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7.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11.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2.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drawings/drawing13.xml" ContentType="application/vnd.openxmlformats-officedocument.drawing+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drawings/drawing14.xml" ContentType="application/vnd.openxmlformats-officedocument.drawing+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drawings/drawing20.xml" ContentType="application/vnd.openxmlformats-officedocument.drawing+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drawings/drawing21.xml" ContentType="application/vnd.openxmlformats-officedocument.drawing+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drawings/drawing22.xml" ContentType="application/vnd.openxmlformats-officedocument.drawing+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drawings/drawing28.xml" ContentType="application/vnd.openxmlformats-officedocument.drawing+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drawings/drawing29.xml" ContentType="application/vnd.openxmlformats-officedocument.drawing+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drawings/drawing43.xml" ContentType="application/vnd.openxmlformats-officedocument.drawing+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drawings/drawing44.xml" ContentType="application/vnd.openxmlformats-officedocument.drawing+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drawings/drawing45.xml" ContentType="application/vnd.openxmlformats-officedocument.drawing+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drawings/drawing46.xml" ContentType="application/vnd.openxmlformats-officedocument.drawing+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drawings/drawing56.xml" ContentType="application/vnd.openxmlformats-officedocument.drawing+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file3.inside.mhlw.go.jp\プロジェクト領域\◎東北厚生局 【連絡用】\03 施設基準等定例報告\令和５年度定例報告実施分\02様式\ロック有版様式（ＨＰ用）\06山形\"/>
    </mc:Choice>
  </mc:AlternateContent>
  <xr:revisionPtr revIDLastSave="0" documentId="13_ncr:1_{4DAA2488-408B-4560-85B0-AEA8E1C3DD7E}" xr6:coauthVersionLast="47" xr6:coauthVersionMax="47" xr10:uidLastSave="{00000000-0000-0000-0000-000000000000}"/>
  <workbookProtection workbookAlgorithmName="SHA-512" workbookHashValue="JCIMuriMPO0DR5mmsIUPQXIrTCwSVgdWlkZVkIbuv0dWK/dlXm130N9qz5l9wYGOXBuiYOCTJhmhg2HbgOaLpg==" workbookSaltValue="VIbgHUotrlHjEOGlRH0O+A==" workbookSpinCount="100000" lockStructure="1"/>
  <bookViews>
    <workbookView xWindow="795" yWindow="0" windowWidth="27945" windowHeight="15150" tabRatio="810" xr2:uid="{00000000-000D-0000-FFFF-FFFF00000000}"/>
  </bookViews>
  <sheets>
    <sheet name="手順書" sheetId="129" r:id="rId1"/>
    <sheet name="判定シート" sheetId="19" r:id="rId2"/>
    <sheet name="医療機関データ" sheetId="38" state="hidden" r:id="rId3"/>
    <sheet name="情報通信機器を用いた診療 (データ)" sheetId="18" state="hidden" r:id="rId4"/>
    <sheet name="総合入院体制加算データ" sheetId="80" state="hidden" r:id="rId5"/>
    <sheet name="療養病棟環境改善加算データ" sheetId="81" state="hidden" r:id="rId6"/>
    <sheet name="地域包括ケア病棟入院料データ" sheetId="82" state="hidden" r:id="rId7"/>
    <sheet name="療養病棟入院基本料データ" sheetId="84" state="hidden" r:id="rId8"/>
    <sheet name="急性期充実体制加算データ" sheetId="85" state="hidden" r:id="rId9"/>
    <sheet name="褥瘡ハイリスク患者ケア加算データ" sheetId="87" state="hidden" r:id="rId10"/>
    <sheet name="回復期リハ等データ" sheetId="88" state="hidden" r:id="rId11"/>
    <sheet name="緩和ケア病棟入院料データ" sheetId="86" state="hidden" r:id="rId12"/>
    <sheet name="精神科救急合併症入院料データ" sheetId="103" state="hidden" r:id="rId13"/>
    <sheet name="精神科救急急性期医療入院料データ" sheetId="89" state="hidden" r:id="rId14"/>
    <sheet name="精神科救急等データ" sheetId="90" state="hidden" r:id="rId15"/>
    <sheet name="地域医療体制確保加算データ" sheetId="91" state="hidden" r:id="rId16"/>
    <sheet name="地域歯科診療支援病院歯科初診料データ" sheetId="92" state="hidden" r:id="rId17"/>
    <sheet name="早期栄養介入管理加算データ" sheetId="93" state="hidden" r:id="rId18"/>
    <sheet name="診療録管理体制加算データ" sheetId="94" state="hidden" r:id="rId19"/>
    <sheet name="精神科救急医療体制加算データ" sheetId="95" state="hidden" r:id="rId20"/>
    <sheet name="糖尿病透析予防指導管理料 (データ)" sheetId="21" state="hidden" r:id="rId21"/>
    <sheet name="ニコチン依存症管理料 (データ)" sheetId="22" state="hidden" r:id="rId22"/>
    <sheet name="在宅患者訪問褥瘡管理指導料 (データ)" sheetId="23" state="hidden" r:id="rId23"/>
    <sheet name="在宅療養支援病院データ" sheetId="96" state="hidden" r:id="rId24"/>
    <sheet name="在宅療養実績加算データ" sheetId="107" state="hidden" r:id="rId25"/>
    <sheet name="在宅療養後方支援病院データ" sheetId="97" state="hidden" r:id="rId26"/>
    <sheet name="光トポグラフィーデータ" sheetId="98" state="hidden" r:id="rId27"/>
    <sheet name="摂食嚥下機能回復体制加算データ" sheetId="24" state="hidden" r:id="rId28"/>
    <sheet name="脳血管リハビリテーション料 (データ)" sheetId="25" state="hidden" r:id="rId29"/>
    <sheet name="運動器リハビリテーション料 （データ）" sheetId="26" state="hidden" r:id="rId30"/>
    <sheet name="生殖補助医療管理料 (データ)" sheetId="117" state="hidden" r:id="rId31"/>
    <sheet name="精巣内精子採取術 (データ)" sheetId="118" state="hidden" r:id="rId32"/>
    <sheet name="がんゲノムプロファイリング検査データ" sheetId="106" state="hidden" r:id="rId33"/>
    <sheet name="特別の療養環境入院データ" sheetId="99" state="hidden" r:id="rId34"/>
    <sheet name="特別の療養環境外来データ " sheetId="100" state="hidden" r:id="rId35"/>
    <sheet name="初診等の保険外併用療養費データ" sheetId="101" state="hidden" r:id="rId36"/>
    <sheet name="予約に基づく診察等の保険外併用療養費届出 (データ)" sheetId="29" state="hidden" r:id="rId37"/>
    <sheet name="180日を超える入院に関する事項データ" sheetId="102" state="hidden" r:id="rId38"/>
    <sheet name="医科点数表の規定する回数を超えて受けた診療 (データ)" sheetId="30" state="hidden" r:id="rId39"/>
    <sheet name="多焦点眼内レンズ (データ)" sheetId="31" state="hidden" r:id="rId40"/>
    <sheet name="看護職員処遇改善（データ）" sheetId="151" state="hidden" r:id="rId41"/>
    <sheet name="表紙" sheetId="130" r:id="rId42"/>
    <sheet name="届出の確認" sheetId="154" r:id="rId43"/>
    <sheet name="別紙様式１－１" sheetId="132" r:id="rId44"/>
    <sheet name="別紙様式１－２" sheetId="133" r:id="rId45"/>
    <sheet name="別紙様式１－３" sheetId="134" r:id="rId46"/>
    <sheet name="記載上の注意" sheetId="135" r:id="rId47"/>
    <sheet name="基本診療料1" sheetId="50" r:id="rId48"/>
    <sheet name="基本診療料２様式５の７" sheetId="51" r:id="rId49"/>
    <sheet name="基本診療料３様式13の２" sheetId="52" r:id="rId50"/>
    <sheet name="基本診療料４様式14" sheetId="53" r:id="rId51"/>
    <sheet name="基本診療料５様式13の3" sheetId="54" r:id="rId52"/>
    <sheet name="基本診療料６様式13の４" sheetId="55" r:id="rId53"/>
    <sheet name="基本診療料７様式37の２" sheetId="56" r:id="rId54"/>
    <sheet name="基本診療料８様式49の４" sheetId="57" r:id="rId55"/>
    <sheet name="基本診療料９別紙様式45" sheetId="58" r:id="rId56"/>
    <sheet name="基本診療料10様式52の２" sheetId="59" r:id="rId57"/>
    <sheet name="別紙様式１８" sheetId="137" r:id="rId58"/>
    <sheet name="別紙様式１９" sheetId="142" r:id="rId59"/>
    <sheet name="別紙様式２０（精神科救急・精神科合併症）" sheetId="144" r:id="rId60"/>
    <sheet name="17-1別紙様式17の1(地域医療体制確保加算)" sheetId="145" r:id="rId61"/>
    <sheet name="別紙様式17－1別表" sheetId="146" r:id="rId62"/>
    <sheet name="17-1引用先" sheetId="147" r:id="rId63"/>
    <sheet name="別紙様式17-2" sheetId="148" r:id="rId64"/>
    <sheet name="基本診療料13様式３" sheetId="66" r:id="rId65"/>
    <sheet name="別紙様式21" sheetId="149" r:id="rId66"/>
    <sheet name="情報通信機器を用いた診療" sheetId="156" r:id="rId67"/>
    <sheet name="基本診療料14様式17の２" sheetId="68" r:id="rId68"/>
    <sheet name="別紙様式24" sheetId="150" r:id="rId69"/>
    <sheet name="糖尿病透析予防指導管理料" sheetId="125" r:id="rId70"/>
    <sheet name="ニコチン依存症管理料" sheetId="126" r:id="rId71"/>
    <sheet name="在宅患者訪問褥瘡管理指導料" sheetId="127" r:id="rId72"/>
    <sheet name="特掲３様式11の３" sheetId="123" r:id="rId73"/>
    <sheet name="様式11の4" sheetId="124" r:id="rId74"/>
    <sheet name="特掲11の5" sheetId="155" r:id="rId75"/>
    <sheet name="特掲４様式20の5" sheetId="71" r:id="rId76"/>
    <sheet name="特掲6様式26の３" sheetId="72" r:id="rId77"/>
    <sheet name="別紙様式16" sheetId="141" r:id="rId78"/>
    <sheet name="特掲･23の４の２" sheetId="105" r:id="rId79"/>
    <sheet name="脳血管リハビリテーション料" sheetId="119" r:id="rId80"/>
    <sheet name="運動器リハビリテーション料" sheetId="120" r:id="rId81"/>
    <sheet name="生殖補助医療管理料" sheetId="121" r:id="rId82"/>
    <sheet name="精巣内精子採取術" sheetId="122" r:id="rId83"/>
    <sheet name="別紙様式４－１" sheetId="115" r:id="rId84"/>
    <sheet name="別紙様式４－２" sheetId="116" r:id="rId85"/>
    <sheet name="★別紙様式６（１枚目）" sheetId="139" r:id="rId86"/>
    <sheet name="★別紙様式６（２枚目）" sheetId="140" r:id="rId87"/>
    <sheet name="別紙様式８" sheetId="138" r:id="rId88"/>
    <sheet name="予約に基づく診察等の保険外併用療養費届出" sheetId="108" r:id="rId89"/>
    <sheet name="医科点数表の規定する回数を超えて受けた診療" sheetId="109" r:id="rId90"/>
    <sheet name="多焦点眼内レンズ" sheetId="110" r:id="rId91"/>
    <sheet name="医薬品の治験" sheetId="111" r:id="rId92"/>
    <sheet name="医療機器の治験" sheetId="112" r:id="rId93"/>
    <sheet name="再生医療等製品の治験" sheetId="113" r:id="rId94"/>
    <sheet name="明細書発行" sheetId="114" r:id="rId95"/>
    <sheet name="看護職員処遇改善.計画書" sheetId="152" r:id="rId96"/>
    <sheet name="看護職員処遇改善.実施報告書" sheetId="153" r:id="rId97"/>
  </sheets>
  <definedNames>
    <definedName name="_xlnm._FilterDatabase" localSheetId="47" hidden="1">基本診療料1!$B$1:$AA$170</definedName>
    <definedName name="_Hlk126161462" localSheetId="81">生殖補助医療管理料!$A$60</definedName>
    <definedName name="_Hlk126161462" localSheetId="82">精巣内精子採取術!#REF!</definedName>
    <definedName name="_xlnm.Print_Area" localSheetId="85">'★別紙様式６（１枚目）'!$A$1:$K$31</definedName>
    <definedName name="_xlnm.Print_Area" localSheetId="86">'★別紙様式６（２枚目）'!$A$1:$J$44</definedName>
    <definedName name="_xlnm.Print_Area" localSheetId="60">'17-1別紙様式17の1(地域医療体制確保加算)'!$A$1:$G$32</definedName>
    <definedName name="_xlnm.Print_Area" localSheetId="70">ニコチン依存症管理料!$A$1:$N$42</definedName>
    <definedName name="_xlnm.Print_Area" localSheetId="89">医科点数表の規定する回数を超えて受けた診療!$A$1:$F$29</definedName>
    <definedName name="_xlnm.Print_Area" localSheetId="91">医薬品の治験!$A$1:$H$23</definedName>
    <definedName name="_xlnm.Print_Area" localSheetId="92">医療機器の治験!$A$1:$H$22</definedName>
    <definedName name="_xlnm.Print_Area" localSheetId="80">運動器リハビリテーション料!$A$1:$Y$91</definedName>
    <definedName name="_xlnm.Print_Area" localSheetId="95">看護職員処遇改善.計画書!$A$1:$AH$89</definedName>
    <definedName name="_xlnm.Print_Area" localSheetId="96">看護職員処遇改善.実施報告書!$A$1:$AG$88</definedName>
    <definedName name="_xlnm.Print_Area" localSheetId="47">基本診療料1!$A$1:$Y$29</definedName>
    <definedName name="_xlnm.Print_Area" localSheetId="56">基本診療料10様式52の２!$A$1:$E$22</definedName>
    <definedName name="_xlnm.Print_Area" localSheetId="64">基本診療料13様式３!$A$1:$G$90</definedName>
    <definedName name="_xlnm.Print_Area" localSheetId="67">基本診療料14様式17の２!$B$1:$T$73</definedName>
    <definedName name="_xlnm.Print_Area" localSheetId="48">基本診療料２様式５の７!$A$1:$I$39</definedName>
    <definedName name="_xlnm.Print_Area" localSheetId="49">基本診療料３様式13の２!$A$1:$T$50</definedName>
    <definedName name="_xlnm.Print_Area" localSheetId="50">基本診療料４様式14!$A$1:$J$223</definedName>
    <definedName name="_xlnm.Print_Area" localSheetId="51">基本診療料５様式13の3!$A$1:$U$103</definedName>
    <definedName name="_xlnm.Print_Area" localSheetId="52">基本診療料６様式13の４!$A$1:$T$64</definedName>
    <definedName name="_xlnm.Print_Area" localSheetId="53">基本診療料７様式37の２!$A$1:$P$35</definedName>
    <definedName name="_xlnm.Print_Area" localSheetId="54">基本診療料８様式49の４!$A$1:$G$26</definedName>
    <definedName name="_xlnm.Print_Area" localSheetId="55">基本診療料９別紙様式45!$A$1:$Y$78</definedName>
    <definedName name="_xlnm.Print_Area" localSheetId="46">記載上の注意!$A$1:$I$357</definedName>
    <definedName name="_xlnm.Print_Area" localSheetId="93">再生医療等製品の治験!$A$1:$H$22</definedName>
    <definedName name="_xlnm.Print_Area" localSheetId="71">在宅患者訪問褥瘡管理指導料!$A$1:$P$76</definedName>
    <definedName name="_xlnm.Print_Area" localSheetId="0">手順書!$A$1:$I$47</definedName>
    <definedName name="_xlnm.Print_Area" localSheetId="66">情報通信機器を用いた診療!$A$1:$L$77</definedName>
    <definedName name="_xlnm.Print_Area" localSheetId="81">生殖補助医療管理料!$A$1:$N$136</definedName>
    <definedName name="_xlnm.Print_Area" localSheetId="82">精巣内精子採取術!$A$1:$N$66</definedName>
    <definedName name="_xlnm.Print_Area" localSheetId="90">多焦点眼内レンズ!$A$1:$Z$32</definedName>
    <definedName name="_xlnm.Print_Area" localSheetId="69">糖尿病透析予防指導管理料!$A$1:$M$39</definedName>
    <definedName name="_xlnm.Print_Area" localSheetId="78">特掲･23の４の２!$A$1:$J$34</definedName>
    <definedName name="_xlnm.Print_Area" localSheetId="74">特掲11の5!$A$1:$I$40</definedName>
    <definedName name="_xlnm.Print_Area" localSheetId="72">特掲３様式11の３!$A$1:$I$73</definedName>
    <definedName name="_xlnm.Print_Area" localSheetId="75">特掲４様式20の5!$A$1:$J$36</definedName>
    <definedName name="_xlnm.Print_Area" localSheetId="76">特掲6様式26の３!$A$1:$R$55</definedName>
    <definedName name="_xlnm.Print_Area" localSheetId="42">届出の確認!$A$1:$N$46</definedName>
    <definedName name="_xlnm.Print_Area" localSheetId="79">脳血管リハビリテーション料!$A$1:$Y$91</definedName>
    <definedName name="_xlnm.Print_Area" localSheetId="1">判定シート!$A$1:$D$94</definedName>
    <definedName name="_xlnm.Print_Area" localSheetId="41">表紙!$A$1:$F$28</definedName>
    <definedName name="_xlnm.Print_Area" localSheetId="43">'別紙様式１－１'!$A$1:$AK$62</definedName>
    <definedName name="_xlnm.Print_Area" localSheetId="44">'別紙様式１－２'!$A$1:$S$20</definedName>
    <definedName name="_xlnm.Print_Area" localSheetId="45">'別紙様式１－３'!$A$1:$R$34</definedName>
    <definedName name="_xlnm.Print_Area" localSheetId="77">別紙様式16!$A$1:$Y$118</definedName>
    <definedName name="_xlnm.Print_Area" localSheetId="61">'別紙様式17－1別表'!$A$1:$E$58</definedName>
    <definedName name="_xlnm.Print_Area" localSheetId="63">'別紙様式17-2'!$A$1:$V$130</definedName>
    <definedName name="_xlnm.Print_Area" localSheetId="57">別紙様式１８!$A$1:$J$35</definedName>
    <definedName name="_xlnm.Print_Area" localSheetId="58">別紙様式１９!$A$1:$R$68</definedName>
    <definedName name="_xlnm.Print_Area" localSheetId="59">'別紙様式２０（精神科救急・精神科合併症）'!$A$1:$J$36</definedName>
    <definedName name="_xlnm.Print_Area" localSheetId="65">別紙様式21!$A$1:$R$37</definedName>
    <definedName name="_xlnm.Print_Area" localSheetId="68">別紙様式24!$A$1:$R$49</definedName>
    <definedName name="_xlnm.Print_Area" localSheetId="83">'別紙様式４－１'!$A$1:$O$45</definedName>
    <definedName name="_xlnm.Print_Area" localSheetId="84">'別紙様式４－２'!$A$1:$O$30</definedName>
    <definedName name="_xlnm.Print_Area" localSheetId="87">別紙様式８!$A$1:$G$27</definedName>
    <definedName name="_xlnm.Print_Area" localSheetId="94">明細書発行!$A$1:$G$24</definedName>
    <definedName name="_xlnm.Print_Area" localSheetId="88">予約に基づく診察等の保険外併用療養費届出!$A$1:$S$42</definedName>
    <definedName name="_xlnm.Print_Area" localSheetId="73">様式11の4!$A$1:$I$48</definedName>
    <definedName name="Z_37B6CBE4_2B19_49FC_BFEF_B891579D40C9_.wvu.PrintArea" localSheetId="49" hidden="1">基本診療料３様式13の２!$A$1:$T$48</definedName>
    <definedName name="Z_37B6CBE4_2B19_49FC_BFEF_B891579D40C9_.wvu.PrintArea" localSheetId="52" hidden="1">基本診療料６様式13の４!$A$1:$T$60</definedName>
    <definedName name="Z_37B6CBE4_2B19_49FC_BFEF_B891579D40C9_.wvu.PrintArea" localSheetId="63" hidden="1">'別紙様式17-2'!$B$2:$U$129</definedName>
    <definedName name="Z_5D805DA5_5B83_4DA7_AD1F_0A528C0D7036_.wvu.PrintArea" localSheetId="49" hidden="1">基本診療料３様式13の２!$A$1:$T$48</definedName>
    <definedName name="Z_5D805DA5_5B83_4DA7_AD1F_0A528C0D7036_.wvu.PrintArea" localSheetId="52" hidden="1">基本診療料６様式13の４!$A$1:$T$60</definedName>
    <definedName name="Z_5D805DA5_5B83_4DA7_AD1F_0A528C0D7036_.wvu.PrintArea" localSheetId="63" hidden="1">'別紙様式17-2'!$B$2:$U$129</definedName>
    <definedName name="Z_69CDDE8E_4570_4BA1_94E3_16D081512935_.wvu.PrintArea" localSheetId="49" hidden="1">基本診療料３様式13の２!$A$1:$T$48</definedName>
    <definedName name="Z_69CDDE8E_4570_4BA1_94E3_16D081512935_.wvu.PrintArea" localSheetId="52" hidden="1">基本診療料６様式13の４!$A$1:$T$60</definedName>
    <definedName name="Z_69CDDE8E_4570_4BA1_94E3_16D081512935_.wvu.PrintArea" localSheetId="63" hidden="1">'別紙様式17-2'!$B$2:$U$129</definedName>
    <definedName name="Z_73BCDB9B_F610_4914_B01C_136D6132314D_.wvu.PrintArea" localSheetId="49" hidden="1">基本診療料３様式13の２!$A$1:$T$48</definedName>
    <definedName name="Z_73BCDB9B_F610_4914_B01C_136D6132314D_.wvu.PrintArea" localSheetId="52" hidden="1">基本診療料６様式13の４!$A$1:$T$60</definedName>
    <definedName name="Z_73BCDB9B_F610_4914_B01C_136D6132314D_.wvu.PrintArea" localSheetId="63" hidden="1">'別紙様式17-2'!$B$2:$U$129</definedName>
    <definedName name="Z_B54DE1DF_A17A_4AD2_83A8_C44B3EE7B785_.wvu.PrintArea" localSheetId="49" hidden="1">基本診療料３様式13の２!$A$1:$T$48</definedName>
    <definedName name="Z_B54DE1DF_A17A_4AD2_83A8_C44B3EE7B785_.wvu.PrintArea" localSheetId="52" hidden="1">基本診療料６様式13の４!$A$1:$T$60</definedName>
    <definedName name="Z_B54DE1DF_A17A_4AD2_83A8_C44B3EE7B785_.wvu.PrintArea" localSheetId="63" hidden="1">'別紙様式17-2'!$B$2:$U$129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7" i="19" l="1"/>
  <c r="C73" i="19"/>
  <c r="B54" i="19"/>
  <c r="B55" i="19"/>
  <c r="C54" i="19"/>
  <c r="B35" i="19"/>
  <c r="B52" i="19"/>
  <c r="B53" i="19"/>
  <c r="B63" i="19"/>
  <c r="C5" i="19"/>
  <c r="B79" i="19" l="1"/>
  <c r="AC54" i="153"/>
  <c r="AC55" i="153" s="1"/>
  <c r="AC40" i="153"/>
  <c r="AC41" i="153" s="1"/>
  <c r="AC33" i="153"/>
  <c r="AC32" i="153"/>
  <c r="P26" i="153"/>
  <c r="M26" i="153"/>
  <c r="G26" i="153"/>
  <c r="D26" i="153"/>
  <c r="P25" i="153"/>
  <c r="M25" i="153"/>
  <c r="G25" i="153"/>
  <c r="D25" i="153"/>
  <c r="P24" i="153"/>
  <c r="M24" i="153"/>
  <c r="G24" i="153"/>
  <c r="D24" i="153"/>
  <c r="P23" i="153"/>
  <c r="M23" i="153"/>
  <c r="G23" i="153"/>
  <c r="D23" i="153"/>
  <c r="AC20" i="153"/>
  <c r="P19" i="153"/>
  <c r="M19" i="153"/>
  <c r="G19" i="153"/>
  <c r="D19" i="153"/>
  <c r="P18" i="153"/>
  <c r="M18" i="153"/>
  <c r="G18" i="153"/>
  <c r="D18" i="153"/>
  <c r="P17" i="153"/>
  <c r="M17" i="153"/>
  <c r="G17" i="153"/>
  <c r="D17" i="153"/>
  <c r="P16" i="153"/>
  <c r="M16" i="153"/>
  <c r="G16" i="153"/>
  <c r="D16" i="153"/>
  <c r="AB44" i="152"/>
  <c r="AB43" i="152"/>
  <c r="AB29" i="152"/>
  <c r="AB30" i="152" s="1"/>
  <c r="AB22" i="152"/>
  <c r="AB21" i="152"/>
  <c r="C80" i="19"/>
  <c r="C79" i="19"/>
  <c r="B72" i="19"/>
  <c r="B71" i="19"/>
  <c r="B70" i="19"/>
  <c r="B68" i="19"/>
  <c r="B67" i="19"/>
  <c r="B66" i="19"/>
  <c r="B60" i="19"/>
  <c r="B59" i="19"/>
  <c r="B58" i="19"/>
  <c r="B57" i="19"/>
  <c r="B56" i="19"/>
  <c r="B51" i="19"/>
  <c r="B50" i="19"/>
  <c r="B49" i="19"/>
  <c r="B48" i="19"/>
  <c r="B34" i="19"/>
  <c r="B33" i="19"/>
  <c r="B32" i="19"/>
  <c r="B31" i="19"/>
  <c r="B28" i="19"/>
  <c r="B26" i="19"/>
  <c r="B25" i="19"/>
  <c r="B24" i="19"/>
  <c r="B23" i="19"/>
  <c r="B62" i="19"/>
  <c r="B61" i="19"/>
  <c r="C71" i="19"/>
  <c r="C69" i="19"/>
  <c r="C68" i="19"/>
  <c r="C67" i="19"/>
  <c r="C66" i="19"/>
  <c r="C63" i="19"/>
  <c r="C60" i="19"/>
  <c r="C59" i="19"/>
  <c r="C58" i="19"/>
  <c r="C57" i="19"/>
  <c r="C56" i="19"/>
  <c r="C52" i="19"/>
  <c r="C51" i="19"/>
  <c r="C45" i="19"/>
  <c r="C44" i="19"/>
  <c r="C43" i="19"/>
  <c r="C42" i="19"/>
  <c r="C40" i="19"/>
  <c r="C41" i="19"/>
  <c r="C39" i="19"/>
  <c r="C38" i="19"/>
  <c r="C37" i="19"/>
  <c r="C36" i="19"/>
  <c r="C35" i="19"/>
  <c r="C34" i="19"/>
  <c r="C33" i="19"/>
  <c r="C32" i="19"/>
  <c r="C31" i="19"/>
  <c r="C30" i="19"/>
  <c r="C29" i="19"/>
  <c r="C28" i="19"/>
  <c r="C27" i="19"/>
  <c r="C26" i="19"/>
  <c r="C23" i="19"/>
  <c r="C20" i="19"/>
  <c r="C19" i="19"/>
  <c r="C18" i="19"/>
  <c r="C17" i="19"/>
  <c r="C14" i="19" l="1"/>
  <c r="G20" i="144"/>
  <c r="G15" i="144"/>
  <c r="P50" i="142"/>
  <c r="P54" i="142"/>
  <c r="G52" i="142"/>
  <c r="P52" i="142"/>
  <c r="G50" i="142"/>
  <c r="P48" i="142"/>
  <c r="P22" i="142"/>
  <c r="J34" i="140"/>
  <c r="N35" i="140" s="1"/>
  <c r="I34" i="140"/>
  <c r="M35" i="140" s="1"/>
  <c r="H34" i="140"/>
  <c r="L35" i="140" s="1"/>
  <c r="G34" i="140"/>
  <c r="K35" i="140" s="1"/>
  <c r="N22" i="140"/>
  <c r="M22" i="140"/>
  <c r="L22" i="140"/>
  <c r="K22" i="140"/>
  <c r="N16" i="140"/>
  <c r="M16" i="140"/>
  <c r="L16" i="140"/>
  <c r="K16" i="140"/>
  <c r="J11" i="140"/>
  <c r="I11" i="140"/>
  <c r="H11" i="140"/>
  <c r="G11" i="140"/>
  <c r="K34" i="140" s="1"/>
  <c r="N10" i="140"/>
  <c r="M10" i="140"/>
  <c r="L10" i="140"/>
  <c r="K10" i="140"/>
  <c r="N9" i="140"/>
  <c r="M9" i="140"/>
  <c r="L9" i="140"/>
  <c r="K9" i="140"/>
  <c r="I4" i="140"/>
  <c r="I3" i="140"/>
  <c r="L34" i="140" l="1"/>
  <c r="M34" i="140"/>
  <c r="N34" i="140"/>
  <c r="J23" i="137" l="1"/>
  <c r="E23" i="137"/>
  <c r="P33" i="134"/>
  <c r="M33" i="134"/>
  <c r="S19" i="134"/>
  <c r="S18" i="134"/>
  <c r="Q16" i="134"/>
  <c r="O16" i="134"/>
  <c r="M16" i="134"/>
  <c r="V15" i="134"/>
  <c r="U15" i="134"/>
  <c r="T15" i="134"/>
  <c r="V14" i="134"/>
  <c r="U14" i="134"/>
  <c r="T14" i="134"/>
  <c r="R4" i="134"/>
  <c r="Q4" i="134"/>
  <c r="P4" i="134"/>
  <c r="O4" i="134"/>
  <c r="N4" i="134"/>
  <c r="M4" i="134"/>
  <c r="L4" i="134"/>
  <c r="K4" i="134"/>
  <c r="J4" i="134"/>
  <c r="Q18" i="133"/>
  <c r="H18" i="133"/>
  <c r="S4" i="133"/>
  <c r="R4" i="133"/>
  <c r="Q4" i="133"/>
  <c r="P4" i="133"/>
  <c r="O4" i="133"/>
  <c r="N4" i="133"/>
  <c r="M4" i="133"/>
  <c r="L4" i="133"/>
  <c r="K4" i="133"/>
  <c r="AK36" i="132"/>
  <c r="AJ36" i="132"/>
  <c r="AI36" i="132"/>
  <c r="AH36" i="132"/>
  <c r="AG36" i="132"/>
  <c r="AF36" i="132"/>
  <c r="AE36" i="132"/>
  <c r="AD36" i="132"/>
  <c r="AC36" i="132"/>
  <c r="C12" i="19" l="1"/>
  <c r="C50" i="19" l="1"/>
  <c r="C49" i="19"/>
  <c r="C48" i="19"/>
  <c r="H28" i="125"/>
  <c r="H25" i="125"/>
  <c r="H22" i="125"/>
  <c r="C62" i="19" l="1"/>
  <c r="C61" i="19"/>
  <c r="C76" i="19" l="1"/>
  <c r="C75" i="19"/>
  <c r="C74" i="19"/>
  <c r="C72" i="19"/>
  <c r="C70" i="19"/>
  <c r="B37" i="19" l="1"/>
  <c r="I21" i="105"/>
  <c r="I19" i="105"/>
  <c r="I10" i="105"/>
  <c r="B45" i="19" l="1"/>
  <c r="B42" i="19"/>
  <c r="B43" i="19"/>
  <c r="B44" i="19" l="1"/>
  <c r="B41" i="19"/>
  <c r="B40" i="19"/>
  <c r="B38" i="19"/>
  <c r="B36" i="19"/>
  <c r="N40" i="68" l="1"/>
  <c r="N39" i="68"/>
  <c r="F51" i="66" l="1"/>
  <c r="Q52" i="58" l="1"/>
  <c r="Q51" i="58"/>
  <c r="Q31" i="58"/>
  <c r="Q30" i="58"/>
  <c r="V16" i="58"/>
  <c r="E20" i="57" l="1"/>
  <c r="E13" i="57"/>
  <c r="H164" i="53" l="1"/>
  <c r="H163" i="53"/>
  <c r="S132" i="53"/>
  <c r="S131" i="53"/>
  <c r="T125" i="53"/>
  <c r="H125" i="53"/>
  <c r="T124" i="53"/>
  <c r="H124" i="53"/>
  <c r="H80" i="53"/>
  <c r="H79" i="53"/>
  <c r="H41" i="53"/>
  <c r="H40" i="53"/>
  <c r="T12" i="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F3D1A692-C485-45B6-A1E3-480DABA1FFD6}">
      <text>
        <r>
          <rPr>
            <b/>
            <sz val="9"/>
            <color indexed="81"/>
            <rFont val="MS P ゴシック"/>
            <family val="3"/>
            <charset val="128"/>
          </rPr>
          <t>STEP1
コードを入力したら手順書へ戻る。</t>
        </r>
      </text>
    </comment>
    <comment ref="D12" authorId="0" shapeId="0" xr:uid="{54CFF824-7080-48DB-8AF9-17F6235DAD0C}">
      <text>
        <r>
          <rPr>
            <b/>
            <sz val="9"/>
            <color indexed="81"/>
            <rFont val="MS P ゴシック"/>
            <family val="3"/>
            <charset val="128"/>
          </rPr>
          <t>STEP5
提出物のチェックをし判定シートを印刷する。
その後、手順書へ戻る。</t>
        </r>
      </text>
    </comment>
    <comment ref="B17" authorId="0" shapeId="0" xr:uid="{BB3C921F-2D60-4729-9115-77374CEDA4D6}">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0E89351A-711D-4315-B215-5FA1CC46FFF1}">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I2" authorId="0" shapeId="0" xr:uid="{69C7E3A2-B311-416E-910A-AF06776583B6}">
      <text>
        <r>
          <rPr>
            <b/>
            <sz val="9"/>
            <color indexed="81"/>
            <rFont val="MS P ゴシック"/>
            <family val="3"/>
            <charset val="128"/>
          </rPr>
          <t xml:space="preserve">STEP3　①
該当するものに○をしてください
</t>
        </r>
      </text>
    </comment>
    <comment ref="C7" authorId="0" shapeId="0" xr:uid="{596C60CB-8C25-4F65-8FF6-CFEB66931729}">
      <text>
        <r>
          <rPr>
            <b/>
            <sz val="9"/>
            <color indexed="81"/>
            <rFont val="MS P ゴシック"/>
            <family val="3"/>
            <charset val="128"/>
          </rPr>
          <t>STEP3　②
必要事項を記入</t>
        </r>
      </text>
    </comment>
    <comment ref="B22" authorId="0" shapeId="0" xr:uid="{DE6D2EE7-3C62-4CF2-81A8-42E5499FFE23}">
      <text>
        <r>
          <rPr>
            <b/>
            <sz val="9"/>
            <color indexed="81"/>
            <rFont val="MS P ゴシック"/>
            <family val="3"/>
            <charset val="128"/>
          </rPr>
          <t>STEP3　③
ア又はイに〇を記入</t>
        </r>
      </text>
    </comment>
  </commentList>
</comments>
</file>

<file path=xl/sharedStrings.xml><?xml version="1.0" encoding="utf-8"?>
<sst xmlns="http://schemas.openxmlformats.org/spreadsheetml/2006/main" count="27351" uniqueCount="5483">
  <si>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</si>
  <si>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</si>
  <si>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</si>
  <si>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糖尿病透析予防指導管理料</t>
    <rPh sb="0" eb="3">
      <t>トウニョウビョウ</t>
    </rPh>
    <rPh sb="3" eb="5">
      <t>トウセキ</t>
    </rPh>
    <rPh sb="5" eb="7">
      <t>ヨボウ</t>
    </rPh>
    <rPh sb="7" eb="9">
      <t>シドウ</t>
    </rPh>
    <rPh sb="9" eb="12">
      <t>カンリリョウ</t>
    </rPh>
    <phoneticPr fontId="1"/>
  </si>
  <si>
    <t>ニコチン依存症管理料</t>
    <rPh sb="4" eb="7">
      <t>イゾンショウ</t>
    </rPh>
    <rPh sb="7" eb="10">
      <t>カンリリョウ</t>
    </rPh>
    <phoneticPr fontId="1"/>
  </si>
  <si>
    <t>特掲診療料</t>
    <rPh sb="0" eb="2">
      <t>トッケイ</t>
    </rPh>
    <rPh sb="2" eb="4">
      <t>シンリョウ</t>
    </rPh>
    <rPh sb="4" eb="5">
      <t>リョウ</t>
    </rPh>
    <phoneticPr fontId="1"/>
  </si>
  <si>
    <t>在宅患者訪問褥瘡管理指導料</t>
    <rPh sb="0" eb="2">
      <t>ザイタク</t>
    </rPh>
    <rPh sb="2" eb="4">
      <t>カンジャ</t>
    </rPh>
    <rPh sb="4" eb="6">
      <t>ホウモン</t>
    </rPh>
    <rPh sb="6" eb="8">
      <t>ジョクソウ</t>
    </rPh>
    <rPh sb="8" eb="10">
      <t>カンリ</t>
    </rPh>
    <rPh sb="10" eb="13">
      <t>シドウリョウ</t>
    </rPh>
    <phoneticPr fontId="1"/>
  </si>
  <si>
    <t>運動器リハビリテーション料</t>
    <rPh sb="0" eb="3">
      <t>ウンドウキ</t>
    </rPh>
    <rPh sb="12" eb="13">
      <t>リョウ</t>
    </rPh>
    <phoneticPr fontId="1"/>
  </si>
  <si>
    <t>保険外併用療養費</t>
    <rPh sb="0" eb="3">
      <t>ホケンガイ</t>
    </rPh>
    <rPh sb="3" eb="5">
      <t>ヘイヨウ</t>
    </rPh>
    <rPh sb="5" eb="8">
      <t>リョウヨウヒ</t>
    </rPh>
    <phoneticPr fontId="1"/>
  </si>
  <si>
    <t>予約に基づく診察等の保険外併用療養費届出</t>
    <rPh sb="0" eb="2">
      <t>ヨヤク</t>
    </rPh>
    <rPh sb="3" eb="4">
      <t>モト</t>
    </rPh>
    <rPh sb="6" eb="8">
      <t>シンサツ</t>
    </rPh>
    <rPh sb="8" eb="9">
      <t>トウ</t>
    </rPh>
    <rPh sb="10" eb="13">
      <t>ホケンガイ</t>
    </rPh>
    <rPh sb="13" eb="15">
      <t>ヘイヨウ</t>
    </rPh>
    <rPh sb="15" eb="18">
      <t>リョウヨウヒ</t>
    </rPh>
    <rPh sb="18" eb="20">
      <t>トドケデ</t>
    </rPh>
    <phoneticPr fontId="1"/>
  </si>
  <si>
    <t>医科点数表等の規定する回数を超えて受けた診療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</si>
  <si>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phoneticPr fontId="1"/>
  </si>
  <si>
    <t>医薬品の治験</t>
    <rPh sb="0" eb="3">
      <t>イヤクヒン</t>
    </rPh>
    <rPh sb="4" eb="6">
      <t>チケン</t>
    </rPh>
    <phoneticPr fontId="1"/>
  </si>
  <si>
    <t>医療機器の治験</t>
    <rPh sb="0" eb="2">
      <t>イリョウ</t>
    </rPh>
    <rPh sb="2" eb="4">
      <t>キキ</t>
    </rPh>
    <rPh sb="5" eb="7">
      <t>チケン</t>
    </rPh>
    <phoneticPr fontId="1"/>
  </si>
  <si>
    <t>再生医療等製品の治験</t>
    <rPh sb="0" eb="2">
      <t>サイセイ</t>
    </rPh>
    <rPh sb="2" eb="4">
      <t>イリョウ</t>
    </rPh>
    <rPh sb="4" eb="5">
      <t>トウ</t>
    </rPh>
    <rPh sb="5" eb="7">
      <t>セイヒン</t>
    </rPh>
    <rPh sb="8" eb="10">
      <t>チケン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</si>
  <si>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</si>
  <si>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</si>
  <si>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</si>
  <si>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</si>
  <si>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</si>
  <si>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</si>
  <si>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</si>
  <si>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1</t>
  </si>
  <si>
    <t/>
  </si>
  <si>
    <t>情報通信</t>
  </si>
  <si>
    <t>第12号</t>
  </si>
  <si>
    <t>令和 4年 4月 1日</t>
  </si>
  <si>
    <t>2</t>
  </si>
  <si>
    <t>第4号</t>
  </si>
  <si>
    <t>3</t>
  </si>
  <si>
    <t>第17号</t>
  </si>
  <si>
    <t>令和 4年 5月 1日</t>
  </si>
  <si>
    <t>4</t>
  </si>
  <si>
    <t>第3号</t>
  </si>
  <si>
    <t>5</t>
  </si>
  <si>
    <t>一般　　
　　一般       19</t>
  </si>
  <si>
    <t>第14号</t>
  </si>
  <si>
    <t>6</t>
  </si>
  <si>
    <t>第15号</t>
  </si>
  <si>
    <t>7</t>
  </si>
  <si>
    <t>第9号</t>
  </si>
  <si>
    <t>8</t>
  </si>
  <si>
    <t>第2号</t>
  </si>
  <si>
    <t>9</t>
  </si>
  <si>
    <t>第11号</t>
  </si>
  <si>
    <t>10</t>
  </si>
  <si>
    <t>第7号</t>
  </si>
  <si>
    <t>11</t>
  </si>
  <si>
    <t>第13号</t>
  </si>
  <si>
    <t>12</t>
  </si>
  <si>
    <t>第10号</t>
  </si>
  <si>
    <t>13</t>
  </si>
  <si>
    <t>第18号</t>
  </si>
  <si>
    <t>14</t>
  </si>
  <si>
    <t>第8号</t>
  </si>
  <si>
    <t>15</t>
  </si>
  <si>
    <t>第1号</t>
  </si>
  <si>
    <t>16</t>
  </si>
  <si>
    <t>第6号</t>
  </si>
  <si>
    <t>17</t>
  </si>
  <si>
    <t>一般　　       60</t>
  </si>
  <si>
    <t>第5号</t>
  </si>
  <si>
    <t>18</t>
  </si>
  <si>
    <t>第16号</t>
  </si>
  <si>
    <t>69</t>
  </si>
  <si>
    <t>平成30年 6月 1日</t>
  </si>
  <si>
    <t>45</t>
  </si>
  <si>
    <t>平成30年11月 1日</t>
  </si>
  <si>
    <t>140</t>
  </si>
  <si>
    <t>令和 4年 6月 1日</t>
  </si>
  <si>
    <t>78</t>
  </si>
  <si>
    <t>平成30年 2月 1日</t>
  </si>
  <si>
    <t>平成29年 2月 1日</t>
  </si>
  <si>
    <t>19</t>
  </si>
  <si>
    <t>20</t>
  </si>
  <si>
    <t>21</t>
  </si>
  <si>
    <t>22</t>
  </si>
  <si>
    <t>23</t>
  </si>
  <si>
    <t>平成30年 4月 1日</t>
  </si>
  <si>
    <t>24</t>
  </si>
  <si>
    <t>25</t>
  </si>
  <si>
    <t>26</t>
  </si>
  <si>
    <t>27</t>
  </si>
  <si>
    <t>28</t>
  </si>
  <si>
    <t>29</t>
  </si>
  <si>
    <t>30</t>
  </si>
  <si>
    <t>31</t>
  </si>
  <si>
    <t>32</t>
  </si>
  <si>
    <t>33</t>
  </si>
  <si>
    <t>34</t>
  </si>
  <si>
    <t>35</t>
  </si>
  <si>
    <t>36</t>
  </si>
  <si>
    <t>37</t>
  </si>
  <si>
    <t>平成29年 4月 1日</t>
  </si>
  <si>
    <t>38</t>
  </si>
  <si>
    <t>39</t>
  </si>
  <si>
    <t>40</t>
  </si>
  <si>
    <t>41</t>
  </si>
  <si>
    <t>42</t>
  </si>
  <si>
    <t>平成29年12月 1日</t>
  </si>
  <si>
    <t>43</t>
  </si>
  <si>
    <t>44</t>
  </si>
  <si>
    <t>平成30年 5月 1日</t>
  </si>
  <si>
    <t>46</t>
  </si>
  <si>
    <t>47</t>
  </si>
  <si>
    <t>48</t>
  </si>
  <si>
    <t>49</t>
  </si>
  <si>
    <t>50</t>
  </si>
  <si>
    <t>51</t>
  </si>
  <si>
    <t>52</t>
  </si>
  <si>
    <t>53</t>
  </si>
  <si>
    <t>54</t>
  </si>
  <si>
    <t>55</t>
  </si>
  <si>
    <t>平成29年 5月 1日</t>
  </si>
  <si>
    <t>56</t>
  </si>
  <si>
    <t>平成29年 7月 1日</t>
  </si>
  <si>
    <t>57</t>
  </si>
  <si>
    <t>58</t>
  </si>
  <si>
    <t>59</t>
  </si>
  <si>
    <t>60</t>
  </si>
  <si>
    <t>61</t>
  </si>
  <si>
    <t>62</t>
  </si>
  <si>
    <t>63</t>
  </si>
  <si>
    <t>64</t>
  </si>
  <si>
    <t>平成30年 9月 1日</t>
  </si>
  <si>
    <t>65</t>
  </si>
  <si>
    <t>66</t>
  </si>
  <si>
    <t>平成30年10月 1日</t>
  </si>
  <si>
    <t>67</t>
  </si>
  <si>
    <t>68</t>
  </si>
  <si>
    <t>70</t>
  </si>
  <si>
    <t>71</t>
  </si>
  <si>
    <t>72</t>
  </si>
  <si>
    <t>73</t>
  </si>
  <si>
    <t>74</t>
  </si>
  <si>
    <t>75</t>
  </si>
  <si>
    <t>76</t>
  </si>
  <si>
    <t>160</t>
  </si>
  <si>
    <t>77</t>
  </si>
  <si>
    <t>79</t>
  </si>
  <si>
    <t>80</t>
  </si>
  <si>
    <t>81</t>
  </si>
  <si>
    <t>82</t>
  </si>
  <si>
    <t>83</t>
  </si>
  <si>
    <t>84</t>
  </si>
  <si>
    <t>85</t>
  </si>
  <si>
    <t>86</t>
  </si>
  <si>
    <t>87</t>
  </si>
  <si>
    <t>88</t>
  </si>
  <si>
    <t>89</t>
  </si>
  <si>
    <t>90</t>
  </si>
  <si>
    <t>平成31年 4月 1日</t>
  </si>
  <si>
    <t>91</t>
  </si>
  <si>
    <t>令和元年 5月 1日</t>
  </si>
  <si>
    <t>92</t>
  </si>
  <si>
    <t>令和元年 8月 1日</t>
  </si>
  <si>
    <t>93</t>
  </si>
  <si>
    <t>令和 2年 2月 1日</t>
  </si>
  <si>
    <t>94</t>
  </si>
  <si>
    <t>95</t>
  </si>
  <si>
    <t>96</t>
  </si>
  <si>
    <t>令和 2年 4月 1日</t>
  </si>
  <si>
    <t>97</t>
  </si>
  <si>
    <t>98</t>
  </si>
  <si>
    <t>令和 2年 7月 1日</t>
  </si>
  <si>
    <t>99</t>
  </si>
  <si>
    <t>100</t>
  </si>
  <si>
    <t>101</t>
  </si>
  <si>
    <t>102</t>
  </si>
  <si>
    <t>令和 3年 1月 1日</t>
  </si>
  <si>
    <t>103</t>
  </si>
  <si>
    <t>令和 3年 4月 1日</t>
  </si>
  <si>
    <t>104</t>
  </si>
  <si>
    <t>令和 3年 5月 1日</t>
  </si>
  <si>
    <t>105</t>
  </si>
  <si>
    <t>106</t>
  </si>
  <si>
    <t>120</t>
  </si>
  <si>
    <t>107</t>
  </si>
  <si>
    <t>108</t>
  </si>
  <si>
    <t>109</t>
  </si>
  <si>
    <t>110</t>
  </si>
  <si>
    <t>111</t>
  </si>
  <si>
    <t>平成28年 8月 1日</t>
  </si>
  <si>
    <t>112</t>
  </si>
  <si>
    <t>113</t>
  </si>
  <si>
    <t>114</t>
  </si>
  <si>
    <t>115</t>
  </si>
  <si>
    <t>116</t>
  </si>
  <si>
    <t>117</t>
  </si>
  <si>
    <t>118</t>
  </si>
  <si>
    <t>119</t>
  </si>
  <si>
    <t>121</t>
  </si>
  <si>
    <t>122</t>
  </si>
  <si>
    <t>123</t>
  </si>
  <si>
    <t>124</t>
  </si>
  <si>
    <t>125</t>
  </si>
  <si>
    <t>126</t>
  </si>
  <si>
    <t>127</t>
  </si>
  <si>
    <t>128</t>
  </si>
  <si>
    <t>平成31年 1月 1日</t>
  </si>
  <si>
    <t>129</t>
  </si>
  <si>
    <t>130</t>
  </si>
  <si>
    <t>131</t>
  </si>
  <si>
    <t>132</t>
  </si>
  <si>
    <t>133</t>
  </si>
  <si>
    <t>134</t>
  </si>
  <si>
    <t>令和 2年 5月 1日</t>
  </si>
  <si>
    <t>135</t>
  </si>
  <si>
    <t>136</t>
  </si>
  <si>
    <t>令和 2年 9月 1日</t>
  </si>
  <si>
    <t>137</t>
  </si>
  <si>
    <t>138</t>
  </si>
  <si>
    <t>139</t>
  </si>
  <si>
    <t>令和 3年10月 1日</t>
  </si>
  <si>
    <t>令和 3年 9月 1日</t>
  </si>
  <si>
    <t>141</t>
  </si>
  <si>
    <t>142</t>
  </si>
  <si>
    <t>143</t>
  </si>
  <si>
    <t>令和 4年 1月 1日</t>
  </si>
  <si>
    <t>144</t>
  </si>
  <si>
    <t>145</t>
  </si>
  <si>
    <t>146</t>
  </si>
  <si>
    <t>147</t>
  </si>
  <si>
    <t>148</t>
  </si>
  <si>
    <t>149</t>
  </si>
  <si>
    <t>150</t>
  </si>
  <si>
    <t>151</t>
  </si>
  <si>
    <t>152</t>
  </si>
  <si>
    <t>153</t>
  </si>
  <si>
    <t>平成31年 2月 1日</t>
  </si>
  <si>
    <t>154</t>
  </si>
  <si>
    <t>155</t>
  </si>
  <si>
    <t>156</t>
  </si>
  <si>
    <t>157</t>
  </si>
  <si>
    <t>158</t>
  </si>
  <si>
    <t>令和元年 9月 1日</t>
  </si>
  <si>
    <t>159</t>
  </si>
  <si>
    <t>令和 2年 1月 1日</t>
  </si>
  <si>
    <t>161</t>
  </si>
  <si>
    <t>162</t>
  </si>
  <si>
    <t>163</t>
  </si>
  <si>
    <t>令和 2年10月 1日</t>
  </si>
  <si>
    <t>164</t>
  </si>
  <si>
    <t>165</t>
  </si>
  <si>
    <t>166</t>
  </si>
  <si>
    <t>167</t>
  </si>
  <si>
    <t>令和 4年 2月 1日</t>
  </si>
  <si>
    <t>168</t>
  </si>
  <si>
    <t>169</t>
  </si>
  <si>
    <t>170</t>
  </si>
  <si>
    <t>171</t>
  </si>
  <si>
    <t>172</t>
  </si>
  <si>
    <t>173</t>
  </si>
  <si>
    <t>174</t>
  </si>
  <si>
    <t>175</t>
  </si>
  <si>
    <t>176</t>
  </si>
  <si>
    <t>177</t>
  </si>
  <si>
    <t>178</t>
  </si>
  <si>
    <t>179</t>
  </si>
  <si>
    <t>180</t>
  </si>
  <si>
    <t>181</t>
  </si>
  <si>
    <t>182</t>
  </si>
  <si>
    <t>183</t>
  </si>
  <si>
    <t>184</t>
  </si>
  <si>
    <t>185</t>
  </si>
  <si>
    <t>令和元年 7月 1日</t>
  </si>
  <si>
    <t>令和 3年 3月 1日</t>
  </si>
  <si>
    <t>平成31年 3月 1日</t>
  </si>
  <si>
    <t>令和 3年 7月 1日</t>
  </si>
  <si>
    <t>平成30年12月 1日</t>
  </si>
  <si>
    <t>令和 3年 8月 1日</t>
  </si>
  <si>
    <t>令和 2年 8月 1日</t>
  </si>
  <si>
    <t>糖尿病透析予防指導管理料</t>
  </si>
  <si>
    <t>糖防管</t>
  </si>
  <si>
    <t>第23号</t>
  </si>
  <si>
    <t>第24号</t>
  </si>
  <si>
    <t>第26号</t>
  </si>
  <si>
    <t>第19号</t>
  </si>
  <si>
    <t>第25号</t>
  </si>
  <si>
    <t>ニコチン依存症管理料</t>
  </si>
  <si>
    <t>ニコ</t>
  </si>
  <si>
    <t xml:space="preserve">一般　　         </t>
  </si>
  <si>
    <t>一般　　       19</t>
  </si>
  <si>
    <t>在宅患者訪問褥瘡管理指導料</t>
  </si>
  <si>
    <t>在訪褥</t>
  </si>
  <si>
    <t>平成26年 6月 1日</t>
  </si>
  <si>
    <t>第43号</t>
  </si>
  <si>
    <t>第30号</t>
  </si>
  <si>
    <t>第31号</t>
  </si>
  <si>
    <t>第44号</t>
  </si>
  <si>
    <t>平成28年 4月 1日</t>
  </si>
  <si>
    <t>第27号</t>
  </si>
  <si>
    <t>第36号</t>
  </si>
  <si>
    <t>第37号</t>
  </si>
  <si>
    <t>第29号</t>
  </si>
  <si>
    <t>第146号</t>
  </si>
  <si>
    <t>第152号</t>
  </si>
  <si>
    <t>第150号</t>
  </si>
  <si>
    <t>脳血管疾患等リハビリテーション料（Ⅰ）</t>
  </si>
  <si>
    <t>脳Ⅰ</t>
  </si>
  <si>
    <t>第45号</t>
  </si>
  <si>
    <t>第46号</t>
  </si>
  <si>
    <t>第70号</t>
  </si>
  <si>
    <t>第42号</t>
  </si>
  <si>
    <t>第76号</t>
  </si>
  <si>
    <t>第60号</t>
  </si>
  <si>
    <t>第84号</t>
  </si>
  <si>
    <t>第77号</t>
  </si>
  <si>
    <t>第49号</t>
  </si>
  <si>
    <t>第89号</t>
  </si>
  <si>
    <t>第48号</t>
  </si>
  <si>
    <t>第79号</t>
  </si>
  <si>
    <t>第87号</t>
  </si>
  <si>
    <t>第61号</t>
  </si>
  <si>
    <t>第47号</t>
  </si>
  <si>
    <t>第51号</t>
  </si>
  <si>
    <t>第78号</t>
  </si>
  <si>
    <t>第74号</t>
  </si>
  <si>
    <t>第50号</t>
  </si>
  <si>
    <t>第81号</t>
  </si>
  <si>
    <t>第62号</t>
  </si>
  <si>
    <t>第63号</t>
  </si>
  <si>
    <t>第71号</t>
  </si>
  <si>
    <t>第57号</t>
  </si>
  <si>
    <t>脳血管疾患等リハビリテーション料（Ⅱ）</t>
  </si>
  <si>
    <t>脳Ⅱ</t>
  </si>
  <si>
    <t>第95号</t>
  </si>
  <si>
    <t>第138号</t>
  </si>
  <si>
    <t>第135号</t>
  </si>
  <si>
    <t>第148号</t>
  </si>
  <si>
    <t>第151号</t>
  </si>
  <si>
    <t>脳血管疾患等リハビリテーション料（Ⅲ）</t>
  </si>
  <si>
    <t>脳Ⅲ</t>
  </si>
  <si>
    <t>第35号</t>
  </si>
  <si>
    <t>第103号</t>
  </si>
  <si>
    <t>第80号</t>
  </si>
  <si>
    <t>第104号</t>
  </si>
  <si>
    <t>第69号</t>
  </si>
  <si>
    <t>第97号</t>
  </si>
  <si>
    <t>運動器リハビリテーション料（Ⅰ）</t>
  </si>
  <si>
    <t>運Ⅰ</t>
  </si>
  <si>
    <t>第55号</t>
  </si>
  <si>
    <t>平成24年 4月 1日</t>
  </si>
  <si>
    <t>第58号</t>
  </si>
  <si>
    <t>平成27年 2月 1日</t>
  </si>
  <si>
    <t>平成24年 6月 1日</t>
  </si>
  <si>
    <t>平成26年 4月 1日</t>
  </si>
  <si>
    <t>第68号</t>
  </si>
  <si>
    <t>平成28年 6月 1日</t>
  </si>
  <si>
    <t>第52号</t>
  </si>
  <si>
    <t>第75号</t>
  </si>
  <si>
    <t>平成27年 6月 1日</t>
  </si>
  <si>
    <t>第53号</t>
  </si>
  <si>
    <t>第106号</t>
  </si>
  <si>
    <t>平成22年 4月 1日</t>
  </si>
  <si>
    <t>第54号</t>
  </si>
  <si>
    <t>平成26年 9月 1日</t>
  </si>
  <si>
    <t>平成28年 5月 1日</t>
  </si>
  <si>
    <t>平成24年 5月 1日</t>
  </si>
  <si>
    <t>運動器リハビリテーション料（Ⅱ）</t>
  </si>
  <si>
    <t>運Ⅱ</t>
  </si>
  <si>
    <t>第101号</t>
  </si>
  <si>
    <t>平成21年 4月 1日</t>
  </si>
  <si>
    <t>平成18年 4月 1日</t>
  </si>
  <si>
    <t>平成18年 6月 1日</t>
  </si>
  <si>
    <t>第83号</t>
  </si>
  <si>
    <t>第98号</t>
  </si>
  <si>
    <t>平成26年10月 1日</t>
  </si>
  <si>
    <t>第88号</t>
  </si>
  <si>
    <t>第125号</t>
  </si>
  <si>
    <t>運動器リハビリテーション料（Ⅲ）</t>
  </si>
  <si>
    <t>運Ⅲ</t>
  </si>
  <si>
    <t>第86号</t>
  </si>
  <si>
    <t>第82号</t>
  </si>
  <si>
    <t>第40号</t>
  </si>
  <si>
    <t>第56号</t>
  </si>
  <si>
    <t>平成23年 2月 1日</t>
  </si>
  <si>
    <t>第28号</t>
  </si>
  <si>
    <t>脳血管疾患等リハビリテーション料</t>
    <rPh sb="0" eb="3">
      <t>ノウケッカン</t>
    </rPh>
    <rPh sb="3" eb="5">
      <t>シッカン</t>
    </rPh>
    <rPh sb="5" eb="6">
      <t>トウ</t>
    </rPh>
    <rPh sb="15" eb="16">
      <t>リョウ</t>
    </rPh>
    <phoneticPr fontId="1"/>
  </si>
  <si>
    <t>（別紙様式23）</t>
    <phoneticPr fontId="6"/>
  </si>
  <si>
    <t>情報通信機器を用いた診療に係る報告書（７月報告）</t>
    <phoneticPr fontId="6"/>
  </si>
  <si>
    <t>保険医療機関名</t>
    <rPh sb="0" eb="2">
      <t>ホケン</t>
    </rPh>
    <rPh sb="2" eb="4">
      <t>イリョウ</t>
    </rPh>
    <rPh sb="4" eb="6">
      <t>キカン</t>
    </rPh>
    <rPh sb="6" eb="7">
      <t>メイ</t>
    </rPh>
    <phoneticPr fontId="6"/>
  </si>
  <si>
    <t>医療機関コード</t>
  </si>
  <si>
    <t>※レセプトに記載する７桁の数字を記載すること。</t>
  </si>
  <si>
    <t>郵便番号</t>
    <rPh sb="0" eb="2">
      <t>ユウビン</t>
    </rPh>
    <rPh sb="2" eb="4">
      <t>バンゴウ</t>
    </rPh>
    <phoneticPr fontId="6"/>
  </si>
  <si>
    <t>住所</t>
    <rPh sb="0" eb="2">
      <t>ジュウショ</t>
    </rPh>
    <phoneticPr fontId="6"/>
  </si>
  <si>
    <t>診療件数</t>
    <rPh sb="0" eb="2">
      <t>シンリョウ</t>
    </rPh>
    <rPh sb="2" eb="4">
      <t>ケンスウ</t>
    </rPh>
    <phoneticPr fontId="6"/>
  </si>
  <si>
    <t>そのうち「自身では対応困難な疾患・病態の患者や緊急性がある場合」として、他の医療機関へ紹介を実施したものの件数</t>
    <phoneticPr fontId="6"/>
  </si>
  <si>
    <t>患者の所在
（市町村及び特別区単位で記載すること。）</t>
    <rPh sb="0" eb="2">
      <t>カンジャ</t>
    </rPh>
    <rPh sb="3" eb="5">
      <t>ショザイ</t>
    </rPh>
    <rPh sb="7" eb="10">
      <t>シチョウソン</t>
    </rPh>
    <rPh sb="10" eb="11">
      <t>オヨ</t>
    </rPh>
    <rPh sb="12" eb="15">
      <t>トクベツク</t>
    </rPh>
    <rPh sb="15" eb="17">
      <t>タンイ</t>
    </rPh>
    <rPh sb="18" eb="20">
      <t>キサイ</t>
    </rPh>
    <phoneticPr fontId="6"/>
  </si>
  <si>
    <t>２　情報通信機器を用いた診療の件数</t>
    <phoneticPr fontId="6"/>
  </si>
  <si>
    <t>対面診療で実施した診療の算定件数</t>
    <phoneticPr fontId="6"/>
  </si>
  <si>
    <t>情報通信機器を用いた診療の算定件数</t>
    <phoneticPr fontId="6"/>
  </si>
  <si>
    <t>初診料</t>
    <phoneticPr fontId="6"/>
  </si>
  <si>
    <t>７月</t>
    <rPh sb="1" eb="2">
      <t>ガツ</t>
    </rPh>
    <phoneticPr fontId="6"/>
  </si>
  <si>
    <t>初診料を算定した患者の内、診療前相談を行った件数</t>
    <phoneticPr fontId="6"/>
  </si>
  <si>
    <t>初診料を算定した患者の内、その後自院にて対面診療を行わなかった件数</t>
    <phoneticPr fontId="6"/>
  </si>
  <si>
    <t>８月</t>
    <rPh sb="1" eb="2">
      <t>ガツ</t>
    </rPh>
    <phoneticPr fontId="6"/>
  </si>
  <si>
    <t>９月</t>
    <rPh sb="1" eb="2">
      <t>ガツ</t>
    </rPh>
    <phoneticPr fontId="6"/>
  </si>
  <si>
    <t>１０月</t>
  </si>
  <si>
    <t>１１月</t>
  </si>
  <si>
    <t>１２月</t>
  </si>
  <si>
    <t>１月</t>
  </si>
  <si>
    <t>２月</t>
  </si>
  <si>
    <t>３月</t>
  </si>
  <si>
    <t>４月</t>
  </si>
  <si>
    <t>５月</t>
  </si>
  <si>
    <t>６月</t>
  </si>
  <si>
    <t>〔記載上の注意〕</t>
  </si>
  <si>
    <t>円</t>
    <rPh sb="0" eb="1">
      <t>エン</t>
    </rPh>
    <phoneticPr fontId="16"/>
  </si>
  <si>
    <t>医療機関コード</t>
    <rPh sb="0" eb="2">
      <t>イリョウ</t>
    </rPh>
    <rPh sb="2" eb="4">
      <t>キカン</t>
    </rPh>
    <phoneticPr fontId="16"/>
  </si>
  <si>
    <t>保険医療機関名</t>
    <rPh sb="0" eb="2">
      <t>ホケン</t>
    </rPh>
    <rPh sb="2" eb="4">
      <t>イリョウ</t>
    </rPh>
    <rPh sb="4" eb="6">
      <t>キカン</t>
    </rPh>
    <rPh sb="6" eb="7">
      <t>メイ</t>
    </rPh>
    <phoneticPr fontId="16"/>
  </si>
  <si>
    <t>診　療　の　名　称</t>
    <rPh sb="0" eb="1">
      <t>ミ</t>
    </rPh>
    <rPh sb="2" eb="3">
      <t>リョウ</t>
    </rPh>
    <rPh sb="6" eb="7">
      <t>メイ</t>
    </rPh>
    <rPh sb="8" eb="9">
      <t>ショウ</t>
    </rPh>
    <phoneticPr fontId="16"/>
  </si>
  <si>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6"/>
  </si>
  <si>
    <t>患者からの徴収額（税込）</t>
    <rPh sb="0" eb="2">
      <t>カンジャ</t>
    </rPh>
    <rPh sb="5" eb="8">
      <t>チョウシュウガク</t>
    </rPh>
    <rPh sb="9" eb="11">
      <t>ゼイコ</t>
    </rPh>
    <phoneticPr fontId="16"/>
  </si>
  <si>
    <t>　　　年　　月　　日</t>
    <rPh sb="3" eb="4">
      <t>ネン</t>
    </rPh>
    <rPh sb="6" eb="7">
      <t>ガツ</t>
    </rPh>
    <rPh sb="9" eb="10">
      <t>ヒ</t>
    </rPh>
    <phoneticPr fontId="16"/>
  </si>
  <si>
    <t>（　　　）第　　　号</t>
    <rPh sb="5" eb="6">
      <t>ダイ</t>
    </rPh>
    <rPh sb="9" eb="10">
      <t>ゴウ</t>
    </rPh>
    <phoneticPr fontId="16"/>
  </si>
  <si>
    <t>注１　　「診療の名称」欄については、「保険外併用療養費に係る厚生労働大臣が定める医薬
      品等」（平成18年厚生労働省告示第498号）第７の８に掲げる名称を記載すること。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6"/>
  </si>
  <si>
    <t>注２　　「施設基準の届出受理年月日及び受理番号」欄については、「特掲診療料の施設基
　　　準等及びその届出に関する手続きの取扱いについて」（令和4年3月4日保医発0304
　　　第3号）の規定に基づく地方厚生（支）局長への施設基準の届出受理内容について記載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6"/>
  </si>
  <si>
    <t>（別紙様式１５）</t>
    <rPh sb="1" eb="3">
      <t>ベッシ</t>
    </rPh>
    <rPh sb="3" eb="5">
      <t>ヨウシキ</t>
    </rPh>
    <phoneticPr fontId="23"/>
  </si>
  <si>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23"/>
  </si>
  <si>
    <t>都道府県名</t>
  </si>
  <si>
    <t>医療機関コード</t>
    <phoneticPr fontId="23"/>
  </si>
  <si>
    <t>　※レセプトに記載する７桁の数字を記載すること。</t>
    <phoneticPr fontId="23"/>
  </si>
  <si>
    <t>保険医療機関名</t>
  </si>
  <si>
    <t>実施回数</t>
    <rPh sb="0" eb="4">
      <t>ジッセィ</t>
    </rPh>
    <phoneticPr fontId="23"/>
  </si>
  <si>
    <t>治験依頼者名</t>
    <rPh sb="0" eb="2">
      <t>チケン</t>
    </rPh>
    <rPh sb="2" eb="4">
      <t>イライ</t>
    </rPh>
    <rPh sb="4" eb="5">
      <t>シャ</t>
    </rPh>
    <rPh sb="5" eb="6">
      <t>メイ</t>
    </rPh>
    <phoneticPr fontId="16"/>
  </si>
  <si>
    <t>治験薬の名称
・効能効果</t>
    <rPh sb="0" eb="2">
      <t>チケン</t>
    </rPh>
    <rPh sb="2" eb="3">
      <t>ヤク</t>
    </rPh>
    <rPh sb="4" eb="6">
      <t>メイショウ</t>
    </rPh>
    <rPh sb="8" eb="10">
      <t>コウノウ</t>
    </rPh>
    <rPh sb="10" eb="12">
      <t>コウカ</t>
    </rPh>
    <phoneticPr fontId="16"/>
  </si>
  <si>
    <t>内・注・外</t>
    <rPh sb="0" eb="1">
      <t>ナイ</t>
    </rPh>
    <rPh sb="2" eb="3">
      <t>チュウ</t>
    </rPh>
    <rPh sb="4" eb="5">
      <t>ソト</t>
    </rPh>
    <phoneticPr fontId="16"/>
  </si>
  <si>
    <t>区分</t>
    <rPh sb="0" eb="2">
      <t>クブン</t>
    </rPh>
    <phoneticPr fontId="16"/>
  </si>
  <si>
    <t>対象患者数</t>
    <rPh sb="0" eb="2">
      <t>タイショウ</t>
    </rPh>
    <rPh sb="2" eb="5">
      <t>カンジャスウ</t>
    </rPh>
    <phoneticPr fontId="16"/>
  </si>
  <si>
    <t>治験実施期間</t>
    <rPh sb="0" eb="2">
      <t>チケン</t>
    </rPh>
    <rPh sb="2" eb="4">
      <t>ジッシ</t>
    </rPh>
    <rPh sb="4" eb="6">
      <t>キカン</t>
    </rPh>
    <phoneticPr fontId="16"/>
  </si>
  <si>
    <t>人</t>
    <rPh sb="0" eb="1">
      <t>ニン</t>
    </rPh>
    <phoneticPr fontId="16"/>
  </si>
  <si>
    <t>（別紙様式１２）</t>
    <rPh sb="1" eb="3">
      <t>ベッシ</t>
    </rPh>
    <rPh sb="3" eb="5">
      <t>ヨウシキ</t>
    </rPh>
    <phoneticPr fontId="23"/>
  </si>
  <si>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23"/>
  </si>
  <si>
    <t>都道府県名</t>
    <rPh sb="0" eb="4">
      <t>トドウフケン</t>
    </rPh>
    <rPh sb="4" eb="5">
      <t>メイ</t>
    </rPh>
    <phoneticPr fontId="23"/>
  </si>
  <si>
    <r>
      <t xml:space="preserve">医療機関コード
</t>
    </r>
    <r>
      <rPr>
        <u/>
        <sz val="9"/>
        <color theme="1"/>
        <rFont val="ＭＳ ゴシック"/>
        <family val="3"/>
        <charset val="128"/>
      </rPr>
      <t>※レセプトに記載する７桁の数字を記載すること。</t>
    </r>
    <phoneticPr fontId="23"/>
  </si>
  <si>
    <t>保険医療機関の名称</t>
    <phoneticPr fontId="23"/>
  </si>
  <si>
    <t>医科・歯科の別
（該当するものに☑）</t>
    <rPh sb="0" eb="2">
      <t>イカ</t>
    </rPh>
    <rPh sb="3" eb="5">
      <t>シカ</t>
    </rPh>
    <rPh sb="6" eb="7">
      <t>ベツ</t>
    </rPh>
    <rPh sb="9" eb="11">
      <t>ガイトウ</t>
    </rPh>
    <phoneticPr fontId="23"/>
  </si>
  <si>
    <t>明細書を無料で
交付していない患者
（該当するものに☑）</t>
    <rPh sb="0" eb="3">
      <t>メイサイショ</t>
    </rPh>
    <rPh sb="4" eb="6">
      <t>ムリョウ</t>
    </rPh>
    <rPh sb="8" eb="10">
      <t>コウフ</t>
    </rPh>
    <rPh sb="15" eb="17">
      <t>カンジャ</t>
    </rPh>
    <phoneticPr fontId="23"/>
  </si>
  <si>
    <t>１．全ての患者</t>
    <rPh sb="2" eb="3">
      <t>ゼン</t>
    </rPh>
    <rPh sb="5" eb="7">
      <t>カンジャ</t>
    </rPh>
    <phoneticPr fontId="23"/>
  </si>
  <si>
    <t xml:space="preserve">   ２．公費負担医療に係る給付により自己負担がない患者   </t>
    <rPh sb="5" eb="7">
      <t>コウヒ</t>
    </rPh>
    <rPh sb="7" eb="9">
      <t>フタン</t>
    </rPh>
    <rPh sb="9" eb="11">
      <t>イリョウ</t>
    </rPh>
    <rPh sb="12" eb="13">
      <t>カカワ</t>
    </rPh>
    <rPh sb="14" eb="16">
      <t>キュウフ</t>
    </rPh>
    <rPh sb="19" eb="21">
      <t>ジコ</t>
    </rPh>
    <rPh sb="21" eb="23">
      <t>フタン</t>
    </rPh>
    <rPh sb="26" eb="28">
      <t>カンジャ</t>
    </rPh>
    <phoneticPr fontId="23"/>
  </si>
  <si>
    <t>正当な理由
（該当するものに☑）</t>
    <phoneticPr fontId="23"/>
  </si>
  <si>
    <t>　　   １．明細書発行機能が付与されていないレセプトコンピュータを使用している</t>
    <phoneticPr fontId="23"/>
  </si>
  <si>
    <t xml:space="preserve">   　　２．自動入金機を使用しており、自動入金機での明細書発行を行うには、自動入金機の改修が必要</t>
    <phoneticPr fontId="23"/>
  </si>
  <si>
    <t>レセプトコンピュータ
又は
自動入金機の改修時期</t>
    <rPh sb="11" eb="12">
      <t>マタ</t>
    </rPh>
    <rPh sb="14" eb="16">
      <t>ジドウ</t>
    </rPh>
    <rPh sb="16" eb="18">
      <t>ニュウキン</t>
    </rPh>
    <rPh sb="18" eb="19">
      <t>キ</t>
    </rPh>
    <rPh sb="20" eb="22">
      <t>カイシュウ</t>
    </rPh>
    <rPh sb="22" eb="24">
      <t>ジキ</t>
    </rPh>
    <phoneticPr fontId="27"/>
  </si>
  <si>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7"/>
  </si>
  <si>
    <t xml:space="preserve">  １．令和　　 年　　 月</t>
    <rPh sb="4" eb="6">
      <t>レイワ</t>
    </rPh>
    <rPh sb="9" eb="10">
      <t>ネン</t>
    </rPh>
    <rPh sb="13" eb="14">
      <t>ガツ</t>
    </rPh>
    <phoneticPr fontId="23"/>
  </si>
  <si>
    <t>（　　　　　レセプトコンピュータ</t>
    <phoneticPr fontId="27"/>
  </si>
  <si>
    <t>自動入金機　　　　　　）</t>
    <rPh sb="0" eb="2">
      <t>ジドウ</t>
    </rPh>
    <rPh sb="2" eb="4">
      <t>ニュウキン</t>
    </rPh>
    <rPh sb="4" eb="5">
      <t>キ</t>
    </rPh>
    <phoneticPr fontId="27"/>
  </si>
  <si>
    <t xml:space="preserve">  ２．令和　　 年第　 　四半期目途</t>
    <rPh sb="4" eb="6">
      <t>レイワ</t>
    </rPh>
    <rPh sb="9" eb="10">
      <t>ネン</t>
    </rPh>
    <rPh sb="10" eb="11">
      <t>ダイ</t>
    </rPh>
    <rPh sb="14" eb="17">
      <t>シハンキ</t>
    </rPh>
    <rPh sb="17" eb="19">
      <t>メド</t>
    </rPh>
    <phoneticPr fontId="23"/>
  </si>
  <si>
    <t>明細書の交付の際に
徴収している金額</t>
    <rPh sb="0" eb="3">
      <t>メイサイショ</t>
    </rPh>
    <rPh sb="4" eb="6">
      <t>コウフ</t>
    </rPh>
    <rPh sb="7" eb="8">
      <t>サイ</t>
    </rPh>
    <phoneticPr fontId="27"/>
  </si>
  <si>
    <t>円</t>
    <rPh sb="0" eb="1">
      <t>エン</t>
    </rPh>
    <phoneticPr fontId="23"/>
  </si>
  <si>
    <t>　明細書の発行に係り「正当な理由」に該当する旨を届け出ている保険医療機関が提出すること。</t>
    <phoneticPr fontId="23"/>
  </si>
  <si>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23"/>
  </si>
  <si>
    <r>
      <t>　</t>
    </r>
    <r>
      <rPr>
        <u/>
        <sz val="11"/>
        <color theme="1"/>
        <rFont val="ＭＳ ゴシック"/>
        <family val="3"/>
        <charset val="128"/>
      </rPr>
      <t>は、本報告の必要はない。</t>
    </r>
    <rPh sb="3" eb="4">
      <t>ホン</t>
    </rPh>
    <phoneticPr fontId="23"/>
  </si>
  <si>
    <t>糖尿病透析予防指導管理料に係る報告書</t>
    <rPh sb="0" eb="3">
      <t>トウニョウビョウ</t>
    </rPh>
    <rPh sb="3" eb="5">
      <t>トウセキ</t>
    </rPh>
    <rPh sb="5" eb="7">
      <t>ヨボウ</t>
    </rPh>
    <rPh sb="7" eb="9">
      <t>シドウ</t>
    </rPh>
    <rPh sb="9" eb="12">
      <t>カンリリョウ</t>
    </rPh>
    <rPh sb="13" eb="14">
      <t>カカ</t>
    </rPh>
    <rPh sb="15" eb="18">
      <t>ホウコクショ</t>
    </rPh>
    <phoneticPr fontId="23"/>
  </si>
  <si>
    <t>保険医療機関名</t>
    <rPh sb="0" eb="2">
      <t>ホケン</t>
    </rPh>
    <rPh sb="2" eb="4">
      <t>イリョウ</t>
    </rPh>
    <rPh sb="4" eb="6">
      <t>キカン</t>
    </rPh>
    <rPh sb="6" eb="7">
      <t>メイ</t>
    </rPh>
    <phoneticPr fontId="23"/>
  </si>
  <si>
    <t>医療機関コード</t>
    <rPh sb="0" eb="2">
      <t>イリョウ</t>
    </rPh>
    <rPh sb="2" eb="4">
      <t>キカン</t>
    </rPh>
    <phoneticPr fontId="23"/>
  </si>
  <si>
    <t>名</t>
    <rPh sb="0" eb="1">
      <t>メイ</t>
    </rPh>
    <phoneticPr fontId="23"/>
  </si>
  <si>
    <t>名</t>
    <rPh sb="0" eb="1">
      <t>メイ</t>
    </rPh>
    <phoneticPr fontId="16"/>
  </si>
  <si>
    <t>①</t>
    <phoneticPr fontId="23"/>
  </si>
  <si>
    <t>②</t>
    <phoneticPr fontId="23"/>
  </si>
  <si>
    <t>③</t>
    <phoneticPr fontId="23"/>
  </si>
  <si>
    <t>④</t>
    <phoneticPr fontId="23"/>
  </si>
  <si>
    <t>⑤</t>
    <phoneticPr fontId="23"/>
  </si>
  <si>
    <t>回</t>
    <rPh sb="0" eb="1">
      <t>カイ</t>
    </rPh>
    <phoneticPr fontId="23"/>
  </si>
  <si>
    <t>⑥</t>
    <phoneticPr fontId="1"/>
  </si>
  <si>
    <t>⑦</t>
    <phoneticPr fontId="23"/>
  </si>
  <si>
    <t>⑧</t>
    <phoneticPr fontId="1"/>
  </si>
  <si>
    <t>％</t>
    <phoneticPr fontId="23"/>
  </si>
  <si>
    <t>在宅患者訪問褥瘡管理指導料に係る報告書</t>
    <rPh sb="0" eb="2">
      <t>ザイタク</t>
    </rPh>
    <rPh sb="2" eb="4">
      <t>カンジャ</t>
    </rPh>
    <rPh sb="4" eb="6">
      <t>ホウモン</t>
    </rPh>
    <rPh sb="6" eb="8">
      <t>ジョクソウ</t>
    </rPh>
    <rPh sb="8" eb="10">
      <t>カンリ</t>
    </rPh>
    <rPh sb="10" eb="13">
      <t>シドウリョウ</t>
    </rPh>
    <rPh sb="14" eb="15">
      <t>カカ</t>
    </rPh>
    <phoneticPr fontId="23"/>
  </si>
  <si>
    <t>１　在宅褥瘡対策の実施状況</t>
    <rPh sb="2" eb="4">
      <t>ザイタク</t>
    </rPh>
    <rPh sb="4" eb="6">
      <t>ジョクソウ</t>
    </rPh>
    <rPh sb="6" eb="8">
      <t>タイサク</t>
    </rPh>
    <rPh sb="9" eb="11">
      <t>ジッシ</t>
    </rPh>
    <rPh sb="11" eb="13">
      <t>ジョウキョウ</t>
    </rPh>
    <phoneticPr fontId="16"/>
  </si>
  <si>
    <t xml:space="preserve"> ②　①のうち、d1以上の褥瘡を保有している患者数（褥瘡保有者数）</t>
    <rPh sb="10" eb="12">
      <t>イジョウ</t>
    </rPh>
    <rPh sb="13" eb="15">
      <t>ジョクソウ</t>
    </rPh>
    <rPh sb="16" eb="18">
      <t>ホユウ</t>
    </rPh>
    <rPh sb="22" eb="25">
      <t>カンジャスウ</t>
    </rPh>
    <rPh sb="26" eb="28">
      <t>ジョクソウ</t>
    </rPh>
    <rPh sb="28" eb="31">
      <t>ホユウシャ</t>
    </rPh>
    <rPh sb="31" eb="32">
      <t>スウ</t>
    </rPh>
    <phoneticPr fontId="23"/>
  </si>
  <si>
    <t xml:space="preserve"> ③　②のうち、訪問診療開始時に既に褥瘡を有していた患者数
　　　（訪問診療利用開始時褥瘡保有者数）</t>
    <rPh sb="8" eb="10">
      <t>ホウモン</t>
    </rPh>
    <rPh sb="10" eb="12">
      <t>シンリョウ</t>
    </rPh>
    <rPh sb="12" eb="14">
      <t>カイシ</t>
    </rPh>
    <rPh sb="14" eb="15">
      <t>ジ</t>
    </rPh>
    <rPh sb="16" eb="17">
      <t>スデ</t>
    </rPh>
    <rPh sb="18" eb="20">
      <t>ジョクソウ</t>
    </rPh>
    <rPh sb="21" eb="22">
      <t>ユウ</t>
    </rPh>
    <rPh sb="26" eb="29">
      <t>カンジャスウ</t>
    </rPh>
    <rPh sb="34" eb="36">
      <t>ホウモン</t>
    </rPh>
    <rPh sb="36" eb="38">
      <t>シンリョウ</t>
    </rPh>
    <rPh sb="38" eb="40">
      <t>リヨウ</t>
    </rPh>
    <rPh sb="40" eb="43">
      <t>カイシジ</t>
    </rPh>
    <rPh sb="43" eb="45">
      <t>ジョクソウ</t>
    </rPh>
    <rPh sb="45" eb="48">
      <t>ホユウシャ</t>
    </rPh>
    <rPh sb="48" eb="49">
      <t>スウ</t>
    </rPh>
    <phoneticPr fontId="23"/>
  </si>
  <si>
    <t xml:space="preserve"> ④　②のうち、訪問診療実施中に新たに褥瘡が発生した患者数</t>
    <rPh sb="8" eb="10">
      <t>ホウモン</t>
    </rPh>
    <rPh sb="10" eb="12">
      <t>シンリョウ</t>
    </rPh>
    <rPh sb="12" eb="14">
      <t>ジッシ</t>
    </rPh>
    <rPh sb="14" eb="15">
      <t>チュウ</t>
    </rPh>
    <rPh sb="16" eb="17">
      <t>アラ</t>
    </rPh>
    <rPh sb="19" eb="21">
      <t>ジョクソウ</t>
    </rPh>
    <rPh sb="22" eb="24">
      <t>ハッセイ</t>
    </rPh>
    <rPh sb="26" eb="28">
      <t>カンジャ</t>
    </rPh>
    <rPh sb="28" eb="29">
      <t>スウ</t>
    </rPh>
    <phoneticPr fontId="23"/>
  </si>
  <si>
    <t xml:space="preserve"> ⑤　褥瘡の
　　　重症度</t>
    <rPh sb="3" eb="5">
      <t>ジョクソウ</t>
    </rPh>
    <rPh sb="10" eb="12">
      <t>ジュウショウ</t>
    </rPh>
    <rPh sb="12" eb="13">
      <t>ド</t>
    </rPh>
    <phoneticPr fontId="16"/>
  </si>
  <si>
    <t>訪問診療開始時の褥瘡（③の患者の訪問診療開始時の状況）</t>
    <rPh sb="0" eb="2">
      <t>ホウモン</t>
    </rPh>
    <rPh sb="2" eb="4">
      <t>シンリョウ</t>
    </rPh>
    <rPh sb="4" eb="7">
      <t>カイシジ</t>
    </rPh>
    <rPh sb="8" eb="10">
      <t>ジョクソウ</t>
    </rPh>
    <rPh sb="13" eb="15">
      <t>カンジャ</t>
    </rPh>
    <rPh sb="16" eb="18">
      <t>ホウモン</t>
    </rPh>
    <rPh sb="18" eb="20">
      <t>シンリョウ</t>
    </rPh>
    <rPh sb="20" eb="23">
      <t>カイシジ</t>
    </rPh>
    <rPh sb="24" eb="26">
      <t>ジョウキョウ</t>
    </rPh>
    <phoneticPr fontId="23"/>
  </si>
  <si>
    <t>訪問診療中に発生した褥瘡（④の患者の発見時の状況）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3"/>
  </si>
  <si>
    <t>ｄ1</t>
    <phoneticPr fontId="23"/>
  </si>
  <si>
    <t>ｄ2</t>
    <phoneticPr fontId="23"/>
  </si>
  <si>
    <t>D3</t>
    <phoneticPr fontId="23"/>
  </si>
  <si>
    <t>D4</t>
    <phoneticPr fontId="23"/>
  </si>
  <si>
    <t>D5</t>
    <phoneticPr fontId="23"/>
  </si>
  <si>
    <t>DDTI</t>
    <phoneticPr fontId="1"/>
  </si>
  <si>
    <t>名</t>
    <rPh sb="0" eb="1">
      <t>メイ</t>
    </rPh>
    <phoneticPr fontId="1"/>
  </si>
  <si>
    <t>DU</t>
    <phoneticPr fontId="23"/>
  </si>
  <si>
    <t>【記載上の注意】</t>
    <rPh sb="1" eb="3">
      <t>キサイ</t>
    </rPh>
    <rPh sb="3" eb="4">
      <t>ジョウ</t>
    </rPh>
    <rPh sb="5" eb="7">
      <t>チュウイ</t>
    </rPh>
    <phoneticPr fontId="16"/>
  </si>
  <si>
    <t>保険医療機関コード</t>
    <rPh sb="0" eb="2">
      <t>ホケン</t>
    </rPh>
    <rPh sb="2" eb="4">
      <t>イリョウ</t>
    </rPh>
    <rPh sb="4" eb="6">
      <t>キカン</t>
    </rPh>
    <phoneticPr fontId="23"/>
  </si>
  <si>
    <t>２　在宅褥瘡対策の実績</t>
    <rPh sb="2" eb="4">
      <t>ザイタク</t>
    </rPh>
    <rPh sb="4" eb="6">
      <t>ジョクソウ</t>
    </rPh>
    <rPh sb="6" eb="8">
      <t>タイサク</t>
    </rPh>
    <rPh sb="9" eb="11">
      <t>ジッセキ</t>
    </rPh>
    <phoneticPr fontId="16"/>
  </si>
  <si>
    <t xml:space="preserve"> ②　①の患者の褥瘡ハイリスク項目に該当する患者数</t>
    <rPh sb="5" eb="7">
      <t>カンジャ</t>
    </rPh>
    <rPh sb="8" eb="10">
      <t>ジョクソウ</t>
    </rPh>
    <rPh sb="15" eb="17">
      <t>コウモク</t>
    </rPh>
    <rPh sb="18" eb="20">
      <t>ガイトウ</t>
    </rPh>
    <rPh sb="22" eb="25">
      <t>カンジャスウ</t>
    </rPh>
    <phoneticPr fontId="23"/>
  </si>
  <si>
    <t>褥瘡ハイリスク項目</t>
    <rPh sb="0" eb="2">
      <t>ジョクソウ</t>
    </rPh>
    <rPh sb="7" eb="9">
      <t>コウモク</t>
    </rPh>
    <phoneticPr fontId="1"/>
  </si>
  <si>
    <t>１．重度の末梢循環不全のもの</t>
    <rPh sb="2" eb="4">
      <t>ジュウド</t>
    </rPh>
    <rPh sb="5" eb="7">
      <t>マッショウ</t>
    </rPh>
    <rPh sb="7" eb="9">
      <t>ジュンカン</t>
    </rPh>
    <rPh sb="9" eb="11">
      <t>フゼン</t>
    </rPh>
    <phoneticPr fontId="16"/>
  </si>
  <si>
    <t>２．麻薬等の鎮痛・鎮静剤の持続的な使用が必要であるもの</t>
    <rPh sb="2" eb="4">
      <t>マヤク</t>
    </rPh>
    <rPh sb="4" eb="5">
      <t>トウ</t>
    </rPh>
    <rPh sb="6" eb="8">
      <t>チンツウ</t>
    </rPh>
    <rPh sb="9" eb="11">
      <t>チンセイ</t>
    </rPh>
    <rPh sb="11" eb="12">
      <t>ザイ</t>
    </rPh>
    <rPh sb="13" eb="16">
      <t>ジゾクテキ</t>
    </rPh>
    <rPh sb="17" eb="19">
      <t>シヨウ</t>
    </rPh>
    <rPh sb="20" eb="22">
      <t>ヒツヨウ</t>
    </rPh>
    <phoneticPr fontId="16"/>
  </si>
  <si>
    <t>３．強度の下痢が続く状態であるもの</t>
    <rPh sb="2" eb="4">
      <t>キョウド</t>
    </rPh>
    <rPh sb="5" eb="7">
      <t>ゲリ</t>
    </rPh>
    <rPh sb="8" eb="9">
      <t>ツヅ</t>
    </rPh>
    <rPh sb="10" eb="12">
      <t>ジョウタイ</t>
    </rPh>
    <phoneticPr fontId="16"/>
  </si>
  <si>
    <t>４．極度の皮膚の脆弱（低出生体重児、GVHD、黄疸など）</t>
    <rPh sb="2" eb="4">
      <t>キョクド</t>
    </rPh>
    <rPh sb="5" eb="7">
      <t>ヒフ</t>
    </rPh>
    <rPh sb="8" eb="10">
      <t>キジャク</t>
    </rPh>
    <rPh sb="11" eb="12">
      <t>テイ</t>
    </rPh>
    <rPh sb="12" eb="14">
      <t>シュッセイ</t>
    </rPh>
    <rPh sb="14" eb="16">
      <t>タイジュウ</t>
    </rPh>
    <rPh sb="16" eb="17">
      <t>ジ</t>
    </rPh>
    <rPh sb="23" eb="25">
      <t>オウダン</t>
    </rPh>
    <phoneticPr fontId="16"/>
  </si>
  <si>
    <t>５．皮膚に密着させる医療関連機器の長期かつ持続的な使用
 が必要であるもの</t>
    <rPh sb="2" eb="4">
      <t>ヒフ</t>
    </rPh>
    <rPh sb="5" eb="7">
      <t>ミッチャク</t>
    </rPh>
    <rPh sb="10" eb="12">
      <t>イリョウ</t>
    </rPh>
    <rPh sb="12" eb="14">
      <t>カンレン</t>
    </rPh>
    <rPh sb="14" eb="16">
      <t>キキ</t>
    </rPh>
    <rPh sb="17" eb="19">
      <t>チョウキ</t>
    </rPh>
    <rPh sb="21" eb="24">
      <t>ジゾクテキ</t>
    </rPh>
    <rPh sb="25" eb="27">
      <t>シヨウ</t>
    </rPh>
    <rPh sb="30" eb="32">
      <t>ヒツヨウ</t>
    </rPh>
    <phoneticPr fontId="16"/>
  </si>
  <si>
    <t xml:space="preserve"> ③　②の患者の褥瘡の重症度</t>
    <rPh sb="5" eb="7">
      <t>カンジャ</t>
    </rPh>
    <rPh sb="8" eb="10">
      <t>ジョクソウ</t>
    </rPh>
    <rPh sb="11" eb="13">
      <t>ジュウショウ</t>
    </rPh>
    <rPh sb="13" eb="14">
      <t>ド</t>
    </rPh>
    <phoneticPr fontId="23"/>
  </si>
  <si>
    <r>
      <t>訪問診療開始時の褥瘡（②の患者の訪問診療開始時</t>
    </r>
    <r>
      <rPr>
        <sz val="10"/>
        <rFont val="ＭＳ Ｐゴシック"/>
        <family val="3"/>
        <charset val="128"/>
      </rPr>
      <t>）</t>
    </r>
    <rPh sb="0" eb="2">
      <t>ホウモン</t>
    </rPh>
    <rPh sb="2" eb="4">
      <t>シンリョウ</t>
    </rPh>
    <rPh sb="4" eb="7">
      <t>カイシジ</t>
    </rPh>
    <rPh sb="8" eb="10">
      <t>ジョクソウ</t>
    </rPh>
    <rPh sb="13" eb="15">
      <t>カンジャ</t>
    </rPh>
    <rPh sb="16" eb="18">
      <t>ホウモン</t>
    </rPh>
    <rPh sb="18" eb="20">
      <t>シンリョウ</t>
    </rPh>
    <rPh sb="20" eb="23">
      <t>カイシジ</t>
    </rPh>
    <phoneticPr fontId="23"/>
  </si>
  <si>
    <t>訪問診療中に発生した褥瘡（②の患者の発見時の状況）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3"/>
  </si>
  <si>
    <t>（</t>
    <phoneticPr fontId="16"/>
  </si>
  <si>
    <t>Ⅲ．在宅支援連携体制について</t>
    <rPh sb="2" eb="4">
      <t>ザイタク</t>
    </rPh>
    <rPh sb="4" eb="6">
      <t>シエン</t>
    </rPh>
    <rPh sb="6" eb="8">
      <t>レンケイ</t>
    </rPh>
    <rPh sb="8" eb="10">
      <t>タイセイ</t>
    </rPh>
    <phoneticPr fontId="23"/>
  </si>
  <si>
    <t>医療機関コード※</t>
  </si>
  <si>
    <t>その他</t>
  </si>
  <si>
    <t>[記載上の注意]</t>
  </si>
  <si>
    <t>（</t>
    <phoneticPr fontId="1"/>
  </si>
  <si>
    <t>）名</t>
    <rPh sb="1" eb="2">
      <t>メイ</t>
    </rPh>
    <phoneticPr fontId="1"/>
  </si>
  <si>
    <t>疾患別リハビリテーションに係る症例報告書</t>
    <phoneticPr fontId="1"/>
  </si>
  <si>
    <t>　本年６月１日から30日までの１ヶ月間に疾患別リハビリテーション料を算定した患者について実人数を記載すること。なお、同一の患者が複数回同一の傷病名により同一の疾患別リハビリテーション料を算定した場合は、１人として計算すること。</t>
    <phoneticPr fontId="1"/>
  </si>
  <si>
    <t>ＦＩＭ
（126点満点でご記入ください）</t>
    <phoneticPr fontId="1"/>
  </si>
  <si>
    <t>保険医療機関名</t>
    <rPh sb="0" eb="2">
      <t>ホケン</t>
    </rPh>
    <rPh sb="2" eb="4">
      <t>イリョウ</t>
    </rPh>
    <rPh sb="4" eb="7">
      <t>キカンメイ</t>
    </rPh>
    <phoneticPr fontId="1"/>
  </si>
  <si>
    <t>件</t>
    <rPh sb="0" eb="1">
      <t>ケン</t>
    </rPh>
    <phoneticPr fontId="1"/>
  </si>
  <si>
    <t>①</t>
    <phoneticPr fontId="1"/>
  </si>
  <si>
    <t>②</t>
    <phoneticPr fontId="1"/>
  </si>
  <si>
    <t>③</t>
    <phoneticPr fontId="1"/>
  </si>
  <si>
    <t>④</t>
    <phoneticPr fontId="1"/>
  </si>
  <si>
    <t>⑤</t>
    <phoneticPr fontId="1"/>
  </si>
  <si>
    <t>［記載上の注意］</t>
    <phoneticPr fontId="1"/>
  </si>
  <si>
    <t>報告書の提出は、郵送でお願いいたします。</t>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</si>
  <si>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</si>
  <si>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</si>
  <si>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23"/>
  </si>
  <si>
    <t xml:space="preserve"> ※　この用紙を「施設基準等の届出状況の報告書」に表紙として添付してください。</t>
    <rPh sb="5" eb="7">
      <t>ヨウシ</t>
    </rPh>
    <rPh sb="25" eb="27">
      <t>ヒョウシ</t>
    </rPh>
    <rPh sb="30" eb="32">
      <t>テンプ</t>
    </rPh>
    <phoneticPr fontId="23"/>
  </si>
  <si>
    <t>　整 理 番 号</t>
    <rPh sb="1" eb="2">
      <t>ヒトシ</t>
    </rPh>
    <rPh sb="3" eb="4">
      <t>リ</t>
    </rPh>
    <rPh sb="5" eb="6">
      <t>バン</t>
    </rPh>
    <rPh sb="7" eb="8">
      <t>ゴウ</t>
    </rPh>
    <phoneticPr fontId="23"/>
  </si>
  <si>
    <t>※整理番号の記入は不要です。</t>
    <rPh sb="1" eb="3">
      <t>セイリ</t>
    </rPh>
    <rPh sb="3" eb="5">
      <t>バンゴウ</t>
    </rPh>
    <rPh sb="6" eb="8">
      <t>キニュウ</t>
    </rPh>
    <rPh sb="9" eb="11">
      <t>フヨウ</t>
    </rPh>
    <phoneticPr fontId="23"/>
  </si>
  <si>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23"/>
  </si>
  <si>
    <t>別添のとおり報告します。</t>
    <rPh sb="0" eb="2">
      <t>ベッテン</t>
    </rPh>
    <rPh sb="6" eb="8">
      <t>ホウコク</t>
    </rPh>
    <phoneticPr fontId="23"/>
  </si>
  <si>
    <t>令和　　　年　　　月　　　日</t>
    <rPh sb="0" eb="2">
      <t>レイワ</t>
    </rPh>
    <rPh sb="5" eb="6">
      <t>ネン</t>
    </rPh>
    <rPh sb="9" eb="10">
      <t>ガツ</t>
    </rPh>
    <rPh sb="13" eb="14">
      <t>ニチ</t>
    </rPh>
    <phoneticPr fontId="23"/>
  </si>
  <si>
    <t>保険医療機関等の所在地及び名称</t>
    <rPh sb="0" eb="2">
      <t>ホケン</t>
    </rPh>
    <rPh sb="2" eb="4">
      <t>イリョウ</t>
    </rPh>
    <rPh sb="4" eb="7">
      <t>キカントウ</t>
    </rPh>
    <rPh sb="8" eb="11">
      <t>ショザイチ</t>
    </rPh>
    <rPh sb="11" eb="12">
      <t>オヨ</t>
    </rPh>
    <rPh sb="13" eb="15">
      <t>メイショウ</t>
    </rPh>
    <phoneticPr fontId="23"/>
  </si>
  <si>
    <t>所在地</t>
    <rPh sb="0" eb="3">
      <t>ショザイチ</t>
    </rPh>
    <phoneticPr fontId="23"/>
  </si>
  <si>
    <t>〒　　　　－</t>
    <phoneticPr fontId="16"/>
  </si>
  <si>
    <t>名称</t>
    <rPh sb="0" eb="2">
      <t>メイショウ</t>
    </rPh>
    <phoneticPr fontId="23"/>
  </si>
  <si>
    <t>開設者名</t>
    <rPh sb="0" eb="2">
      <t>カイセツ</t>
    </rPh>
    <rPh sb="2" eb="3">
      <t>シャ</t>
    </rPh>
    <rPh sb="3" eb="4">
      <t>メイ</t>
    </rPh>
    <phoneticPr fontId="23"/>
  </si>
  <si>
    <t>医療機関等コード</t>
    <rPh sb="0" eb="2">
      <t>イリョウ</t>
    </rPh>
    <rPh sb="2" eb="5">
      <t>キカントウ</t>
    </rPh>
    <phoneticPr fontId="23"/>
  </si>
  <si>
    <t>報告担当者所属課所名</t>
    <rPh sb="0" eb="2">
      <t>ホウコク</t>
    </rPh>
    <rPh sb="2" eb="5">
      <t>タントウシャ</t>
    </rPh>
    <rPh sb="5" eb="7">
      <t>ショゾク</t>
    </rPh>
    <rPh sb="7" eb="9">
      <t>カショ</t>
    </rPh>
    <rPh sb="9" eb="10">
      <t>メイ</t>
    </rPh>
    <phoneticPr fontId="23"/>
  </si>
  <si>
    <t>報告担当者名</t>
    <rPh sb="0" eb="2">
      <t>ホウコク</t>
    </rPh>
    <rPh sb="2" eb="5">
      <t>タントウシャ</t>
    </rPh>
    <rPh sb="5" eb="6">
      <t>メイ</t>
    </rPh>
    <phoneticPr fontId="23"/>
  </si>
  <si>
    <t>電話番号</t>
    <rPh sb="0" eb="2">
      <t>デンワ</t>
    </rPh>
    <rPh sb="2" eb="4">
      <t>バンゴウ</t>
    </rPh>
    <phoneticPr fontId="23"/>
  </si>
  <si>
    <t>（　　　　　　）　　　　－</t>
    <phoneticPr fontId="23"/>
  </si>
  <si>
    <t>ファクシミリ番号</t>
    <rPh sb="6" eb="8">
      <t>バンゴウ</t>
    </rPh>
    <phoneticPr fontId="23"/>
  </si>
  <si>
    <t>東 北 厚 生 局 長　　様</t>
    <rPh sb="0" eb="1">
      <t>ヒガシ</t>
    </rPh>
    <rPh sb="2" eb="3">
      <t>キタ</t>
    </rPh>
    <rPh sb="4" eb="5">
      <t>アツシ</t>
    </rPh>
    <rPh sb="6" eb="7">
      <t>ショウ</t>
    </rPh>
    <rPh sb="8" eb="9">
      <t>キョク</t>
    </rPh>
    <rPh sb="10" eb="11">
      <t>チョウ</t>
    </rPh>
    <rPh sb="13" eb="14">
      <t>サマ</t>
    </rPh>
    <phoneticPr fontId="23"/>
  </si>
  <si>
    <t>東北厚生局長　殿</t>
  </si>
  <si>
    <t>備考（連絡事項等がある場合記載してください。）</t>
    <rPh sb="0" eb="2">
      <t>ビコウ</t>
    </rPh>
    <rPh sb="3" eb="5">
      <t>レンラク</t>
    </rPh>
    <rPh sb="5" eb="7">
      <t>ジコウ</t>
    </rPh>
    <rPh sb="7" eb="8">
      <t>トウ</t>
    </rPh>
    <rPh sb="11" eb="13">
      <t>バアイ</t>
    </rPh>
    <rPh sb="13" eb="15">
      <t>キサイ</t>
    </rPh>
    <phoneticPr fontId="1"/>
  </si>
  <si>
    <t>入院基本料等</t>
    <rPh sb="0" eb="2">
      <t>ニュウイン</t>
    </rPh>
    <rPh sb="2" eb="5">
      <t>キホンリョウ</t>
    </rPh>
    <rPh sb="5" eb="6">
      <t>トウ</t>
    </rPh>
    <phoneticPr fontId="1"/>
  </si>
  <si>
    <t>特別の療養環境の提供（入院医療に係るもの）に係る届出状況報告書</t>
    <phoneticPr fontId="1"/>
  </si>
  <si>
    <t>特別の療養環境の提供（外来医療に係るもの）に係る届出状況報告書</t>
    <rPh sb="11" eb="13">
      <t>ガイライ</t>
    </rPh>
    <phoneticPr fontId="1"/>
  </si>
  <si>
    <t>入院基本料等に関する実施状況報告書（看護必要度）</t>
    <rPh sb="18" eb="20">
      <t>カンゴ</t>
    </rPh>
    <rPh sb="20" eb="23">
      <t>ヒツヨウド</t>
    </rPh>
    <phoneticPr fontId="1"/>
  </si>
  <si>
    <t>入院基本料等に関する実施状況報告書（褥瘡関係）</t>
    <rPh sb="18" eb="20">
      <t>ジョクソウ</t>
    </rPh>
    <rPh sb="20" eb="22">
      <t>カンケイ</t>
    </rPh>
    <phoneticPr fontId="1"/>
  </si>
  <si>
    <t>総合入院体制加算１～３</t>
    <rPh sb="0" eb="2">
      <t>ソウゴウ</t>
    </rPh>
    <rPh sb="2" eb="4">
      <t>ニュウイン</t>
    </rPh>
    <rPh sb="4" eb="6">
      <t>タイセイ</t>
    </rPh>
    <rPh sb="6" eb="8">
      <t>カサン</t>
    </rPh>
    <phoneticPr fontId="1"/>
  </si>
  <si>
    <t>療養病棟療養環境改善加算１、２</t>
    <rPh sb="0" eb="2">
      <t>リョウヨウ</t>
    </rPh>
    <rPh sb="2" eb="4">
      <t>ビョウトウ</t>
    </rPh>
    <rPh sb="4" eb="6">
      <t>リョウヨウ</t>
    </rPh>
    <rPh sb="6" eb="8">
      <t>カンキョウ</t>
    </rPh>
    <rPh sb="8" eb="10">
      <t>カイゼン</t>
    </rPh>
    <rPh sb="10" eb="12">
      <t>カサン</t>
    </rPh>
    <phoneticPr fontId="1"/>
  </si>
  <si>
    <t>療養病棟入院基本料</t>
    <phoneticPr fontId="1"/>
  </si>
  <si>
    <t>医療従事者の負担の軽減及び処遇の改善に資する体制</t>
    <phoneticPr fontId="1"/>
  </si>
  <si>
    <t>急性期充実体制加算等の施設基準に係る届出に係る報告書</t>
    <rPh sb="23" eb="26">
      <t>ホウコクショ</t>
    </rPh>
    <phoneticPr fontId="1"/>
  </si>
  <si>
    <t>看護職員の負担の軽減及び処遇の改善に資する体制</t>
    <phoneticPr fontId="1"/>
  </si>
  <si>
    <t>医師の負担の軽減及び処遇の改善に資する体制</t>
    <phoneticPr fontId="1"/>
  </si>
  <si>
    <t>褥瘡ハイリスク患者ケア加算</t>
    <phoneticPr fontId="1"/>
  </si>
  <si>
    <t>回復期リハビリテーション病棟入院料及び特定機能病院リハビリテーション病棟入院料に係る報告書</t>
    <rPh sb="17" eb="18">
      <t>オヨ</t>
    </rPh>
    <phoneticPr fontId="1"/>
  </si>
  <si>
    <t>回復期リハビリテーション病棟入院料及び特定機能病院リハビリテーション病棟入院料におけるリハビリテーション実績指数等に係る報告書</t>
    <phoneticPr fontId="1"/>
  </si>
  <si>
    <t>緩和ケア病棟入院料１</t>
    <phoneticPr fontId="1"/>
  </si>
  <si>
    <t>精神科救急・合併症入院料</t>
    <phoneticPr fontId="1"/>
  </si>
  <si>
    <t>精神科救急急性期医療入院料</t>
    <phoneticPr fontId="1"/>
  </si>
  <si>
    <t>精神科救急急性期医療入院料、精神科急性期治療病棟入院料及び精神科救急・合併症入院料</t>
    <phoneticPr fontId="1"/>
  </si>
  <si>
    <t>地域医療体制確保加算</t>
    <phoneticPr fontId="1"/>
  </si>
  <si>
    <t>地域歯科診療支援病院歯科初診料</t>
    <phoneticPr fontId="1"/>
  </si>
  <si>
    <t>早期栄養介入管理加算</t>
    <phoneticPr fontId="1"/>
  </si>
  <si>
    <t>情報通信機器を用いた診療</t>
    <phoneticPr fontId="1"/>
  </si>
  <si>
    <t>診療録管理体制加算</t>
    <phoneticPr fontId="1"/>
  </si>
  <si>
    <t>精神科救急医療体制加算</t>
    <phoneticPr fontId="1"/>
  </si>
  <si>
    <t>在宅療養支援病院</t>
    <rPh sb="0" eb="2">
      <t>ザイタク</t>
    </rPh>
    <rPh sb="2" eb="4">
      <t>リョウヨウ</t>
    </rPh>
    <rPh sb="4" eb="6">
      <t>シエン</t>
    </rPh>
    <rPh sb="6" eb="8">
      <t>ビョウイン</t>
    </rPh>
    <phoneticPr fontId="1"/>
  </si>
  <si>
    <t>在宅療養後方支援病院</t>
    <phoneticPr fontId="1"/>
  </si>
  <si>
    <t>光トポグラフィー</t>
    <phoneticPr fontId="1"/>
  </si>
  <si>
    <t>摂食嚥下機能回復体制加算</t>
    <phoneticPr fontId="1"/>
  </si>
  <si>
    <t>180日を超える入院に関する事項</t>
    <phoneticPr fontId="1"/>
  </si>
  <si>
    <t>○</t>
    <phoneticPr fontId="1"/>
  </si>
  <si>
    <t>地域医療体制確保加算に係る報告書
（病院勤務医の負担の軽減及び処遇の改善に資する体制）</t>
    <phoneticPr fontId="1"/>
  </si>
  <si>
    <t>入院基本料等に関する実施状況報告書
（入院基本料、特定入院料）</t>
    <rPh sb="19" eb="21">
      <t>ニュウイン</t>
    </rPh>
    <rPh sb="21" eb="24">
      <t>キホンリョウ</t>
    </rPh>
    <rPh sb="25" eb="27">
      <t>トクテイ</t>
    </rPh>
    <rPh sb="27" eb="29">
      <t>ニュウイン</t>
    </rPh>
    <rPh sb="29" eb="30">
      <t>リョウ</t>
    </rPh>
    <phoneticPr fontId="1"/>
  </si>
  <si>
    <t>【病院】</t>
    <phoneticPr fontId="1"/>
  </si>
  <si>
    <t>提出確認欄</t>
  </si>
  <si>
    <t>提出確認欄</t>
    <phoneticPr fontId="1"/>
  </si>
  <si>
    <t>受付番号※</t>
    <rPh sb="0" eb="2">
      <t>ウケツケ</t>
    </rPh>
    <rPh sb="2" eb="4">
      <t>バンゴウ</t>
    </rPh>
    <phoneticPr fontId="23"/>
  </si>
  <si>
    <t>（別紙様式１－１①）　【病院記入用】</t>
    <phoneticPr fontId="23"/>
  </si>
  <si>
    <t>保険医療機関番号</t>
    <rPh sb="0" eb="2">
      <t>ホケン</t>
    </rPh>
    <rPh sb="2" eb="4">
      <t>イリョウ</t>
    </rPh>
    <rPh sb="4" eb="6">
      <t>キカン</t>
    </rPh>
    <rPh sb="6" eb="8">
      <t>バンゴウ</t>
    </rPh>
    <phoneticPr fontId="23"/>
  </si>
  <si>
    <t>医療機関名</t>
    <phoneticPr fontId="23"/>
  </si>
  <si>
    <t>病院区分</t>
    <phoneticPr fontId="23"/>
  </si>
  <si>
    <t>開設者番号</t>
    <rPh sb="3" eb="5">
      <t>バンゴウ</t>
    </rPh>
    <phoneticPr fontId="23"/>
  </si>
  <si>
    <t>介護保険適用病床・病棟の有無</t>
    <phoneticPr fontId="23"/>
  </si>
  <si>
    <t>有
無</t>
    <rPh sb="0" eb="1">
      <t>ア</t>
    </rPh>
    <rPh sb="3" eb="4">
      <t>ム</t>
    </rPh>
    <phoneticPr fontId="23"/>
  </si>
  <si>
    <t>都道府県名</t>
    <phoneticPr fontId="23"/>
  </si>
  <si>
    <t>郡市区町村名</t>
    <rPh sb="0" eb="1">
      <t>グン</t>
    </rPh>
    <rPh sb="1" eb="2">
      <t>シ</t>
    </rPh>
    <rPh sb="2" eb="3">
      <t>ク</t>
    </rPh>
    <rPh sb="3" eb="5">
      <t>チョウソン</t>
    </rPh>
    <rPh sb="5" eb="6">
      <t>メイ</t>
    </rPh>
    <phoneticPr fontId="23"/>
  </si>
  <si>
    <t>厚生労働
大臣の
定める地域 
(該当地域は☑を付すこと)</t>
    <rPh sb="0" eb="2">
      <t>コウセイ</t>
    </rPh>
    <rPh sb="2" eb="4">
      <t>ロウドウ</t>
    </rPh>
    <rPh sb="5" eb="7">
      <t>ダイジン</t>
    </rPh>
    <rPh sb="9" eb="10">
      <t>サダ</t>
    </rPh>
    <rPh sb="12" eb="14">
      <t>チイキ</t>
    </rPh>
    <rPh sb="17" eb="19">
      <t>ガイトウ</t>
    </rPh>
    <rPh sb="19" eb="21">
      <t>チイキ</t>
    </rPh>
    <rPh sb="24" eb="25">
      <t>フ</t>
    </rPh>
    <phoneticPr fontId="23"/>
  </si>
  <si>
    <t>厚生労働大臣が定める療養告示
第２号に係る病床（２室８床）の有無</t>
    <phoneticPr fontId="23"/>
  </si>
  <si>
    <t>届出区分</t>
    <rPh sb="0" eb="2">
      <t>トドケデ</t>
    </rPh>
    <rPh sb="2" eb="4">
      <t>クブン</t>
    </rPh>
    <phoneticPr fontId="23"/>
  </si>
  <si>
    <t>看護師
比率区分</t>
    <rPh sb="0" eb="2">
      <t>カンゴ</t>
    </rPh>
    <rPh sb="2" eb="3">
      <t>シ</t>
    </rPh>
    <rPh sb="4" eb="6">
      <t>ヒリツ</t>
    </rPh>
    <rPh sb="6" eb="8">
      <t>クブン</t>
    </rPh>
    <phoneticPr fontId="23"/>
  </si>
  <si>
    <t>平均在院
日数（日）</t>
    <rPh sb="0" eb="2">
      <t>ヘイキン</t>
    </rPh>
    <rPh sb="2" eb="4">
      <t>ザイイン</t>
    </rPh>
    <rPh sb="5" eb="7">
      <t>ニッスウ</t>
    </rPh>
    <rPh sb="8" eb="9">
      <t>ニチ</t>
    </rPh>
    <phoneticPr fontId="23"/>
  </si>
  <si>
    <t>在宅復帰率
（％）</t>
    <rPh sb="0" eb="2">
      <t>ザイタク</t>
    </rPh>
    <rPh sb="2" eb="4">
      <t>フッキ</t>
    </rPh>
    <rPh sb="4" eb="5">
      <t>リツ</t>
    </rPh>
    <phoneticPr fontId="23"/>
  </si>
  <si>
    <t>本来の届出</t>
    <rPh sb="0" eb="2">
      <t>ホンライ</t>
    </rPh>
    <rPh sb="3" eb="5">
      <t>トドケデ</t>
    </rPh>
    <phoneticPr fontId="23"/>
  </si>
  <si>
    <t>簡易な報告
（新型コロナ）</t>
    <rPh sb="0" eb="2">
      <t>カンイ</t>
    </rPh>
    <rPh sb="3" eb="5">
      <t>ホウコク</t>
    </rPh>
    <rPh sb="7" eb="9">
      <t>シンガタ</t>
    </rPh>
    <phoneticPr fontId="23"/>
  </si>
  <si>
    <t>稼働病床数（床）</t>
    <rPh sb="0" eb="1">
      <t>カセギ</t>
    </rPh>
    <rPh sb="1" eb="2">
      <t>ハタラキ</t>
    </rPh>
    <rPh sb="2" eb="5">
      <t>ビョウショウスウ</t>
    </rPh>
    <phoneticPr fontId="23"/>
  </si>
  <si>
    <t>１日平均
入院患者数（人）</t>
    <rPh sb="1" eb="2">
      <t>ヒ</t>
    </rPh>
    <rPh sb="2" eb="3">
      <t>ヒラ</t>
    </rPh>
    <rPh sb="3" eb="4">
      <t>タモツ</t>
    </rPh>
    <rPh sb="5" eb="7">
      <t>ニュウイン</t>
    </rPh>
    <rPh sb="7" eb="10">
      <t>カンジャスウ</t>
    </rPh>
    <rPh sb="11" eb="12">
      <t>ヒト</t>
    </rPh>
    <phoneticPr fontId="23"/>
  </si>
  <si>
    <t>月平均1日
看護職員
配置数（人）</t>
    <phoneticPr fontId="23"/>
  </si>
  <si>
    <t>夜勤時間帯の
看護職員１人当たりの
患者数（人）</t>
    <rPh sb="22" eb="23">
      <t>ニン</t>
    </rPh>
    <phoneticPr fontId="23"/>
  </si>
  <si>
    <t>月平均1日
看護補助者
配置数（人）</t>
    <phoneticPr fontId="23"/>
  </si>
  <si>
    <t>夜勤時間帯の
看護補助者１人当たりの
患者数（人）</t>
    <rPh sb="0" eb="2">
      <t>ヤキン</t>
    </rPh>
    <rPh sb="2" eb="4">
      <t>ジカン</t>
    </rPh>
    <rPh sb="4" eb="5">
      <t>タイ</t>
    </rPh>
    <rPh sb="7" eb="9">
      <t>カンゴ</t>
    </rPh>
    <rPh sb="9" eb="12">
      <t>ホジョシャ</t>
    </rPh>
    <rPh sb="13" eb="14">
      <t>ニン</t>
    </rPh>
    <rPh sb="14" eb="15">
      <t>ア</t>
    </rPh>
    <rPh sb="19" eb="22">
      <t>カンジャスウ</t>
    </rPh>
    <rPh sb="23" eb="24">
      <t>ニン</t>
    </rPh>
    <phoneticPr fontId="23"/>
  </si>
  <si>
    <t>急性期看護補助
体制加算/
看護補助加算</t>
    <phoneticPr fontId="23"/>
  </si>
  <si>
    <t>夜間急性期看護
補助体制加算/
夜間75対1
看護補助加算</t>
    <phoneticPr fontId="23"/>
  </si>
  <si>
    <t>看護職員夜間
配置加算</t>
    <phoneticPr fontId="23"/>
  </si>
  <si>
    <t>夜間看護体制
加算</t>
    <rPh sb="0" eb="2">
      <t>ヤカン</t>
    </rPh>
    <rPh sb="2" eb="4">
      <t>カンゴ</t>
    </rPh>
    <rPh sb="4" eb="6">
      <t>タイセイ</t>
    </rPh>
    <rPh sb="7" eb="9">
      <t>カサン</t>
    </rPh>
    <phoneticPr fontId="23"/>
  </si>
  <si>
    <t>夜間における看護業務の負担軽減に資する業務管理等に関する項目
（夜間看護体制の評価にかかる加算の届出をしている場合に記載）</t>
    <rPh sb="0" eb="2">
      <t>ヤカン</t>
    </rPh>
    <rPh sb="6" eb="8">
      <t>カンゴ</t>
    </rPh>
    <rPh sb="8" eb="10">
      <t>ギョウム</t>
    </rPh>
    <rPh sb="11" eb="13">
      <t>フタン</t>
    </rPh>
    <rPh sb="13" eb="15">
      <t>ケイゲン</t>
    </rPh>
    <rPh sb="16" eb="17">
      <t>シ</t>
    </rPh>
    <rPh sb="19" eb="21">
      <t>ギョウム</t>
    </rPh>
    <rPh sb="21" eb="24">
      <t>カンリトウ</t>
    </rPh>
    <rPh sb="25" eb="26">
      <t>カン</t>
    </rPh>
    <rPh sb="28" eb="30">
      <t>コウモク</t>
    </rPh>
    <rPh sb="32" eb="34">
      <t>ヤカン</t>
    </rPh>
    <rPh sb="34" eb="36">
      <t>カンゴ</t>
    </rPh>
    <rPh sb="36" eb="38">
      <t>タイセイ</t>
    </rPh>
    <rPh sb="39" eb="41">
      <t>ヒョウカ</t>
    </rPh>
    <rPh sb="45" eb="47">
      <t>カサン</t>
    </rPh>
    <rPh sb="46" eb="47">
      <t>ザン</t>
    </rPh>
    <rPh sb="48" eb="50">
      <t>トドケデ</t>
    </rPh>
    <rPh sb="55" eb="57">
      <t>バアイ</t>
    </rPh>
    <rPh sb="58" eb="60">
      <t>キサイ</t>
    </rPh>
    <phoneticPr fontId="23"/>
  </si>
  <si>
    <t>新型コロナ対応の影響</t>
    <rPh sb="0" eb="2">
      <t>シンガタ</t>
    </rPh>
    <rPh sb="5" eb="7">
      <t>タイオウ</t>
    </rPh>
    <rPh sb="8" eb="10">
      <t>エイキョウ</t>
    </rPh>
    <phoneticPr fontId="23"/>
  </si>
  <si>
    <t>病棟数
（棟）</t>
    <rPh sb="0" eb="1">
      <t>ヤマイ</t>
    </rPh>
    <rPh sb="1" eb="2">
      <t>ムネ</t>
    </rPh>
    <rPh sb="2" eb="3">
      <t>スウ</t>
    </rPh>
    <rPh sb="5" eb="6">
      <t>トウ</t>
    </rPh>
    <phoneticPr fontId="23"/>
  </si>
  <si>
    <t>医療保険
届出病床数（床）</t>
    <rPh sb="0" eb="2">
      <t>イリョウ</t>
    </rPh>
    <rPh sb="2" eb="4">
      <t>ホケン</t>
    </rPh>
    <rPh sb="5" eb="7">
      <t>トドケデ</t>
    </rPh>
    <rPh sb="7" eb="9">
      <t>ビョウショウ</t>
    </rPh>
    <rPh sb="9" eb="10">
      <t>スウ</t>
    </rPh>
    <rPh sb="11" eb="12">
      <t>トコ</t>
    </rPh>
    <phoneticPr fontId="23"/>
  </si>
  <si>
    <t>入院基本料</t>
    <rPh sb="0" eb="2">
      <t>ニュウイン</t>
    </rPh>
    <rPh sb="2" eb="5">
      <t>キホンリョウ</t>
    </rPh>
    <phoneticPr fontId="23"/>
  </si>
  <si>
    <t>　一般病棟</t>
    <rPh sb="1" eb="3">
      <t>イッパン</t>
    </rPh>
    <rPh sb="3" eb="5">
      <t>ビョウトウ</t>
    </rPh>
    <phoneticPr fontId="23"/>
  </si>
  <si>
    <t>感染症病床
（二類）</t>
    <phoneticPr fontId="23"/>
  </si>
  <si>
    <t>（　　　）</t>
    <phoneticPr fontId="23"/>
  </si>
  <si>
    <t>（　　　）</t>
  </si>
  <si>
    <r>
      <t>　療養病棟
　</t>
    </r>
    <r>
      <rPr>
        <sz val="7"/>
        <color theme="1"/>
        <rFont val="ＭＳ Ｐ明朝"/>
        <family val="1"/>
        <charset val="128"/>
      </rPr>
      <t>※医療病棟のみの場合（介護病棟と
　　混在していない病棟のみを記載）</t>
    </r>
    <rPh sb="8" eb="10">
      <t>イリョウ</t>
    </rPh>
    <rPh sb="10" eb="12">
      <t>ビョウトウ</t>
    </rPh>
    <rPh sb="15" eb="17">
      <t>バアイ</t>
    </rPh>
    <rPh sb="18" eb="20">
      <t>カイゴ</t>
    </rPh>
    <rPh sb="20" eb="22">
      <t>ビョウトウ</t>
    </rPh>
    <rPh sb="26" eb="28">
      <t>コンザイ</t>
    </rPh>
    <rPh sb="33" eb="35">
      <t>ビョウトウ</t>
    </rPh>
    <rPh sb="38" eb="40">
      <t>キサイ</t>
    </rPh>
    <phoneticPr fontId="23"/>
  </si>
  <si>
    <t>　※医療と介護の病床が一つの看護単位
　　として混在している場合は、
　　上段に介護病床を含む全数、
　　下段に医療病床のみを再掲</t>
    <rPh sb="2" eb="4">
      <t>イリョウ</t>
    </rPh>
    <rPh sb="5" eb="7">
      <t>カイゴ</t>
    </rPh>
    <rPh sb="8" eb="10">
      <t>ビョウショウ</t>
    </rPh>
    <rPh sb="11" eb="12">
      <t>ヒト</t>
    </rPh>
    <rPh sb="14" eb="16">
      <t>カンゴ</t>
    </rPh>
    <rPh sb="16" eb="18">
      <t>タンイ</t>
    </rPh>
    <rPh sb="24" eb="26">
      <t>コンザイ</t>
    </rPh>
    <rPh sb="30" eb="32">
      <t>バアイ</t>
    </rPh>
    <rPh sb="37" eb="39">
      <t>ジョウダン</t>
    </rPh>
    <rPh sb="40" eb="42">
      <t>カイゴ</t>
    </rPh>
    <rPh sb="42" eb="44">
      <t>ビョウショウ</t>
    </rPh>
    <rPh sb="45" eb="46">
      <t>フク</t>
    </rPh>
    <rPh sb="47" eb="49">
      <t>ゼンスウ</t>
    </rPh>
    <rPh sb="53" eb="55">
      <t>ゲダン</t>
    </rPh>
    <rPh sb="56" eb="58">
      <t>イリョウ</t>
    </rPh>
    <rPh sb="59" eb="60">
      <t>トコ</t>
    </rPh>
    <rPh sb="63" eb="65">
      <t>サイケイ</t>
    </rPh>
    <phoneticPr fontId="23"/>
  </si>
  <si>
    <t>　結核病棟</t>
    <rPh sb="1" eb="3">
      <t>ケッカク</t>
    </rPh>
    <rPh sb="3" eb="5">
      <t>ビョウトウ</t>
    </rPh>
    <phoneticPr fontId="23"/>
  </si>
  <si>
    <t>　※患者数３０名以下で結核病床が一般病棟等
　　に含まれている場合、結核病床のみを再掲</t>
    <rPh sb="2" eb="4">
      <t>カンジャ</t>
    </rPh>
    <rPh sb="4" eb="5">
      <t>スウ</t>
    </rPh>
    <rPh sb="7" eb="8">
      <t>メイ</t>
    </rPh>
    <rPh sb="8" eb="10">
      <t>イカ</t>
    </rPh>
    <rPh sb="11" eb="13">
      <t>ケッカク</t>
    </rPh>
    <rPh sb="13" eb="15">
      <t>ビョウショウ</t>
    </rPh>
    <rPh sb="16" eb="18">
      <t>イッパン</t>
    </rPh>
    <rPh sb="18" eb="20">
      <t>ビョウトウ</t>
    </rPh>
    <rPh sb="20" eb="21">
      <t>トウ</t>
    </rPh>
    <rPh sb="25" eb="26">
      <t>フク</t>
    </rPh>
    <rPh sb="31" eb="33">
      <t>バアイ</t>
    </rPh>
    <rPh sb="34" eb="36">
      <t>ケッカク</t>
    </rPh>
    <rPh sb="36" eb="38">
      <t>ビョウショウ</t>
    </rPh>
    <rPh sb="41" eb="43">
      <t>サイケイ</t>
    </rPh>
    <phoneticPr fontId="23"/>
  </si>
  <si>
    <t>(            )</t>
    <phoneticPr fontId="23"/>
  </si>
  <si>
    <t>　精神病棟</t>
    <rPh sb="1" eb="3">
      <t>セイシン</t>
    </rPh>
    <rPh sb="3" eb="5">
      <t>ビョウトウ</t>
    </rPh>
    <phoneticPr fontId="23"/>
  </si>
  <si>
    <t>　障害者施設等</t>
    <rPh sb="1" eb="4">
      <t>ショウガイシャ</t>
    </rPh>
    <rPh sb="4" eb="6">
      <t>シセツ</t>
    </rPh>
    <rPh sb="6" eb="7">
      <t>ナド</t>
    </rPh>
    <phoneticPr fontId="23"/>
  </si>
  <si>
    <t>（別紙様式１－１②）　【病院記入用】</t>
    <phoneticPr fontId="23"/>
  </si>
  <si>
    <t>夜勤時間帯の
看護職員１人当たりの
患者数（人）</t>
    <phoneticPr fontId="23"/>
  </si>
  <si>
    <t>夜勤時間帯の
看護補助者１人当たりの
患者数（人）</t>
    <rPh sb="23" eb="24">
      <t>ニン</t>
    </rPh>
    <phoneticPr fontId="23"/>
  </si>
  <si>
    <t>看護職員夜間
配置加算</t>
    <rPh sb="0" eb="2">
      <t>カンゴ</t>
    </rPh>
    <rPh sb="2" eb="4">
      <t>ショクイン</t>
    </rPh>
    <rPh sb="4" eb="6">
      <t>ヤカン</t>
    </rPh>
    <rPh sb="7" eb="9">
      <t>ハイチ</t>
    </rPh>
    <rPh sb="9" eb="11">
      <t>カサン</t>
    </rPh>
    <phoneticPr fontId="23"/>
  </si>
  <si>
    <t>許可病床数（床）</t>
    <rPh sb="0" eb="1">
      <t>モト</t>
    </rPh>
    <rPh sb="1" eb="2">
      <t>カ</t>
    </rPh>
    <rPh sb="2" eb="4">
      <t>ビョウショウ</t>
    </rPh>
    <rPh sb="4" eb="5">
      <t>スウ</t>
    </rPh>
    <rPh sb="6" eb="7">
      <t>トコ</t>
    </rPh>
    <phoneticPr fontId="23"/>
  </si>
  <si>
    <t>特定入院料</t>
    <rPh sb="0" eb="2">
      <t>トクテイ</t>
    </rPh>
    <rPh sb="2" eb="4">
      <t>ニュウイン</t>
    </rPh>
    <rPh sb="4" eb="5">
      <t>リョウ</t>
    </rPh>
    <phoneticPr fontId="23"/>
  </si>
  <si>
    <t>特定入院料に係る病床</t>
    <rPh sb="0" eb="2">
      <t>トクテイ</t>
    </rPh>
    <rPh sb="2" eb="4">
      <t>ニュウイン</t>
    </rPh>
    <rPh sb="4" eb="5">
      <t>リョウ</t>
    </rPh>
    <rPh sb="8" eb="10">
      <t>ビョウショウ</t>
    </rPh>
    <phoneticPr fontId="23"/>
  </si>
  <si>
    <t>特殊疾患入院医療管理料</t>
    <rPh sb="0" eb="2">
      <t>トクシュ</t>
    </rPh>
    <rPh sb="2" eb="4">
      <t>シッカン</t>
    </rPh>
    <rPh sb="4" eb="6">
      <t>ニュウイン</t>
    </rPh>
    <rPh sb="6" eb="8">
      <t>イリョウ</t>
    </rPh>
    <rPh sb="8" eb="11">
      <t>カンリリョウ</t>
    </rPh>
    <phoneticPr fontId="23"/>
  </si>
  <si>
    <t>小児入院医療管理料４</t>
    <rPh sb="0" eb="1">
      <t>ショウ</t>
    </rPh>
    <rPh sb="2" eb="4">
      <t>ニュウイン</t>
    </rPh>
    <rPh sb="4" eb="6">
      <t>イリョウ</t>
    </rPh>
    <rPh sb="6" eb="8">
      <t>カンリ</t>
    </rPh>
    <rPh sb="8" eb="9">
      <t>リョウ</t>
    </rPh>
    <phoneticPr fontId="23"/>
  </si>
  <si>
    <t>小児入院医療管理料５</t>
    <rPh sb="0" eb="1">
      <t>ショウ</t>
    </rPh>
    <rPh sb="2" eb="4">
      <t>ニュウイン</t>
    </rPh>
    <rPh sb="4" eb="6">
      <t>イリョウ</t>
    </rPh>
    <rPh sb="6" eb="8">
      <t>カンリ</t>
    </rPh>
    <rPh sb="8" eb="9">
      <t>リョウ</t>
    </rPh>
    <phoneticPr fontId="23"/>
  </si>
  <si>
    <t>　　地域包括ケア入院医療管理料１</t>
    <phoneticPr fontId="23"/>
  </si>
  <si>
    <t>　　地域包括ケア入院医療管理料２</t>
    <phoneticPr fontId="23"/>
  </si>
  <si>
    <t>　　地域包括ケア入院医療管理料３</t>
    <phoneticPr fontId="23"/>
  </si>
  <si>
    <t>　　地域包括ケア入院医療管理料４</t>
    <phoneticPr fontId="23"/>
  </si>
  <si>
    <t>特定入院料に係る病棟等</t>
    <rPh sb="0" eb="2">
      <t>トクテイ</t>
    </rPh>
    <rPh sb="2" eb="4">
      <t>ニュウイン</t>
    </rPh>
    <rPh sb="4" eb="5">
      <t>リョウ</t>
    </rPh>
    <phoneticPr fontId="23"/>
  </si>
  <si>
    <t>（別紙様式１－２）【病院記入用】</t>
    <phoneticPr fontId="23"/>
  </si>
  <si>
    <t>※　本様式の書式は変えないこと。</t>
    <phoneticPr fontId="23"/>
  </si>
  <si>
    <t>保険医療機関番号</t>
    <phoneticPr fontId="23"/>
  </si>
  <si>
    <t>一般病棟</t>
    <phoneticPr fontId="23"/>
  </si>
  <si>
    <t>看護必要度加算・
一般病棟看護必要度評価加算</t>
    <rPh sb="0" eb="2">
      <t>カンゴ</t>
    </rPh>
    <rPh sb="2" eb="5">
      <t>ヒツヨウド</t>
    </rPh>
    <rPh sb="5" eb="7">
      <t>カサン</t>
    </rPh>
    <rPh sb="9" eb="11">
      <t>イッパン</t>
    </rPh>
    <rPh sb="11" eb="13">
      <t>ビョウトウ</t>
    </rPh>
    <rPh sb="13" eb="15">
      <t>カンゴ</t>
    </rPh>
    <rPh sb="15" eb="17">
      <t>ヒツヨウ</t>
    </rPh>
    <rPh sb="17" eb="18">
      <t>ド</t>
    </rPh>
    <rPh sb="18" eb="20">
      <t>ヒョウカ</t>
    </rPh>
    <rPh sb="20" eb="22">
      <t>カサン</t>
    </rPh>
    <phoneticPr fontId="23"/>
  </si>
  <si>
    <t>重症度、医療・看護必要度の評価票</t>
    <rPh sb="0" eb="3">
      <t>ジュウショウド</t>
    </rPh>
    <rPh sb="4" eb="6">
      <t>イリョウ</t>
    </rPh>
    <rPh sb="7" eb="9">
      <t>カンゴ</t>
    </rPh>
    <rPh sb="9" eb="12">
      <t>ヒツヨウド</t>
    </rPh>
    <rPh sb="13" eb="15">
      <t>ヒョウカ</t>
    </rPh>
    <rPh sb="15" eb="16">
      <t>ヒョウ</t>
    </rPh>
    <phoneticPr fontId="23"/>
  </si>
  <si>
    <t>重症度、医療・看護必要度の評価票</t>
    <phoneticPr fontId="23"/>
  </si>
  <si>
    <t>Ⅰ</t>
    <phoneticPr fontId="23"/>
  </si>
  <si>
    <t>Ⅱ</t>
    <phoneticPr fontId="23"/>
  </si>
  <si>
    <r>
      <t xml:space="preserve">届出
病床数（床）
</t>
    </r>
    <r>
      <rPr>
        <sz val="10"/>
        <color theme="1"/>
        <rFont val="ＭＳ Ｐ明朝"/>
        <family val="1"/>
        <charset val="128"/>
      </rPr>
      <t>※特定入院料に係る病床数は含めないこと。（特殊疾患入院医療管理料、小児入院医療管理料４・５、地域包括ケア入院医療管理料１～４の病室に係る患者についても病床数を含めないこと。）</t>
    </r>
    <rPh sb="7" eb="8">
      <t>トコ</t>
    </rPh>
    <rPh sb="12" eb="14">
      <t>トクテイ</t>
    </rPh>
    <rPh sb="14" eb="16">
      <t>ニュウイン</t>
    </rPh>
    <rPh sb="16" eb="17">
      <t>リョウ</t>
    </rPh>
    <rPh sb="18" eb="19">
      <t>カカ</t>
    </rPh>
    <rPh sb="20" eb="23">
      <t>ビョウショウスウ</t>
    </rPh>
    <rPh sb="24" eb="25">
      <t>フク</t>
    </rPh>
    <phoneticPr fontId="23"/>
  </si>
  <si>
    <t>届出
病床数（床）</t>
    <rPh sb="7" eb="8">
      <t>トコ</t>
    </rPh>
    <phoneticPr fontId="23"/>
  </si>
  <si>
    <t xml:space="preserve">
①
入院患者延べ数
（名）</t>
    <rPh sb="13" eb="14">
      <t>メイ</t>
    </rPh>
    <phoneticPr fontId="23"/>
  </si>
  <si>
    <t xml:space="preserve">
②
①のうち
重症度、医療・
看護必要度の
基準を満たす
患者の延べ数
（名）</t>
    <rPh sb="13" eb="15">
      <t>イリョウ</t>
    </rPh>
    <phoneticPr fontId="23"/>
  </si>
  <si>
    <t>名</t>
    <phoneticPr fontId="23"/>
  </si>
  <si>
    <t xml:space="preserve">名 </t>
    <phoneticPr fontId="23"/>
  </si>
  <si>
    <t>（別紙様式１－３）　　【病院記入用】</t>
    <rPh sb="1" eb="3">
      <t>ベッシ</t>
    </rPh>
    <rPh sb="3" eb="5">
      <t>ヨウシキ</t>
    </rPh>
    <rPh sb="12" eb="14">
      <t>ビョウイン</t>
    </rPh>
    <rPh sb="14" eb="16">
      <t>キニュウ</t>
    </rPh>
    <rPh sb="16" eb="17">
      <t>ヨウ</t>
    </rPh>
    <phoneticPr fontId="23"/>
  </si>
  <si>
    <t>※本様式の書式は変えないこと。</t>
    <phoneticPr fontId="23"/>
  </si>
  <si>
    <t>褥瘡対策に係る報告書</t>
    <phoneticPr fontId="23"/>
  </si>
  <si>
    <t>※１名の患者が複数褥瘡を有していても、患者１名として数える。</t>
    <phoneticPr fontId="23"/>
  </si>
  <si>
    <t>※エクセル上で入力した場合は、「自動チェック」が「○」となっていることを確認すること。</t>
    <rPh sb="5" eb="6">
      <t>ジョウ</t>
    </rPh>
    <rPh sb="7" eb="9">
      <t>ニュウリョク</t>
    </rPh>
    <rPh sb="11" eb="13">
      <t>バアイ</t>
    </rPh>
    <rPh sb="16" eb="18">
      <t>ジドウ</t>
    </rPh>
    <rPh sb="36" eb="38">
      <t>カクニン</t>
    </rPh>
    <phoneticPr fontId="23"/>
  </si>
  <si>
    <t>※該当患者がいない場合、「０」と書くこと。</t>
    <phoneticPr fontId="23"/>
  </si>
  <si>
    <t>　手書きの場合は、各合計が一致していることを注意書きを参考に確認すること。</t>
    <rPh sb="1" eb="3">
      <t>テガ</t>
    </rPh>
    <rPh sb="5" eb="7">
      <t>バアイ</t>
    </rPh>
    <rPh sb="9" eb="10">
      <t>カク</t>
    </rPh>
    <rPh sb="10" eb="12">
      <t>ゴウケイ</t>
    </rPh>
    <rPh sb="13" eb="15">
      <t>イッチ</t>
    </rPh>
    <rPh sb="22" eb="25">
      <t>チュウイガ</t>
    </rPh>
    <rPh sb="27" eb="29">
      <t>サンコウ</t>
    </rPh>
    <rPh sb="30" eb="32">
      <t>カクニン</t>
    </rPh>
    <phoneticPr fontId="23"/>
  </si>
  <si>
    <t>１．一般病棟入院基本料等</t>
    <rPh sb="2" eb="4">
      <t>イッパン</t>
    </rPh>
    <rPh sb="4" eb="6">
      <t>ビョウトウ</t>
    </rPh>
    <rPh sb="6" eb="8">
      <t>ニュウイン</t>
    </rPh>
    <rPh sb="8" eb="11">
      <t>キホンリョウ</t>
    </rPh>
    <rPh sb="11" eb="12">
      <t>トウ</t>
    </rPh>
    <phoneticPr fontId="23"/>
  </si>
  <si>
    <t>２．療養病棟入院基本料</t>
    <rPh sb="2" eb="4">
      <t>リョウヨウ</t>
    </rPh>
    <rPh sb="4" eb="6">
      <t>ビョウトウ</t>
    </rPh>
    <rPh sb="6" eb="8">
      <t>ニュウイン</t>
    </rPh>
    <rPh sb="8" eb="11">
      <t>キホンリョウ</t>
    </rPh>
    <phoneticPr fontId="23"/>
  </si>
  <si>
    <t>３．　１及び２以外を算定する病棟等</t>
    <rPh sb="4" eb="5">
      <t>オヨ</t>
    </rPh>
    <rPh sb="7" eb="9">
      <t>イガイ</t>
    </rPh>
    <rPh sb="10" eb="12">
      <t>サンテイ</t>
    </rPh>
    <rPh sb="16" eb="17">
      <t>トウ</t>
    </rPh>
    <phoneticPr fontId="23"/>
  </si>
  <si>
    <t>※特殊疾患入院医療管理料、小児入院医療管理料４・５、地域包括ケア入院医療管理料１～４の病室に係る患者を含む</t>
    <phoneticPr fontId="23"/>
  </si>
  <si>
    <t>　②のうち、入院時に既に褥瘡を有していた患者数（入院時褥瘡保有者数）</t>
    <rPh sb="24" eb="27">
      <t>ニュウインジ</t>
    </rPh>
    <rPh sb="27" eb="29">
      <t>ジョクソウ</t>
    </rPh>
    <rPh sb="29" eb="32">
      <t>ホユウシャ</t>
    </rPh>
    <rPh sb="32" eb="33">
      <t>スウ</t>
    </rPh>
    <phoneticPr fontId="23"/>
  </si>
  <si>
    <t>　②のうち、入院中に新たに褥瘡が発生した患者数（※②－③の患者数）</t>
    <phoneticPr fontId="23"/>
  </si>
  <si>
    <t>自動チェック：</t>
    <rPh sb="0" eb="2">
      <t>ジドウ</t>
    </rPh>
    <phoneticPr fontId="23"/>
  </si>
  <si>
    <t>⑥</t>
    <phoneticPr fontId="23"/>
  </si>
  <si>
    <t>　褥瘡の重症度</t>
    <phoneticPr fontId="23"/>
  </si>
  <si>
    <t>入院時の褥瘡（③の患者の入院時の状況）</t>
    <rPh sb="0" eb="2">
      <t>ニュウイン</t>
    </rPh>
    <rPh sb="4" eb="6">
      <t>ジョクソウ</t>
    </rPh>
    <rPh sb="9" eb="11">
      <t>カンジャ</t>
    </rPh>
    <rPh sb="12" eb="15">
      <t>ニュウインジ</t>
    </rPh>
    <rPh sb="16" eb="18">
      <t>ジョウキョウ</t>
    </rPh>
    <phoneticPr fontId="23"/>
  </si>
  <si>
    <t>院内発生した褥瘡（④の患者の発見時の状況）</t>
    <rPh sb="0" eb="2">
      <t>インナイ</t>
    </rPh>
    <rPh sb="2" eb="4">
      <t>ハッセイ</t>
    </rPh>
    <rPh sb="6" eb="8">
      <t>ジョクソウ</t>
    </rPh>
    <rPh sb="11" eb="13">
      <t>カンジャ</t>
    </rPh>
    <rPh sb="14" eb="17">
      <t>ハッケンジ</t>
    </rPh>
    <rPh sb="18" eb="20">
      <t>ジョウキョウ</t>
    </rPh>
    <phoneticPr fontId="23"/>
  </si>
  <si>
    <t>D3</t>
  </si>
  <si>
    <t>DDTI</t>
    <phoneticPr fontId="23"/>
  </si>
  <si>
    <t>↑③の合計と一致していることを確認</t>
    <rPh sb="3" eb="5">
      <t>ゴウケイ</t>
    </rPh>
    <rPh sb="6" eb="8">
      <t>イッチ</t>
    </rPh>
    <rPh sb="15" eb="17">
      <t>カクニン</t>
    </rPh>
    <phoneticPr fontId="23"/>
  </si>
  <si>
    <t>↑④の合計と一致していることを確認</t>
    <rPh sb="3" eb="5">
      <t>ゴウケイ</t>
    </rPh>
    <rPh sb="6" eb="8">
      <t>イッチ</t>
    </rPh>
    <rPh sb="15" eb="17">
      <t>カクニン</t>
    </rPh>
    <phoneticPr fontId="23"/>
  </si>
  <si>
    <t>【病院】</t>
    <rPh sb="1" eb="3">
      <t>ビョウイン</t>
    </rPh>
    <phoneticPr fontId="16"/>
  </si>
  <si>
    <t>基本診療料１</t>
    <rPh sb="0" eb="5">
      <t>キホンシンリョウリョウ</t>
    </rPh>
    <phoneticPr fontId="1"/>
  </si>
  <si>
    <t>基本診療料の施設基準に係る報告書</t>
    <rPh sb="0" eb="2">
      <t>キホン</t>
    </rPh>
    <rPh sb="2" eb="4">
      <t>シンリョウ</t>
    </rPh>
    <rPh sb="4" eb="5">
      <t>リョウ</t>
    </rPh>
    <rPh sb="6" eb="8">
      <t>シセツ</t>
    </rPh>
    <rPh sb="8" eb="10">
      <t>キジュン</t>
    </rPh>
    <rPh sb="11" eb="12">
      <t>カカ</t>
    </rPh>
    <rPh sb="13" eb="16">
      <t>ホウコクショ</t>
    </rPh>
    <phoneticPr fontId="16"/>
  </si>
  <si>
    <t>本様式中、届出している場合のみ提出
なお、捨印や訂正印は押さないこと。</t>
    <rPh sb="0" eb="1">
      <t>ホン</t>
    </rPh>
    <rPh sb="1" eb="3">
      <t>ヨウシキ</t>
    </rPh>
    <rPh sb="3" eb="4">
      <t>チュウ</t>
    </rPh>
    <rPh sb="5" eb="7">
      <t>トドケデ</t>
    </rPh>
    <rPh sb="11" eb="13">
      <t>バアイ</t>
    </rPh>
    <rPh sb="15" eb="17">
      <t>テイシュツ</t>
    </rPh>
    <rPh sb="21" eb="23">
      <t>ステイン</t>
    </rPh>
    <rPh sb="24" eb="27">
      <t>テイセイイン</t>
    </rPh>
    <rPh sb="28" eb="29">
      <t>オ</t>
    </rPh>
    <phoneticPr fontId="16"/>
  </si>
  <si>
    <t>届出の有無</t>
  </si>
  <si>
    <t>届出事項</t>
    <rPh sb="0" eb="2">
      <t>トドケデ</t>
    </rPh>
    <rPh sb="2" eb="4">
      <t>ジコウ</t>
    </rPh>
    <phoneticPr fontId="16"/>
  </si>
  <si>
    <t>報　　　　告　　　　事　　　　項</t>
    <rPh sb="0" eb="1">
      <t>ホウ</t>
    </rPh>
    <rPh sb="5" eb="6">
      <t>コク</t>
    </rPh>
    <rPh sb="10" eb="11">
      <t>コト</t>
    </rPh>
    <rPh sb="15" eb="16">
      <t>コウ</t>
    </rPh>
    <phoneticPr fontId="16"/>
  </si>
  <si>
    <t>有 ・ 無</t>
    <phoneticPr fontId="16"/>
  </si>
  <si>
    <t>総合入院体制加算１・２・３</t>
    <rPh sb="0" eb="2">
      <t>ソウゴウ</t>
    </rPh>
    <rPh sb="2" eb="4">
      <t>ニュウイン</t>
    </rPh>
    <rPh sb="4" eb="6">
      <t>タイセイ</t>
    </rPh>
    <rPh sb="7" eb="8">
      <t>ソン</t>
    </rPh>
    <phoneticPr fontId="16"/>
  </si>
  <si>
    <t>・区分</t>
    <phoneticPr fontId="16"/>
  </si>
  <si>
    <t>（　　１　　・　　２　　・　　３　　）</t>
    <phoneticPr fontId="16"/>
  </si>
  <si>
    <t>いずれかに○を付してください。</t>
    <rPh sb="7" eb="8">
      <t>フ</t>
    </rPh>
    <phoneticPr fontId="16"/>
  </si>
  <si>
    <t>　</t>
  </si>
  <si>
    <t>・初診に係る選定療養（実費を徴収していること）の有無</t>
    <rPh sb="1" eb="3">
      <t>ショシン</t>
    </rPh>
    <rPh sb="4" eb="5">
      <t>カカ</t>
    </rPh>
    <rPh sb="6" eb="8">
      <t>センテイ</t>
    </rPh>
    <rPh sb="8" eb="10">
      <t>リョウヨウ</t>
    </rPh>
    <rPh sb="11" eb="13">
      <t>ジッピ</t>
    </rPh>
    <rPh sb="14" eb="16">
      <t>チョウシュウ</t>
    </rPh>
    <rPh sb="24" eb="26">
      <t>ウム</t>
    </rPh>
    <phoneticPr fontId="16"/>
  </si>
  <si>
    <t>有   ・   無</t>
    <phoneticPr fontId="16"/>
  </si>
  <si>
    <t>）</t>
    <phoneticPr fontId="16"/>
  </si>
  <si>
    <t>（②＋③）／①</t>
    <phoneticPr fontId="16"/>
  </si>
  <si>
    <t>(</t>
    <phoneticPr fontId="16"/>
  </si>
  <si>
    <t>％）</t>
    <phoneticPr fontId="16"/>
  </si>
  <si>
    <t>①総退院患者数</t>
    <rPh sb="1" eb="2">
      <t>ソウ</t>
    </rPh>
    <rPh sb="2" eb="4">
      <t>タイイン</t>
    </rPh>
    <rPh sb="4" eb="7">
      <t>カンジャスウ</t>
    </rPh>
    <phoneticPr fontId="16"/>
  </si>
  <si>
    <t>件）</t>
    <rPh sb="0" eb="1">
      <t>ケン</t>
    </rPh>
    <phoneticPr fontId="16"/>
  </si>
  <si>
    <t>②診療情報提供料（Ⅰ）の注「8」の加算を算定する退院患者数</t>
    <rPh sb="1" eb="3">
      <t>シンリョウ</t>
    </rPh>
    <rPh sb="3" eb="5">
      <t>ジョウホウ</t>
    </rPh>
    <rPh sb="5" eb="8">
      <t>テイキョウリョウ</t>
    </rPh>
    <rPh sb="12" eb="13">
      <t>チュウ</t>
    </rPh>
    <rPh sb="17" eb="19">
      <t>カサン</t>
    </rPh>
    <rPh sb="20" eb="22">
      <t>サンテイ</t>
    </rPh>
    <rPh sb="24" eb="26">
      <t>タイイン</t>
    </rPh>
    <rPh sb="26" eb="29">
      <t>カンジャスウ</t>
    </rPh>
    <phoneticPr fontId="16"/>
  </si>
  <si>
    <t>③転帰が治癒であり通院の必要のない退院患者数及び転帰
が軽快であり退院後の初回外来時に次回以降の通院の必要
がないと判断された患者数</t>
    <rPh sb="1" eb="3">
      <t>テンキ</t>
    </rPh>
    <rPh sb="4" eb="6">
      <t>チユ</t>
    </rPh>
    <rPh sb="9" eb="11">
      <t>ツウイン</t>
    </rPh>
    <rPh sb="12" eb="14">
      <t>ヒツヨウ</t>
    </rPh>
    <rPh sb="17" eb="19">
      <t>タイイン</t>
    </rPh>
    <rPh sb="19" eb="22">
      <t>カンジャスウ</t>
    </rPh>
    <phoneticPr fontId="16"/>
  </si>
  <si>
    <r>
      <t>・全身麻酔による手術件数
　　</t>
    </r>
    <r>
      <rPr>
        <sz val="8"/>
        <rFont val="ＭＳ Ｐゴシック"/>
        <family val="3"/>
        <charset val="128"/>
      </rPr>
      <t>　</t>
    </r>
    <rPh sb="1" eb="3">
      <t>ゼンシン</t>
    </rPh>
    <rPh sb="3" eb="5">
      <t>マスイ</t>
    </rPh>
    <phoneticPr fontId="16"/>
  </si>
  <si>
    <r>
      <t>　　　ア　</t>
    </r>
    <r>
      <rPr>
        <sz val="8"/>
        <rFont val="ＭＳ Ｐゴシック"/>
        <family val="3"/>
        <charset val="128"/>
      </rPr>
      <t>人工心肺を用いた手術</t>
    </r>
    <rPh sb="5" eb="7">
      <t>ジンコウ</t>
    </rPh>
    <rPh sb="7" eb="9">
      <t>シンパイ</t>
    </rPh>
    <rPh sb="10" eb="11">
      <t>モチ</t>
    </rPh>
    <rPh sb="13" eb="15">
      <t>シュジュツ</t>
    </rPh>
    <phoneticPr fontId="16"/>
  </si>
  <si>
    <r>
      <t>イ　</t>
    </r>
    <r>
      <rPr>
        <sz val="9"/>
        <rFont val="ＭＳ Ｐゴシック"/>
        <family val="3"/>
        <charset val="128"/>
      </rPr>
      <t>悪性腫瘍手術</t>
    </r>
    <r>
      <rPr>
        <sz val="10"/>
        <rFont val="ＭＳ Ｐゴシック"/>
        <family val="3"/>
        <charset val="128"/>
      </rPr>
      <t xml:space="preserve">　　　 </t>
    </r>
    <phoneticPr fontId="16"/>
  </si>
  <si>
    <t>件）</t>
    <phoneticPr fontId="16"/>
  </si>
  <si>
    <r>
      <t>　　　ウ　</t>
    </r>
    <r>
      <rPr>
        <sz val="9"/>
        <rFont val="ＭＳ Ｐゴシック"/>
        <family val="3"/>
        <charset val="128"/>
      </rPr>
      <t>腹腔鏡手術</t>
    </r>
    <r>
      <rPr>
        <sz val="10"/>
        <rFont val="ＭＳ Ｐゴシック"/>
        <family val="3"/>
        <charset val="128"/>
      </rPr>
      <t>　　　　　</t>
    </r>
    <rPh sb="5" eb="7">
      <t>フククウ</t>
    </rPh>
    <rPh sb="7" eb="8">
      <t>キョウ</t>
    </rPh>
    <rPh sb="8" eb="10">
      <t>シュジュツ</t>
    </rPh>
    <phoneticPr fontId="16"/>
  </si>
  <si>
    <r>
      <rPr>
        <sz val="10"/>
        <rFont val="ＭＳ Ｐゴシック"/>
        <family val="3"/>
        <charset val="128"/>
      </rPr>
      <t>エ</t>
    </r>
    <r>
      <rPr>
        <sz val="7"/>
        <rFont val="ＭＳ Ｐゴシック"/>
        <family val="3"/>
        <charset val="128"/>
      </rPr>
      <t>　放射線治療(体外照射法）　　</t>
    </r>
    <rPh sb="2" eb="4">
      <t>ホウシャ</t>
    </rPh>
    <rPh sb="4" eb="5">
      <t>セン</t>
    </rPh>
    <rPh sb="5" eb="7">
      <t>チリョウ</t>
    </rPh>
    <rPh sb="8" eb="10">
      <t>タイガイ</t>
    </rPh>
    <rPh sb="10" eb="12">
      <t>ショウシャ</t>
    </rPh>
    <rPh sb="12" eb="13">
      <t>ホウ</t>
    </rPh>
    <phoneticPr fontId="16"/>
  </si>
  <si>
    <r>
      <t>　　　オ　</t>
    </r>
    <r>
      <rPr>
        <sz val="9"/>
        <rFont val="ＭＳ Ｐゴシック"/>
        <family val="3"/>
        <charset val="128"/>
      </rPr>
      <t>化学療法</t>
    </r>
    <r>
      <rPr>
        <sz val="10"/>
        <rFont val="ＭＳ Ｐゴシック"/>
        <family val="3"/>
        <charset val="128"/>
      </rPr>
      <t xml:space="preserve">                </t>
    </r>
    <rPh sb="5" eb="7">
      <t>カガク</t>
    </rPh>
    <rPh sb="7" eb="9">
      <t>リョウホウ</t>
    </rPh>
    <phoneticPr fontId="16"/>
  </si>
  <si>
    <r>
      <t>カ　</t>
    </r>
    <r>
      <rPr>
        <sz val="9"/>
        <rFont val="ＭＳ Ｐゴシック"/>
        <family val="3"/>
        <charset val="128"/>
      </rPr>
      <t>分娩件数</t>
    </r>
    <r>
      <rPr>
        <sz val="10"/>
        <rFont val="ＭＳ Ｐゴシック"/>
        <family val="3"/>
        <charset val="128"/>
      </rPr>
      <t xml:space="preserve">     　　　 </t>
    </r>
    <rPh sb="2" eb="4">
      <t>ブンベン</t>
    </rPh>
    <rPh sb="4" eb="6">
      <t>ケンスウ</t>
    </rPh>
    <phoneticPr fontId="16"/>
  </si>
  <si>
    <t>療養病棟療養環
境改善加算１・２</t>
    <rPh sb="0" eb="2">
      <t>リョウヨウ</t>
    </rPh>
    <rPh sb="2" eb="4">
      <t>ビョウトウ</t>
    </rPh>
    <rPh sb="4" eb="6">
      <t>リョウヨウ</t>
    </rPh>
    <rPh sb="6" eb="7">
      <t>ワ</t>
    </rPh>
    <rPh sb="9" eb="11">
      <t>カイゼン</t>
    </rPh>
    <rPh sb="11" eb="13">
      <t>カサン</t>
    </rPh>
    <phoneticPr fontId="16"/>
  </si>
  <si>
    <t>（　　１　　・　　２　　）</t>
    <phoneticPr fontId="16"/>
  </si>
  <si>
    <t>「１・２」のいずれかに○を付してください。</t>
    <phoneticPr fontId="16"/>
  </si>
  <si>
    <t>病棟名</t>
    <rPh sb="0" eb="2">
      <t>ビョウトウ</t>
    </rPh>
    <rPh sb="2" eb="3">
      <t>メイ</t>
    </rPh>
    <phoneticPr fontId="16"/>
  </si>
  <si>
    <t>)</t>
    <phoneticPr fontId="16"/>
  </si>
  <si>
    <t>病　棟</t>
    <rPh sb="0" eb="1">
      <t>ヤマイ</t>
    </rPh>
    <rPh sb="2" eb="3">
      <t>ムネ</t>
    </rPh>
    <phoneticPr fontId="16"/>
  </si>
  <si>
    <t>増築または全面的な
改築の予定</t>
    <rPh sb="0" eb="2">
      <t>ゾウチク</t>
    </rPh>
    <rPh sb="5" eb="8">
      <t>ゼンメンテキ</t>
    </rPh>
    <rPh sb="10" eb="12">
      <t>カイチク</t>
    </rPh>
    <rPh sb="13" eb="15">
      <t>ヨテイ</t>
    </rPh>
    <phoneticPr fontId="16"/>
  </si>
  <si>
    <t>着　工　予　定</t>
    <rPh sb="0" eb="1">
      <t>チャク</t>
    </rPh>
    <rPh sb="2" eb="3">
      <t>コウ</t>
    </rPh>
    <rPh sb="4" eb="5">
      <t>ヨ</t>
    </rPh>
    <rPh sb="6" eb="7">
      <t>サダム</t>
    </rPh>
    <phoneticPr fontId="16"/>
  </si>
  <si>
    <t>年</t>
    <rPh sb="0" eb="1">
      <t>ネン</t>
    </rPh>
    <phoneticPr fontId="16"/>
  </si>
  <si>
    <t>月</t>
    <rPh sb="0" eb="1">
      <t>ガツ</t>
    </rPh>
    <phoneticPr fontId="16"/>
  </si>
  <si>
    <t>完　成　予　定</t>
    <rPh sb="0" eb="1">
      <t>カン</t>
    </rPh>
    <rPh sb="2" eb="3">
      <t>シゲル</t>
    </rPh>
    <rPh sb="4" eb="5">
      <t>ヨ</t>
    </rPh>
    <rPh sb="6" eb="7">
      <t>サダム</t>
    </rPh>
    <phoneticPr fontId="16"/>
  </si>
  <si>
    <r>
      <t xml:space="preserve">増築または全面的な改築の具体的内容
</t>
    </r>
    <r>
      <rPr>
        <sz val="8"/>
        <rFont val="ＭＳ Ｐゴシック"/>
        <family val="3"/>
        <charset val="128"/>
      </rPr>
      <t>（病棟が複数ある場合は、病棟ごとに作成してください）</t>
    </r>
    <rPh sb="0" eb="2">
      <t>ゾウチク</t>
    </rPh>
    <rPh sb="5" eb="8">
      <t>ゼンメンテキ</t>
    </rPh>
    <rPh sb="9" eb="11">
      <t>カイチク</t>
    </rPh>
    <rPh sb="12" eb="15">
      <t>グタイテキ</t>
    </rPh>
    <rPh sb="15" eb="17">
      <t>ナイヨウ</t>
    </rPh>
    <rPh sb="31" eb="33">
      <t>ビョウトウ</t>
    </rPh>
    <rPh sb="36" eb="38">
      <t>サクセイ</t>
    </rPh>
    <phoneticPr fontId="16"/>
  </si>
  <si>
    <t>地域包括ケア病棟入院料１～４
地域包括ケア入院医療管理料１～４</t>
    <rPh sb="0" eb="2">
      <t>チイキ</t>
    </rPh>
    <rPh sb="2" eb="4">
      <t>ホウカツ</t>
    </rPh>
    <rPh sb="6" eb="8">
      <t>ビョウトウ</t>
    </rPh>
    <rPh sb="8" eb="11">
      <t>ニュウインリョウ</t>
    </rPh>
    <rPh sb="17" eb="19">
      <t>チイキ</t>
    </rPh>
    <rPh sb="19" eb="21">
      <t>ホウカツ</t>
    </rPh>
    <rPh sb="23" eb="25">
      <t>ニュウイン</t>
    </rPh>
    <rPh sb="25" eb="27">
      <t>イリョウ</t>
    </rPh>
    <rPh sb="27" eb="30">
      <t>カンリリョウ</t>
    </rPh>
    <phoneticPr fontId="16"/>
  </si>
  <si>
    <t>・廊下幅の基準 （片側居室の場合は1.8m以上、両側居室の場合は2.7m以上）</t>
    <rPh sb="1" eb="3">
      <t>ロウカ</t>
    </rPh>
    <rPh sb="3" eb="4">
      <t>ハバ</t>
    </rPh>
    <rPh sb="5" eb="7">
      <t>キジュン</t>
    </rPh>
    <rPh sb="9" eb="11">
      <t>カタガワ</t>
    </rPh>
    <rPh sb="11" eb="13">
      <t>キョシツ</t>
    </rPh>
    <rPh sb="14" eb="16">
      <t>バアイ</t>
    </rPh>
    <rPh sb="21" eb="23">
      <t>イジョウ</t>
    </rPh>
    <rPh sb="24" eb="26">
      <t>リョウガワ</t>
    </rPh>
    <rPh sb="26" eb="28">
      <t>キョシツ</t>
    </rPh>
    <rPh sb="29" eb="31">
      <t>バアイ</t>
    </rPh>
    <rPh sb="36" eb="38">
      <t>イジョウ</t>
    </rPh>
    <phoneticPr fontId="16"/>
  </si>
  <si>
    <t>（　　　基準を満たしている　　　・　　　基準を満たしていない　　　）</t>
    <rPh sb="4" eb="6">
      <t>キジュン</t>
    </rPh>
    <rPh sb="7" eb="8">
      <t>ミ</t>
    </rPh>
    <rPh sb="20" eb="22">
      <t>キジュン</t>
    </rPh>
    <rPh sb="23" eb="24">
      <t>ミ</t>
    </rPh>
    <phoneticPr fontId="16"/>
  </si>
  <si>
    <t xml:space="preserve">               いずれかに○を付してください。</t>
    <rPh sb="22" eb="23">
      <t>フ</t>
    </rPh>
    <phoneticPr fontId="16"/>
  </si>
  <si>
    <r>
      <t>・廊下幅の基準を満たさない場合における大規模改修等の予定
　</t>
    </r>
    <r>
      <rPr>
        <sz val="8"/>
        <rFont val="ＭＳ Ｐゴシック"/>
        <family val="3"/>
        <charset val="128"/>
      </rPr>
      <t>（廊下幅の基準を満たさない場合、記入必須）</t>
    </r>
    <rPh sb="31" eb="33">
      <t>ロウカ</t>
    </rPh>
    <rPh sb="33" eb="34">
      <t>ハバ</t>
    </rPh>
    <rPh sb="35" eb="37">
      <t>キジュン</t>
    </rPh>
    <rPh sb="38" eb="39">
      <t>ミ</t>
    </rPh>
    <rPh sb="43" eb="45">
      <t>バアイ</t>
    </rPh>
    <rPh sb="46" eb="48">
      <t>キニュウ</t>
    </rPh>
    <rPh sb="48" eb="50">
      <t>ヒッス</t>
    </rPh>
    <phoneticPr fontId="16"/>
  </si>
  <si>
    <t>着工予定</t>
  </si>
  <si>
    <t>年</t>
  </si>
  <si>
    <t>月</t>
  </si>
  <si>
    <t>完成予定</t>
  </si>
  <si>
    <t>療養病棟入院基本料の施設基準に係る届出書（７月報告）</t>
    <rPh sb="17" eb="20">
      <t>トドケデショ</t>
    </rPh>
    <phoneticPr fontId="1"/>
  </si>
  <si>
    <r>
      <rPr>
        <sz val="11"/>
        <color theme="1"/>
        <rFont val="游ゴシック"/>
        <family val="3"/>
        <charset val="128"/>
        <scheme val="minor"/>
      </rPr>
      <t>保険医療機関名</t>
    </r>
    <r>
      <rPr>
        <sz val="11"/>
        <color theme="1"/>
        <rFont val="游ゴシック"/>
        <family val="2"/>
        <charset val="128"/>
        <scheme val="minor"/>
      </rPr>
      <t>　</t>
    </r>
    <rPh sb="0" eb="2">
      <t>ホケン</t>
    </rPh>
    <rPh sb="2" eb="4">
      <t>イリョウ</t>
    </rPh>
    <rPh sb="4" eb="6">
      <t>キカン</t>
    </rPh>
    <rPh sb="6" eb="7">
      <t>メイ</t>
    </rPh>
    <phoneticPr fontId="23"/>
  </si>
  <si>
    <t>１　届出入院料：</t>
    <rPh sb="2" eb="4">
      <t>トドケデ</t>
    </rPh>
    <rPh sb="4" eb="7">
      <t>ニュウインリョウ</t>
    </rPh>
    <phoneticPr fontId="1"/>
  </si>
  <si>
    <t>２　当該病院の許可病床数</t>
    <rPh sb="2" eb="4">
      <t>トウガイ</t>
    </rPh>
    <rPh sb="4" eb="6">
      <t>ビョウイン</t>
    </rPh>
    <rPh sb="7" eb="9">
      <t>キョカ</t>
    </rPh>
    <rPh sb="9" eb="12">
      <t>ビョウショウスウ</t>
    </rPh>
    <phoneticPr fontId="1"/>
  </si>
  <si>
    <t>床</t>
    <rPh sb="0" eb="1">
      <t>ショウ</t>
    </rPh>
    <phoneticPr fontId="1"/>
  </si>
  <si>
    <t>３　標榜診療科</t>
    <rPh sb="2" eb="4">
      <t>ヒョウボウ</t>
    </rPh>
    <rPh sb="4" eb="7">
      <t>シンリョウカ</t>
    </rPh>
    <phoneticPr fontId="1"/>
  </si>
  <si>
    <t>科</t>
    <rPh sb="0" eb="1">
      <t>カ</t>
    </rPh>
    <phoneticPr fontId="1"/>
  </si>
  <si>
    <t>（施設基準に係る標榜科名を記入すること）</t>
    <rPh sb="1" eb="3">
      <t>シセツ</t>
    </rPh>
    <rPh sb="3" eb="5">
      <t>キジュン</t>
    </rPh>
    <rPh sb="6" eb="7">
      <t>カカ</t>
    </rPh>
    <rPh sb="8" eb="10">
      <t>ヒョウボウ</t>
    </rPh>
    <rPh sb="10" eb="12">
      <t>カメイ</t>
    </rPh>
    <rPh sb="13" eb="15">
      <t>キニュウ</t>
    </rPh>
    <phoneticPr fontId="1"/>
  </si>
  <si>
    <t>４　内視鏡下嚥下機能検査又は嚥下造影検査を担当する常勤医師の氏名等</t>
    <phoneticPr fontId="1"/>
  </si>
  <si>
    <t>常勤医師の氏名</t>
    <rPh sb="0" eb="2">
      <t>ジョウキン</t>
    </rPh>
    <rPh sb="2" eb="4">
      <t>イシ</t>
    </rPh>
    <rPh sb="5" eb="7">
      <t>シメイ</t>
    </rPh>
    <phoneticPr fontId="1"/>
  </si>
  <si>
    <t>常勤換算</t>
    <rPh sb="0" eb="2">
      <t>ジョウキン</t>
    </rPh>
    <rPh sb="2" eb="4">
      <t>カンザン</t>
    </rPh>
    <phoneticPr fontId="1"/>
  </si>
  <si>
    <t>勤務時間</t>
    <rPh sb="0" eb="2">
      <t>キンム</t>
    </rPh>
    <rPh sb="2" eb="4">
      <t>ジカン</t>
    </rPh>
    <phoneticPr fontId="1"/>
  </si>
  <si>
    <t>診療科名</t>
    <rPh sb="0" eb="3">
      <t>シンリョウカ</t>
    </rPh>
    <rPh sb="3" eb="4">
      <t>メイ</t>
    </rPh>
    <phoneticPr fontId="1"/>
  </si>
  <si>
    <t>当該診療科の
経験年数</t>
    <rPh sb="0" eb="2">
      <t>トウガイ</t>
    </rPh>
    <rPh sb="2" eb="5">
      <t>シンリョウカ</t>
    </rPh>
    <rPh sb="7" eb="9">
      <t>ケイケン</t>
    </rPh>
    <rPh sb="9" eb="11">
      <t>ネンスウ</t>
    </rPh>
    <phoneticPr fontId="1"/>
  </si>
  <si>
    <t>検査の経験年数</t>
    <rPh sb="0" eb="2">
      <t>ケンサ</t>
    </rPh>
    <rPh sb="3" eb="7">
      <t>ケイケンネンスウ</t>
    </rPh>
    <phoneticPr fontId="1"/>
  </si>
  <si>
    <t>時間</t>
    <rPh sb="0" eb="2">
      <t>ジカン</t>
    </rPh>
    <phoneticPr fontId="1"/>
  </si>
  <si>
    <t>年</t>
    <rPh sb="0" eb="1">
      <t>ネン</t>
    </rPh>
    <phoneticPr fontId="1"/>
  </si>
  <si>
    <t>５　自施設内における内視鏡下嚥下機能検査年間実施症例数　</t>
    <phoneticPr fontId="1"/>
  </si>
  <si>
    <t>例</t>
    <rPh sb="0" eb="1">
      <t>レイ</t>
    </rPh>
    <phoneticPr fontId="1"/>
  </si>
  <si>
    <t>６　自施設内における嚥下造影検査年間実施症例数　　</t>
    <phoneticPr fontId="1"/>
  </si>
  <si>
    <t>７　連携する保険医療機関の名称：</t>
    <phoneticPr fontId="1"/>
  </si>
  <si>
    <t>常勤医師の氏名</t>
    <rPh sb="0" eb="4">
      <t>ジョウキンイシ</t>
    </rPh>
    <rPh sb="5" eb="7">
      <t>シメイ</t>
    </rPh>
    <phoneticPr fontId="1"/>
  </si>
  <si>
    <t>常勤換算</t>
    <rPh sb="0" eb="4">
      <t>ジョウキンカンザン</t>
    </rPh>
    <phoneticPr fontId="1"/>
  </si>
  <si>
    <t>８　連携施設における内視鏡下嚥下機能検査年間実施症例数</t>
    <phoneticPr fontId="1"/>
  </si>
  <si>
    <t>９　連携施設における嚥下造影検査年間実施症例数</t>
    <phoneticPr fontId="1"/>
  </si>
  <si>
    <t>10　過去１年間に中心静脈栄養を実施した患者数 
　　　うち、中心静脈栄養を終了し経口摂取等へ移行した患者数</t>
    <phoneticPr fontId="1"/>
  </si>
  <si>
    <t>１　常勤医師については、該当するすべての医師について記載すること。また、週３日以上常態として勤務しており、かつ、所定労働時間が週22時間以上の勤務を行っている専任の非常勤医師(当該勤務時間以外の所定労働時間について、自宅等の当該保険医療機関以外の場所で読影を行う医師を除く。）を組み合わせて配置している場合には、当該医師の「常勤換算」の□に「✓」を記入すること。</t>
    <phoneticPr fontId="1"/>
  </si>
  <si>
    <t>　（□には、適合する場合「✓」を記入すること）</t>
    <phoneticPr fontId="23"/>
  </si>
  <si>
    <t>　　　　年　　　月　　　日時点の医療従事者の負担の軽減に対する体制の状況</t>
    <rPh sb="16" eb="18">
      <t>イリョウ</t>
    </rPh>
    <rPh sb="18" eb="21">
      <t>ジュウジシャ</t>
    </rPh>
    <phoneticPr fontId="23"/>
  </si>
  <si>
    <t>（１）　医療従事者の負担の軽減及び処遇の改善に資する体制</t>
    <rPh sb="4" eb="6">
      <t>イリョウ</t>
    </rPh>
    <rPh sb="6" eb="9">
      <t>ジュウジシャ</t>
    </rPh>
    <phoneticPr fontId="23"/>
  </si>
  <si>
    <t>ア　医療従事者の負担の軽減及び処遇の改善に関する責任者　</t>
    <rPh sb="2" eb="4">
      <t>イリョウ</t>
    </rPh>
    <rPh sb="4" eb="7">
      <t>ジュウジシャ</t>
    </rPh>
    <phoneticPr fontId="23"/>
  </si>
  <si>
    <t>氏名：　　　　　　　　　　　</t>
    <phoneticPr fontId="23"/>
  </si>
  <si>
    <t>職種：</t>
    <phoneticPr fontId="23"/>
  </si>
  <si>
    <t>イ　医療従事者の勤務状況の把握等</t>
    <rPh sb="2" eb="4">
      <t>イリョウ</t>
    </rPh>
    <rPh sb="4" eb="7">
      <t>ジュウジシャ</t>
    </rPh>
    <phoneticPr fontId="23"/>
  </si>
  <si>
    <t>(ア)　勤務時間の具体的な把握方法</t>
    <phoneticPr fontId="23"/>
  </si>
  <si>
    <t>　　タイムカード、ＩＣカード</t>
    <phoneticPr fontId="23"/>
  </si>
  <si>
    <t>　　出席簿又は管理簿等の用紙による記録（上司等による客観的な確認あり）</t>
    <rPh sb="2" eb="5">
      <t>シュッセキボ</t>
    </rPh>
    <rPh sb="5" eb="6">
      <t>マタ</t>
    </rPh>
    <rPh sb="7" eb="9">
      <t>カンリ</t>
    </rPh>
    <rPh sb="9" eb="10">
      <t>ボ</t>
    </rPh>
    <rPh sb="10" eb="11">
      <t>トウ</t>
    </rPh>
    <rPh sb="12" eb="14">
      <t>ヨウシ</t>
    </rPh>
    <rPh sb="17" eb="19">
      <t>キロク</t>
    </rPh>
    <rPh sb="20" eb="23">
      <t>ジョウシナド</t>
    </rPh>
    <rPh sb="26" eb="29">
      <t>キャクカンテキ</t>
    </rPh>
    <rPh sb="30" eb="32">
      <t>カクニン</t>
    </rPh>
    <phoneticPr fontId="23"/>
  </si>
  <si>
    <t>　　出席簿又は管理簿等の用紙による記録（自己申告）</t>
    <rPh sb="2" eb="5">
      <t>シュッセキボ</t>
    </rPh>
    <rPh sb="5" eb="6">
      <t>マタ</t>
    </rPh>
    <rPh sb="7" eb="9">
      <t>カンリ</t>
    </rPh>
    <rPh sb="9" eb="10">
      <t>ボ</t>
    </rPh>
    <rPh sb="10" eb="11">
      <t>トウ</t>
    </rPh>
    <rPh sb="12" eb="14">
      <t>ヨウシ</t>
    </rPh>
    <rPh sb="17" eb="19">
      <t>キロク</t>
    </rPh>
    <rPh sb="20" eb="22">
      <t>ジコ</t>
    </rPh>
    <rPh sb="22" eb="24">
      <t>シンコク</t>
    </rPh>
    <phoneticPr fontId="23"/>
  </si>
  <si>
    <t>　　その他</t>
    <phoneticPr fontId="23"/>
  </si>
  <si>
    <t>　（具体的に：               　　　　　　　　　　　　　　　　　　　　   ）</t>
    <phoneticPr fontId="23"/>
  </si>
  <si>
    <t>(イ)　勤務時間以外についての勤務状況の把握内容</t>
    <rPh sb="4" eb="6">
      <t>キンム</t>
    </rPh>
    <rPh sb="6" eb="8">
      <t>ジカン</t>
    </rPh>
    <rPh sb="8" eb="10">
      <t>イガイ</t>
    </rPh>
    <rPh sb="15" eb="17">
      <t>キンム</t>
    </rPh>
    <rPh sb="17" eb="19">
      <t>ジョウキョウ</t>
    </rPh>
    <rPh sb="20" eb="22">
      <t>ハアク</t>
    </rPh>
    <rPh sb="22" eb="24">
      <t>ナイヨウ</t>
    </rPh>
    <phoneticPr fontId="23"/>
  </si>
  <si>
    <t>　　年次有給休暇取得率</t>
    <rPh sb="2" eb="4">
      <t>ネンジ</t>
    </rPh>
    <rPh sb="4" eb="6">
      <t>ユウキュウ</t>
    </rPh>
    <rPh sb="6" eb="8">
      <t>キュウカ</t>
    </rPh>
    <rPh sb="8" eb="10">
      <t>シュトク</t>
    </rPh>
    <rPh sb="10" eb="11">
      <t>リツ</t>
    </rPh>
    <phoneticPr fontId="23"/>
  </si>
  <si>
    <t>　　育児休業・介護休業の取得率</t>
    <rPh sb="2" eb="4">
      <t>イクジ</t>
    </rPh>
    <rPh sb="4" eb="6">
      <t>キュウギョウ</t>
    </rPh>
    <rPh sb="7" eb="9">
      <t>カイゴ</t>
    </rPh>
    <rPh sb="9" eb="11">
      <t>キュウギョウ</t>
    </rPh>
    <rPh sb="12" eb="15">
      <t>シュトクリツ</t>
    </rPh>
    <phoneticPr fontId="23"/>
  </si>
  <si>
    <t>ウ　多職種からなる役割分担推進のための委員会又は会議</t>
    <phoneticPr fontId="23"/>
  </si>
  <si>
    <r>
      <t>開催頻度：</t>
    </r>
    <r>
      <rPr>
        <u/>
        <sz val="12"/>
        <color indexed="8"/>
        <rFont val="ＭＳ Ｐゴシック"/>
        <family val="3"/>
        <charset val="128"/>
      </rPr>
      <t>　　　　　　回／年</t>
    </r>
    <r>
      <rPr>
        <sz val="12"/>
        <color indexed="8"/>
        <rFont val="ＭＳ Ｐゴシック"/>
        <family val="3"/>
        <charset val="128"/>
      </rPr>
      <t>（うち、管理者が出席した回数</t>
    </r>
    <r>
      <rPr>
        <u/>
        <sz val="12"/>
        <color indexed="8"/>
        <rFont val="ＭＳ Ｐゴシック"/>
        <family val="3"/>
        <charset val="128"/>
      </rPr>
      <t>　　　　回</t>
    </r>
    <r>
      <rPr>
        <sz val="12"/>
        <color indexed="8"/>
        <rFont val="ＭＳ Ｐゴシック"/>
        <family val="3"/>
        <charset val="128"/>
      </rPr>
      <t>）</t>
    </r>
    <phoneticPr fontId="23"/>
  </si>
  <si>
    <r>
      <t>参加人数：平均</t>
    </r>
    <r>
      <rPr>
        <u/>
        <sz val="12"/>
        <color indexed="8"/>
        <rFont val="ＭＳ Ｐゴシック"/>
        <family val="3"/>
        <charset val="128"/>
      </rPr>
      <t>　　　　　　人／回</t>
    </r>
    <phoneticPr fontId="23"/>
  </si>
  <si>
    <t>参加職種（　　　　　　　　　　　　　　　　　　　　　　　　　　　　　　　　）</t>
    <phoneticPr fontId="23"/>
  </si>
  <si>
    <t>エ　医療従事者の負担の軽減及び処遇の改善に資する計画</t>
    <rPh sb="2" eb="4">
      <t>イリョウ</t>
    </rPh>
    <rPh sb="4" eb="7">
      <t>ジュウジシャ</t>
    </rPh>
    <phoneticPr fontId="23"/>
  </si>
  <si>
    <t>　　計画策定</t>
    <phoneticPr fontId="23"/>
  </si>
  <si>
    <t>　　職員に対する計画の周知</t>
    <rPh sb="2" eb="4">
      <t>ショクイン</t>
    </rPh>
    <rPh sb="5" eb="6">
      <t>タイ</t>
    </rPh>
    <rPh sb="8" eb="10">
      <t>ケイカク</t>
    </rPh>
    <rPh sb="11" eb="13">
      <t>シュウチ</t>
    </rPh>
    <phoneticPr fontId="23"/>
  </si>
  <si>
    <t>オ　医療従事者の負担の軽減及び処遇の改善に関する取組事項の公開</t>
    <rPh sb="2" eb="4">
      <t>イリョウ</t>
    </rPh>
    <rPh sb="4" eb="7">
      <t>ジュウジシャ</t>
    </rPh>
    <phoneticPr fontId="23"/>
  </si>
  <si>
    <t>　　医療機関内に掲示する等の方法で公開</t>
    <phoneticPr fontId="23"/>
  </si>
  <si>
    <t>　　（具体的な公開方法　　　　　　　　　　　　　　　　　　　　　　　）</t>
    <rPh sb="3" eb="6">
      <t>グタイテキ</t>
    </rPh>
    <rPh sb="7" eb="9">
      <t>コウカイ</t>
    </rPh>
    <rPh sb="9" eb="11">
      <t>ホウホウ</t>
    </rPh>
    <phoneticPr fontId="23"/>
  </si>
  <si>
    <t>（２）　医療従事者の負担の軽減及び処遇の改善に資する計画の具体的な取組内容</t>
    <rPh sb="4" eb="6">
      <t>イリョウ</t>
    </rPh>
    <rPh sb="6" eb="9">
      <t>ジュウジシャ</t>
    </rPh>
    <rPh sb="26" eb="28">
      <t>ケイカク</t>
    </rPh>
    <phoneticPr fontId="23"/>
  </si>
  <si>
    <t>(イ)～(ト)のうち少なくとも３項目以上を含んでいること。</t>
    <phoneticPr fontId="23"/>
  </si>
  <si>
    <t>　　(イ)　</t>
    <phoneticPr fontId="23"/>
  </si>
  <si>
    <t>外来診療時間の短縮、地域の他の保険医療機関との連携などの外来縮小の取組み</t>
    <phoneticPr fontId="23"/>
  </si>
  <si>
    <t>　　外来診療時間の短縮</t>
    <rPh sb="2" eb="4">
      <t>ガイライ</t>
    </rPh>
    <rPh sb="4" eb="6">
      <t>シンリョウ</t>
    </rPh>
    <rPh sb="6" eb="8">
      <t>ジカン</t>
    </rPh>
    <rPh sb="9" eb="11">
      <t>タンシュク</t>
    </rPh>
    <phoneticPr fontId="23"/>
  </si>
  <si>
    <t>※　許可病床数が 400床以上の病院では、必ず本項目を計画に含むこと。</t>
    <phoneticPr fontId="23"/>
  </si>
  <si>
    <t>　　地域の他の保険医療機関との連携</t>
    <phoneticPr fontId="23"/>
  </si>
  <si>
    <t>　　その他</t>
    <rPh sb="4" eb="5">
      <t>タ</t>
    </rPh>
    <phoneticPr fontId="23"/>
  </si>
  <si>
    <t>　　(ロ)　</t>
    <phoneticPr fontId="23"/>
  </si>
  <si>
    <t>院内保育所の設置（夜間帯の保育や病児保育の実施が含まれることが望ましい）</t>
    <phoneticPr fontId="23"/>
  </si>
  <si>
    <t>　　夜間帯の保育の実施</t>
    <rPh sb="2" eb="4">
      <t>ヤカン</t>
    </rPh>
    <rPh sb="4" eb="5">
      <t>オビ</t>
    </rPh>
    <rPh sb="6" eb="8">
      <t>ホイク</t>
    </rPh>
    <rPh sb="9" eb="11">
      <t>ジッシ</t>
    </rPh>
    <phoneticPr fontId="23"/>
  </si>
  <si>
    <t>　　病児保育の実施</t>
    <rPh sb="2" eb="4">
      <t>ビョウジ</t>
    </rPh>
    <rPh sb="4" eb="6">
      <t>ホイク</t>
    </rPh>
    <rPh sb="7" eb="9">
      <t>ジッシ</t>
    </rPh>
    <phoneticPr fontId="23"/>
  </si>
  <si>
    <t>　　(ハ)　医師事務作業補助者の配置による医師の事務作業の負担軽減</t>
    <rPh sb="21" eb="23">
      <t>イシ</t>
    </rPh>
    <phoneticPr fontId="23"/>
  </si>
  <si>
    <t>　　(ニ)　医師の時間外・休日・深夜の対応についての負担軽減及び処遇改善</t>
    <rPh sb="6" eb="8">
      <t>イシ</t>
    </rPh>
    <phoneticPr fontId="23"/>
  </si>
  <si>
    <t>　　(ホ)　特定行為研修修了者の複数名の配置及び活用による医師の負担軽減</t>
    <rPh sb="6" eb="8">
      <t>トクテイ</t>
    </rPh>
    <rPh sb="8" eb="10">
      <t>コウイ</t>
    </rPh>
    <rPh sb="10" eb="12">
      <t>ケンシュウ</t>
    </rPh>
    <rPh sb="12" eb="15">
      <t>シュウリョウシャ</t>
    </rPh>
    <rPh sb="16" eb="18">
      <t>フクスウ</t>
    </rPh>
    <rPh sb="18" eb="19">
      <t>メイ</t>
    </rPh>
    <rPh sb="20" eb="22">
      <t>ハイチ</t>
    </rPh>
    <rPh sb="22" eb="23">
      <t>オヨ</t>
    </rPh>
    <rPh sb="24" eb="26">
      <t>カツヨウ</t>
    </rPh>
    <rPh sb="29" eb="31">
      <t>イシ</t>
    </rPh>
    <rPh sb="32" eb="34">
      <t>フタン</t>
    </rPh>
    <rPh sb="34" eb="36">
      <t>ケイゲン</t>
    </rPh>
    <phoneticPr fontId="23"/>
  </si>
  <si>
    <r>
      <t>　　特定行為研修修了者：</t>
    </r>
    <r>
      <rPr>
        <u/>
        <sz val="12"/>
        <color indexed="8"/>
        <rFont val="ＭＳ Ｐゴシック"/>
        <family val="3"/>
        <charset val="128"/>
      </rPr>
      <t>　　　　名</t>
    </r>
    <rPh sb="2" eb="4">
      <t>トクテイ</t>
    </rPh>
    <rPh sb="4" eb="6">
      <t>コウイ</t>
    </rPh>
    <rPh sb="6" eb="8">
      <t>ケンシュウ</t>
    </rPh>
    <rPh sb="8" eb="11">
      <t>シュウリョウシャ</t>
    </rPh>
    <rPh sb="16" eb="17">
      <t>メイ</t>
    </rPh>
    <phoneticPr fontId="23"/>
  </si>
  <si>
    <t>　　(ヘ)　院内助産又は助産師外来の開設による医師の負担軽減</t>
    <rPh sb="6" eb="8">
      <t>インナイ</t>
    </rPh>
    <rPh sb="8" eb="10">
      <t>ジョサン</t>
    </rPh>
    <rPh sb="10" eb="11">
      <t>マタ</t>
    </rPh>
    <rPh sb="12" eb="15">
      <t>ジョサンシ</t>
    </rPh>
    <rPh sb="15" eb="17">
      <t>ガイライ</t>
    </rPh>
    <rPh sb="18" eb="20">
      <t>カイセツ</t>
    </rPh>
    <rPh sb="23" eb="25">
      <t>イシ</t>
    </rPh>
    <rPh sb="26" eb="28">
      <t>フタン</t>
    </rPh>
    <rPh sb="28" eb="30">
      <t>ケイゲン</t>
    </rPh>
    <phoneticPr fontId="23"/>
  </si>
  <si>
    <t>　　院内助産</t>
    <rPh sb="2" eb="4">
      <t>インナイ</t>
    </rPh>
    <rPh sb="4" eb="6">
      <t>ジョサン</t>
    </rPh>
    <phoneticPr fontId="23"/>
  </si>
  <si>
    <t>　　助産師外来</t>
    <rPh sb="2" eb="5">
      <t>ジョサンシ</t>
    </rPh>
    <rPh sb="5" eb="7">
      <t>ガイライ</t>
    </rPh>
    <phoneticPr fontId="23"/>
  </si>
  <si>
    <t>　　(ト)　看護補助者の配置による看護職員の負担軽減</t>
    <phoneticPr fontId="23"/>
  </si>
  <si>
    <t>１　医療従事者の負担の軽減及び処遇の改善に対する体制について、実施しているものにチェックを行うこと。</t>
    <rPh sb="2" eb="4">
      <t>イリョウ</t>
    </rPh>
    <rPh sb="4" eb="7">
      <t>ジュウジシャ</t>
    </rPh>
    <rPh sb="13" eb="14">
      <t>オヨ</t>
    </rPh>
    <rPh sb="15" eb="17">
      <t>ショグウ</t>
    </rPh>
    <rPh sb="18" eb="20">
      <t>カイゼン</t>
    </rPh>
    <phoneticPr fontId="21"/>
  </si>
  <si>
    <t>２　当該加算の変更の届出に当たり、直近７月に届け出た内容と変更がない場合は、本届出を略すことができる。</t>
    <phoneticPr fontId="23"/>
  </si>
  <si>
    <r>
      <t>急性期充実体制加算等の施設基準に係る届出に係る届出書添付書類（</t>
    </r>
    <r>
      <rPr>
        <strike/>
        <sz val="12"/>
        <color theme="1"/>
        <rFont val="ＭＳ Ｐゴシック"/>
        <family val="3"/>
        <charset val="128"/>
      </rPr>
      <t>新規・</t>
    </r>
    <r>
      <rPr>
        <sz val="12"/>
        <color theme="1"/>
        <rFont val="ＭＳ Ｐゴシック"/>
        <family val="3"/>
        <charset val="128"/>
      </rPr>
      <t>７月報告）</t>
    </r>
    <rPh sb="0" eb="10">
      <t>キュウセイキジュウジツタイセイカサントウ</t>
    </rPh>
    <rPh sb="11" eb="13">
      <t>シセツ</t>
    </rPh>
    <rPh sb="13" eb="15">
      <t>キジュン</t>
    </rPh>
    <rPh sb="16" eb="17">
      <t>カカ</t>
    </rPh>
    <rPh sb="18" eb="20">
      <t>トドケデ</t>
    </rPh>
    <rPh sb="21" eb="22">
      <t>カカ</t>
    </rPh>
    <rPh sb="23" eb="25">
      <t>トドケデ</t>
    </rPh>
    <rPh sb="25" eb="26">
      <t>ショ</t>
    </rPh>
    <rPh sb="26" eb="28">
      <t>テンプ</t>
    </rPh>
    <rPh sb="28" eb="30">
      <t>ショルイ</t>
    </rPh>
    <rPh sb="31" eb="33">
      <t>シンキ</t>
    </rPh>
    <rPh sb="35" eb="36">
      <t>ガツ</t>
    </rPh>
    <rPh sb="36" eb="38">
      <t>ホウコク</t>
    </rPh>
    <phoneticPr fontId="1"/>
  </si>
  <si>
    <t>１．許可病床数</t>
    <phoneticPr fontId="1"/>
  </si>
  <si>
    <t>許可病床数</t>
    <rPh sb="0" eb="5">
      <t>キョカビョウショウスウ</t>
    </rPh>
    <phoneticPr fontId="1"/>
  </si>
  <si>
    <t>２．急性期充実体制加算の施設基準
※□には、適合する場合「✓」を記入すること。</t>
    <phoneticPr fontId="1"/>
  </si>
  <si>
    <t>急性期一般入院料１を算定する病棟を有する保険医療機関である。</t>
    <phoneticPr fontId="1"/>
  </si>
  <si>
    <t>急性期一般入院料１を届け出ている病棟について、一般病棟用の重症度、医療・看護必要度Ⅱを用いて評価を行っている。</t>
    <phoneticPr fontId="1"/>
  </si>
  <si>
    <t>１　手術等に係る実績</t>
    <phoneticPr fontId="1"/>
  </si>
  <si>
    <t>以下のいずれかを満たしている。</t>
    <phoneticPr fontId="1"/>
  </si>
  <si>
    <t>アの(イ)及び、(ロ)から(へ)までのうち４つ以上を満たしている。</t>
    <phoneticPr fontId="1"/>
  </si>
  <si>
    <t>イの(イ) 又は(ロ)を満たし、かつ、アの(イ)及び、(ロ)から(へ)までのうち２つ以上を満たしている。</t>
    <phoneticPr fontId="1"/>
  </si>
  <si>
    <r>
      <t>以下に年間件数又は許可病床１床あたりの年間件数</t>
    </r>
    <r>
      <rPr>
        <sz val="8"/>
        <color theme="1"/>
        <rFont val="ＭＳ Ｐゴシック"/>
        <family val="3"/>
        <charset val="128"/>
      </rPr>
      <t>※１</t>
    </r>
    <r>
      <rPr>
        <sz val="11"/>
        <color theme="1"/>
        <rFont val="ＭＳ Ｐゴシック"/>
        <family val="3"/>
        <charset val="128"/>
      </rPr>
      <t>を記入</t>
    </r>
    <r>
      <rPr>
        <sz val="8"/>
        <color theme="1"/>
        <rFont val="ＭＳ Ｐゴシック"/>
        <family val="3"/>
        <charset val="128"/>
      </rPr>
      <t>※２</t>
    </r>
    <r>
      <rPr>
        <sz val="11"/>
        <color theme="1"/>
        <rFont val="ＭＳ Ｐゴシック"/>
        <family val="3"/>
        <charset val="128"/>
      </rPr>
      <t xml:space="preserve">すること。
</t>
    </r>
    <r>
      <rPr>
        <sz val="8"/>
        <color theme="1"/>
        <rFont val="ＭＳ Ｐゴシック"/>
        <family val="3"/>
        <charset val="128"/>
      </rPr>
      <t>※１　（　）の許可病床１床あたりの記載は、許可病床数300床未満の保険医療機関において記入すること。　
※２　基準に該当するとして届け出るもののみの記入で差し支えない</t>
    </r>
    <r>
      <rPr>
        <sz val="11"/>
        <color theme="1"/>
        <rFont val="ＭＳ Ｐゴシック"/>
        <family val="3"/>
        <charset val="128"/>
      </rPr>
      <t xml:space="preserve">
</t>
    </r>
    <rPh sb="48" eb="49">
      <t>ショウ</t>
    </rPh>
    <phoneticPr fontId="1"/>
  </si>
  <si>
    <t>ア</t>
    <phoneticPr fontId="1"/>
  </si>
  <si>
    <t>(イ) 全身麻酔による手術</t>
    <phoneticPr fontId="1"/>
  </si>
  <si>
    <t>（2,000件／年以上）</t>
    <phoneticPr fontId="1"/>
  </si>
  <si>
    <t>件／年</t>
    <phoneticPr fontId="1"/>
  </si>
  <si>
    <t>（6.5件／年／床以上）</t>
    <phoneticPr fontId="1"/>
  </si>
  <si>
    <t>（許可病床１床あたり</t>
    <rPh sb="1" eb="3">
      <t>キョカ</t>
    </rPh>
    <rPh sb="3" eb="5">
      <t>ビョウショウ</t>
    </rPh>
    <rPh sb="6" eb="7">
      <t>ショウ</t>
    </rPh>
    <phoneticPr fontId="1"/>
  </si>
  <si>
    <t>件／年）</t>
    <phoneticPr fontId="1"/>
  </si>
  <si>
    <t>うち、緊急手術</t>
    <phoneticPr fontId="1"/>
  </si>
  <si>
    <t>（350件／年以上）</t>
    <phoneticPr fontId="1"/>
  </si>
  <si>
    <t>病院において、「手術が緊急である」と判定する仕組：</t>
    <phoneticPr fontId="1"/>
  </si>
  <si>
    <t>（1.15件／年／床以上）</t>
    <phoneticPr fontId="1"/>
  </si>
  <si>
    <t>(ロ)悪性腫瘍手術</t>
    <phoneticPr fontId="1"/>
  </si>
  <si>
    <t>（400件／年以上）</t>
    <phoneticPr fontId="1"/>
  </si>
  <si>
    <t>（1.0件／年／床以上）</t>
    <phoneticPr fontId="1"/>
  </si>
  <si>
    <t xml:space="preserve">(ハ)腹腔鏡下手術又は胸腔鏡下手術（400件／年以上）
（1.0件／年／床以上）
</t>
    <phoneticPr fontId="1"/>
  </si>
  <si>
    <t>(二)心臓カテーテル法による手術（200件／年以上）
（0.6件／年／床以上）</t>
    <phoneticPr fontId="1"/>
  </si>
  <si>
    <t>(ホ)消化管内視鏡による手術
（600件／年以上）
（1.5件／年／床以上）</t>
    <phoneticPr fontId="1"/>
  </si>
  <si>
    <t>(へ)化学療法
（1,000件／年以上）
（3.0件／年／床以上）</t>
    <phoneticPr fontId="1"/>
  </si>
  <si>
    <t>イ</t>
    <phoneticPr fontId="1"/>
  </si>
  <si>
    <t>(イ)異常分娩
（50件／年以上）
（0.1件／年／床以上）</t>
    <phoneticPr fontId="1"/>
  </si>
  <si>
    <t>(ロ)６歳未満の乳幼児の手術
（40件／年以上）
（0.1件／年／床以上）</t>
    <phoneticPr fontId="1"/>
  </si>
  <si>
    <t>２　外来化学療法の実施を推進する体制</t>
    <phoneticPr fontId="1"/>
  </si>
  <si>
    <t>１のアの(へ)を満たしているものとして届出を行っている場合のみ記入すること。</t>
    <phoneticPr fontId="1"/>
  </si>
  <si>
    <t>外来腫瘍化学療法診療料１の届出を行っている。</t>
    <phoneticPr fontId="1"/>
  </si>
  <si>
    <t>化学療法のレジメンが委員会により承認され、登録されている全てのレジメンのうち、４割以上のレジメンが外来で実施可能である。</t>
    <phoneticPr fontId="1"/>
  </si>
  <si>
    <t>３　24時間の救急医療提供</t>
    <phoneticPr fontId="1"/>
  </si>
  <si>
    <t>ア　該当するものを記載すること。</t>
    <phoneticPr fontId="1"/>
  </si>
  <si>
    <t xml:space="preserve"> 救命救急センター又は高度救命救急センターを設置している</t>
    <phoneticPr fontId="1"/>
  </si>
  <si>
    <t>救急搬送件数（2,000件／年以上）（6.0件／年／床以上）</t>
    <phoneticPr fontId="1"/>
  </si>
  <si>
    <t>件／年</t>
    <rPh sb="0" eb="1">
      <t>ケン</t>
    </rPh>
    <rPh sb="2" eb="3">
      <t>ネン</t>
    </rPh>
    <phoneticPr fontId="1"/>
  </si>
  <si>
    <t>イ　・精神科医が速やかに診療に対応できる体制　　　　（　　　自院　・　　　他院　）</t>
    <rPh sb="30" eb="32">
      <t>ジイン</t>
    </rPh>
    <rPh sb="37" eb="39">
      <t>タイン</t>
    </rPh>
    <phoneticPr fontId="1"/>
  </si>
  <si>
    <t>（他院の場合は当該保険医療機関名を記載：</t>
    <phoneticPr fontId="1"/>
  </si>
  <si>
    <t>）</t>
    <phoneticPr fontId="1"/>
  </si>
  <si>
    <t>・精神疾患診療体制加算２の算定件数又は救急搬送患者の入院３日以内における入院精神療法若しくは救命救急入院料の「注２」に規定する精神疾患診断治療</t>
    <phoneticPr fontId="1"/>
  </si>
  <si>
    <t>初回加算の算定件数の合計（20件／年以上）</t>
    <phoneticPr fontId="1"/>
  </si>
  <si>
    <t>４　高度急性期医療の提供</t>
    <phoneticPr fontId="1"/>
  </si>
  <si>
    <t>以下の入院料のうち、届け出ている入院料の病床数を記入すること。</t>
    <phoneticPr fontId="1"/>
  </si>
  <si>
    <t>救命救急入院料</t>
    <phoneticPr fontId="1"/>
  </si>
  <si>
    <t>特定集中治療室管理料</t>
    <phoneticPr fontId="1"/>
  </si>
  <si>
    <t>ハイケアユニット入院医療管理料　</t>
    <phoneticPr fontId="1"/>
  </si>
  <si>
    <t>脳卒中ケアユニット入院医療管理料</t>
    <phoneticPr fontId="1"/>
  </si>
  <si>
    <t>小児特定集中治療室管理料</t>
    <phoneticPr fontId="1"/>
  </si>
  <si>
    <t>新生児特定集中治療室管理料　</t>
    <phoneticPr fontId="1"/>
  </si>
  <si>
    <t>総合周産期特定集中治療室管理料</t>
    <phoneticPr fontId="1"/>
  </si>
  <si>
    <t>新生児治療回復室入院医療管理料</t>
    <phoneticPr fontId="1"/>
  </si>
  <si>
    <t>５　感染対策</t>
    <phoneticPr fontId="1"/>
  </si>
  <si>
    <t>感染対策向上加算１の届出を行っている。</t>
    <phoneticPr fontId="1"/>
  </si>
  <si>
    <t>６　24時間の画像診断及び検査体制</t>
    <phoneticPr fontId="1"/>
  </si>
  <si>
    <t>・　　　　　　　　　　　）</t>
    <phoneticPr fontId="1"/>
  </si>
  <si>
    <t>７　薬剤師の当直体制を含めた24時間の調剤体制</t>
    <phoneticPr fontId="1"/>
  </si>
  <si>
    <t>８　精神科リエゾンチーム加算等の届出</t>
    <phoneticPr fontId="1"/>
  </si>
  <si>
    <t>精神科リエゾンチーム加算の届出を行っている。</t>
    <phoneticPr fontId="1"/>
  </si>
  <si>
    <t>認知症ケア加算１の届出を行っている。</t>
    <phoneticPr fontId="1"/>
  </si>
  <si>
    <t>認知症ケア加算２の届出を行っている。</t>
    <phoneticPr fontId="1"/>
  </si>
  <si>
    <t>９　入院患者の病状の急変の兆候を捉えて対応する体制</t>
    <phoneticPr fontId="1"/>
  </si>
  <si>
    <t>院内迅速対応チームの構成員（救急又は集中治療の経験を有し、所定の研修を修了した者の名前を記載すること。）</t>
    <phoneticPr fontId="1"/>
  </si>
  <si>
    <t>・医師：</t>
    <rPh sb="1" eb="3">
      <t>イシ</t>
    </rPh>
    <phoneticPr fontId="1"/>
  </si>
  <si>
    <t>・専任の看護師：</t>
    <rPh sb="1" eb="3">
      <t>センニン</t>
    </rPh>
    <rPh sb="4" eb="7">
      <t>カンゴシ</t>
    </rPh>
    <phoneticPr fontId="1"/>
  </si>
  <si>
    <t>病状の急変の可能性がある入院患者及び病状が急変した入院患者の対応状況に関する改善の必要性等について提言するための責任者名：</t>
    <phoneticPr fontId="1"/>
  </si>
  <si>
    <t>ウ</t>
    <phoneticPr fontId="1"/>
  </si>
  <si>
    <t>病状の急変の可能性がある入院患者及び病状が急変した入院患者に対する対応</t>
  </si>
  <si>
    <t>方法に係るマニュアルを整備し、職員に遵守させている。</t>
  </si>
  <si>
    <t>エ</t>
    <phoneticPr fontId="1"/>
  </si>
  <si>
    <t>病状の急変の可能性がある入院患者及び病状が急変した入院患者の対応の改善</t>
  </si>
  <si>
    <t>に関する委員会又は会議の開催日：</t>
    <phoneticPr fontId="1"/>
  </si>
  <si>
    <t>　うち、イの責任者の出席日：</t>
    <phoneticPr fontId="1"/>
  </si>
  <si>
    <t>オ</t>
    <phoneticPr fontId="1"/>
  </si>
  <si>
    <t>院内講習の開催日（開催予定日）：</t>
    <phoneticPr fontId="1"/>
  </si>
  <si>
    <t>１回目：　　月　　　日</t>
    <rPh sb="1" eb="3">
      <t>カイメ</t>
    </rPh>
    <rPh sb="6" eb="7">
      <t>ガツ</t>
    </rPh>
    <rPh sb="10" eb="11">
      <t>ニチ</t>
    </rPh>
    <phoneticPr fontId="1"/>
  </si>
  <si>
    <t>２回目：　　月　　日</t>
    <rPh sb="1" eb="3">
      <t>カイメ</t>
    </rPh>
    <rPh sb="6" eb="7">
      <t>ガツ</t>
    </rPh>
    <rPh sb="9" eb="10">
      <t>ニチ</t>
    </rPh>
    <phoneticPr fontId="1"/>
  </si>
  <si>
    <t>10　外来縮小体制</t>
    <phoneticPr fontId="1"/>
  </si>
  <si>
    <t>ア　該当するものを記入すること。</t>
    <phoneticPr fontId="1"/>
  </si>
  <si>
    <t>・初診に係る選定療養の届出を行って実費を徴収している。</t>
    <phoneticPr fontId="1"/>
  </si>
  <si>
    <t>・紹介割合の実績が50％以上かつ逆紹介割合の実績が30‰以上</t>
    <phoneticPr fontId="1"/>
  </si>
  <si>
    <t>・令和４年度に逆紹介割合又は逆紹介割合が、基準を満たしていない場合に、令和５年度の届出を実施可能とするために予定している、確実な取組：</t>
    <phoneticPr fontId="1"/>
  </si>
  <si>
    <t>院内で設定している数値目標：</t>
    <phoneticPr fontId="1"/>
  </si>
  <si>
    <t xml:space="preserve">紹介受診重点医療機関である。 </t>
    <phoneticPr fontId="1"/>
  </si>
  <si>
    <t>イ　前年度１年間の初診・再診の患者数を記入すること。</t>
    <phoneticPr fontId="1"/>
  </si>
  <si>
    <t>①　初診の患者数　</t>
    <phoneticPr fontId="1"/>
  </si>
  <si>
    <t>②　再診の患者数</t>
    <phoneticPr fontId="1"/>
  </si>
  <si>
    <t>③　紹介患者数　</t>
    <phoneticPr fontId="1"/>
  </si>
  <si>
    <t>④　逆紹介患者数　</t>
    <phoneticPr fontId="1"/>
  </si>
  <si>
    <t>⑤　救急患者数</t>
    <phoneticPr fontId="1"/>
  </si>
  <si>
    <t>⑥　紹介割合</t>
    <phoneticPr fontId="1"/>
  </si>
  <si>
    <t>）％</t>
    <phoneticPr fontId="1"/>
  </si>
  <si>
    <t>⑦　逆紹介割合　</t>
    <phoneticPr fontId="1"/>
  </si>
  <si>
    <t>11　処置の休日加算１等の届出</t>
    <phoneticPr fontId="1"/>
  </si>
  <si>
    <t>処置の休日加算１、時間外加算１及び深夜加算１の届出を行っている。</t>
    <phoneticPr fontId="1"/>
  </si>
  <si>
    <t>処置の休日加算１、時間外加算１及び深夜加算１の届出を行っていない。</t>
    <phoneticPr fontId="1"/>
  </si>
  <si>
    <t>・届出を行っていない理由：</t>
    <phoneticPr fontId="1"/>
  </si>
  <si>
    <t>・今後の届出予定について：</t>
    <phoneticPr fontId="1"/>
  </si>
  <si>
    <t>予定あり　令和　　年　　月頃</t>
    <rPh sb="0" eb="2">
      <t>ヨテイ</t>
    </rPh>
    <rPh sb="5" eb="7">
      <t>レイワ</t>
    </rPh>
    <rPh sb="9" eb="10">
      <t>ネン</t>
    </rPh>
    <rPh sb="12" eb="13">
      <t>ガツ</t>
    </rPh>
    <rPh sb="13" eb="14">
      <t>コロ</t>
    </rPh>
    <phoneticPr fontId="1"/>
  </si>
  <si>
    <t>届出を行う見込みがない</t>
    <phoneticPr fontId="1"/>
  </si>
  <si>
    <t>・「届出を行う見込みがない」場合、「届出を行うことが望ましい」とされているにもかかわらず、届出を行わない理由：</t>
    <phoneticPr fontId="1"/>
  </si>
  <si>
    <t>・「届出を行う見込みがない」場合、医療従事者の負担の軽減及び処遇の改善に資する体制に係る取り組み状況（見込み等も含む。）について、院内の医療従事者に対しどのように説明を行っているのか、内容を記載すること：</t>
    <phoneticPr fontId="1"/>
  </si>
  <si>
    <t>12　他の入院料の届出状況等</t>
    <phoneticPr fontId="1"/>
  </si>
  <si>
    <t xml:space="preserve">以下のいずれも満たすこと。 </t>
    <phoneticPr fontId="1"/>
  </si>
  <si>
    <t>療養病棟入院基本料又は地域包括ケア病棟入院料（地域包括ケア入院医療管理料を含む。）の届出を行っていない。</t>
    <phoneticPr fontId="1"/>
  </si>
  <si>
    <t>以下の③の割合が９割以上であること。</t>
    <phoneticPr fontId="1"/>
  </si>
  <si>
    <t>①　一般病棟の病床数の合計</t>
    <phoneticPr fontId="1"/>
  </si>
  <si>
    <t>）床</t>
    <rPh sb="1" eb="2">
      <t>ショウ</t>
    </rPh>
    <phoneticPr fontId="1"/>
  </si>
  <si>
    <t>②　許可病床数の総数から精神病棟入院基本料、精神科救急急性期医療入院料、精神科急性期治療病棟入院料、精神科救急・合併症入院料、児童・思春期精神科入院医療管理料及び地域移行機能強化病棟入院料を除いた病床数　</t>
    <phoneticPr fontId="1"/>
  </si>
  <si>
    <t>①　÷　②　✕　10　＝　　（</t>
    <phoneticPr fontId="1"/>
  </si>
  <si>
    <t>）割</t>
    <rPh sb="1" eb="2">
      <t>ワ</t>
    </rPh>
    <phoneticPr fontId="1"/>
  </si>
  <si>
    <t>同一建物内における特別養護老人ホーム、介護老人保健施設、介護医療院又は介護療養型医療施設を設置していない。</t>
    <phoneticPr fontId="1"/>
  </si>
  <si>
    <t>特定の保険薬局との間で不動産の賃貸借取引がない。</t>
    <phoneticPr fontId="1"/>
  </si>
  <si>
    <t>13　退院に係る状況等</t>
    <phoneticPr fontId="1"/>
  </si>
  <si>
    <t>以下のいずれも満たすこと。</t>
    <phoneticPr fontId="1"/>
  </si>
  <si>
    <t>　一般病棟における平均在院日数が14日以内であること。</t>
    <phoneticPr fontId="1"/>
  </si>
  <si>
    <t>）日　（小数点第一位まで）</t>
    <rPh sb="1" eb="2">
      <t>ニチ</t>
    </rPh>
    <phoneticPr fontId="1"/>
  </si>
  <si>
    <t>一般病棟の退棟患者（退院患者を含む）に占める、同一の保険医療機関の一般病棟</t>
    <phoneticPr fontId="1"/>
  </si>
  <si>
    <t>以外の病棟に転棟したものの割合が１割未満であること。　　　（</t>
    <phoneticPr fontId="1"/>
  </si>
  <si>
    <t>）割</t>
    <rPh sb="1" eb="2">
      <t>ワリ</t>
    </rPh>
    <phoneticPr fontId="1"/>
  </si>
  <si>
    <t>以下のいずれかの届出を行っていること。</t>
    <phoneticPr fontId="1"/>
  </si>
  <si>
    <t>入退院支援加算１の届出を行っている。</t>
    <phoneticPr fontId="1"/>
  </si>
  <si>
    <t>入退院支援加算２の届出を行っている。</t>
    <phoneticPr fontId="1"/>
  </si>
  <si>
    <t>14　禁煙の取扱い</t>
    <phoneticPr fontId="1"/>
  </si>
  <si>
    <t>敷地内禁煙　</t>
    <phoneticPr fontId="1"/>
  </si>
  <si>
    <t>敷地内禁煙を行っている旨を保険医療機関内の見やすい場所に掲示している。</t>
    <phoneticPr fontId="1"/>
  </si>
  <si>
    <t>敷地内に喫煙所を設けている場合は、以下の届出を行っている入院料チェックすること。</t>
    <phoneticPr fontId="1"/>
  </si>
  <si>
    <t>緩和ケア病棟入院料 　　 精神病棟入院基本料  　　 精神科救急急性期医療入院料</t>
    <phoneticPr fontId="1"/>
  </si>
  <si>
    <t xml:space="preserve">精神科急性期治療病棟入院料 　　　　精神科救急・合併症入院料 </t>
    <phoneticPr fontId="1"/>
  </si>
  <si>
    <t>精神療養病棟入院料 　　　地域移行機能強化病棟入院料</t>
    <phoneticPr fontId="1"/>
  </si>
  <si>
    <t xml:space="preserve">敷地内に喫煙上を設けているが、受動喫煙防止措置をとっている。　  </t>
    <phoneticPr fontId="1"/>
  </si>
  <si>
    <t>　具体的な受動喫煙防止措置（</t>
    <phoneticPr fontId="1"/>
  </si>
  <si>
    <t>　）</t>
    <phoneticPr fontId="1"/>
  </si>
  <si>
    <t>15　外部評価</t>
    <phoneticPr fontId="1"/>
  </si>
  <si>
    <t>該当するものにチェックすること。</t>
    <phoneticPr fontId="1"/>
  </si>
  <si>
    <t>日本医療機能評価機構等が行う医療機能評価を受けている</t>
    <phoneticPr fontId="1"/>
  </si>
  <si>
    <t>上記に準じる評価を受けている</t>
    <phoneticPr fontId="1"/>
  </si>
  <si>
    <t>※具体的に受けている評価内容について、記入すること。</t>
    <phoneticPr fontId="1"/>
  </si>
  <si>
    <t>届出時において、評価を受けていないが、評価を受ける予定あり</t>
    <phoneticPr fontId="1"/>
  </si>
  <si>
    <t>受審予定時期　</t>
    <phoneticPr fontId="1"/>
  </si>
  <si>
    <t>（　令和　　　年　　　月　）</t>
    <rPh sb="2" eb="4">
      <t>レイワ</t>
    </rPh>
    <rPh sb="7" eb="8">
      <t>ネン</t>
    </rPh>
    <rPh sb="11" eb="12">
      <t>ガツ</t>
    </rPh>
    <phoneticPr fontId="1"/>
  </si>
  <si>
    <t>16　総合入院体制加算の届出</t>
    <phoneticPr fontId="1"/>
  </si>
  <si>
    <t>総合入院体制加算の届出を行っていない。</t>
    <phoneticPr fontId="1"/>
  </si>
  <si>
    <t xml:space="preserve">３．精神科充実体制加算の施設基準
※□には、適合する場合「✓」を記入すること。
</t>
    <phoneticPr fontId="1"/>
  </si>
  <si>
    <t>１　精神病床</t>
    <phoneticPr fontId="1"/>
  </si>
  <si>
    <r>
      <t>医療法第７条第２項第１号に規定する精神病床の病床数　</t>
    </r>
    <r>
      <rPr>
        <sz val="11"/>
        <color theme="1"/>
        <rFont val="ＭＳ Ｐゴシック"/>
        <family val="3"/>
        <charset val="128"/>
      </rPr>
      <t>（</t>
    </r>
    <phoneticPr fontId="1"/>
  </si>
  <si>
    <t>２　精神疾患患者に対する体制</t>
    <phoneticPr fontId="1"/>
  </si>
  <si>
    <t>精神疾患を有する患者に対し、24時間対応できる体制を確保している。</t>
    <phoneticPr fontId="1"/>
  </si>
  <si>
    <t>３　精神疾患患者に係る入院料の届出及び入院している人数</t>
    <phoneticPr fontId="1"/>
  </si>
  <si>
    <t>以下の入院料のうち、届け出ている入院料について、届出時点の病床数及び当該病棟に入院している人数を記入すること。</t>
    <phoneticPr fontId="1"/>
  </si>
  <si>
    <t>精神病棟入院基本料　</t>
    <phoneticPr fontId="1"/>
  </si>
  <si>
    <t>　（　　　　　　）床</t>
    <rPh sb="9" eb="10">
      <t>ショウ</t>
    </rPh>
    <phoneticPr fontId="1"/>
  </si>
  <si>
    <t>　）人</t>
    <rPh sb="2" eb="3">
      <t>ニン</t>
    </rPh>
    <phoneticPr fontId="1"/>
  </si>
  <si>
    <t>精神科救急急性期医療入院料　</t>
    <phoneticPr fontId="1"/>
  </si>
  <si>
    <t>精神科急性期治療病棟入院料</t>
    <phoneticPr fontId="1"/>
  </si>
  <si>
    <t>児童・思春期精神科入院医療管理料</t>
    <phoneticPr fontId="1"/>
  </si>
  <si>
    <t>地域移行機能強化病棟入院料</t>
    <phoneticPr fontId="1"/>
  </si>
  <si>
    <t>〔記載上の注意〕</t>
    <phoneticPr fontId="1"/>
  </si>
  <si>
    <t xml:space="preserve">１  「２．急性期充実体制加算の施設基準」の「３」のアを記入した場合には、24時間の救急体制を確保していることを証明する書類を添付すること。 
２　「２．急性期充実体制加算の施設基準」の「５」の「初診の患者数」「再診の患者数」「紹介患者数」「逆紹介患者数」「救急患者数」「紹介割合」「逆紹介割合」については区分番号「Ａ０００」初診料の「注２」及び「注３」並びに区分番号「Ａ００２」外来診療料の「注２」及び「注３」に規定する算出方法を用いること。
３　各実績において「年間」とは、前年度４月１日～３月31日の期間を指す。
４　「３．精神科充実体制加算の施設基準」の「２」については、精神疾患を有する患者に対し、24時間対応できる体制を確保していることを証明する書類を添付すること。
５　様式６を添付すること。
６　「１　手術等に係る実績」「２　外来化学療法の実施を推進する体制」について、院内への掲示物について、Ａ４サイズに縮小し、添付すること。
７　「２」の化学療法のレジメンについて、がん腫・レジメンのリスト及びレジメンごとの年間実施実患者数（入院・入院外別）の集計表を添付すること。
</t>
    <phoneticPr fontId="1"/>
  </si>
  <si>
    <t xml:space="preserve">保険医療機関名 </t>
    <rPh sb="0" eb="2">
      <t>ホケン</t>
    </rPh>
    <rPh sb="2" eb="4">
      <t>イリョウ</t>
    </rPh>
    <rPh sb="4" eb="7">
      <t>キカンメイ</t>
    </rPh>
    <phoneticPr fontId="23"/>
  </si>
  <si>
    <t>新規
届出</t>
    <rPh sb="0" eb="2">
      <t>シンキ</t>
    </rPh>
    <rPh sb="3" eb="5">
      <t>トドケデ</t>
    </rPh>
    <phoneticPr fontId="23"/>
  </si>
  <si>
    <t>既
届出</t>
    <rPh sb="0" eb="1">
      <t>キ</t>
    </rPh>
    <rPh sb="2" eb="4">
      <t>トドケデ</t>
    </rPh>
    <phoneticPr fontId="23"/>
  </si>
  <si>
    <t>項目名</t>
    <rPh sb="0" eb="3">
      <t>コウモクメイ</t>
    </rPh>
    <phoneticPr fontId="23"/>
  </si>
  <si>
    <t>届出年月日</t>
    <rPh sb="0" eb="2">
      <t>トドケデ</t>
    </rPh>
    <rPh sb="2" eb="5">
      <t>ネンガッピ</t>
    </rPh>
    <phoneticPr fontId="23"/>
  </si>
  <si>
    <t>夜間看護加算／看護補助体制充実加算
（療養病棟入院基本料の注12）</t>
    <rPh sb="0" eb="2">
      <t>ヤカン</t>
    </rPh>
    <rPh sb="2" eb="4">
      <t>カンゴ</t>
    </rPh>
    <rPh sb="4" eb="6">
      <t>カサン</t>
    </rPh>
    <rPh sb="7" eb="9">
      <t>カンゴ</t>
    </rPh>
    <rPh sb="9" eb="11">
      <t>ホジョ</t>
    </rPh>
    <rPh sb="11" eb="13">
      <t>タイセイ</t>
    </rPh>
    <rPh sb="13" eb="15">
      <t>ジュウジツ</t>
    </rPh>
    <rPh sb="15" eb="17">
      <t>カサン</t>
    </rPh>
    <rPh sb="19" eb="21">
      <t>リョウヨウ</t>
    </rPh>
    <rPh sb="21" eb="23">
      <t>ビョウトウ</t>
    </rPh>
    <rPh sb="23" eb="25">
      <t>ニュウイン</t>
    </rPh>
    <rPh sb="25" eb="28">
      <t>キホンリョウ</t>
    </rPh>
    <rPh sb="29" eb="30">
      <t>チュウ</t>
    </rPh>
    <phoneticPr fontId="23"/>
  </si>
  <si>
    <t>　　年　　月　　日</t>
  </si>
  <si>
    <t>看護補助加算　１　・　２　・　３　
（該当するものに〇をつけること）</t>
    <rPh sb="0" eb="6">
      <t>カンゴホジョカサン</t>
    </rPh>
    <phoneticPr fontId="23"/>
  </si>
  <si>
    <t>　　年　　月　　日</t>
    <phoneticPr fontId="23"/>
  </si>
  <si>
    <t>夜間75対１看護補助加算　　　　　　　　　　　　　　　　　　　　　　　　　　　　　　　　　　　　　　　　　　　　　　　　　　　　　　　　　　　　　　　　　　　　　　　　　　　　　　　　　　　　　　　　　　　　　　　　　　　　　　　　　　　　　　　　　　　　　　　　　　　　　　　　　　　　　　　　　　　　　　　　　　　　　　　　　　　　　　　　　　　　　　　　　　　　　　　　　　　　　　　　　　　　　　　　　　　　　　　　　　　　　　　　　　　　　　　　　　　　　　　　　　　　　　　　　　　　　　　　　　　　　　　　　　　　　　　　　　　　　　　　　　　　　　　　　　　　　　　　　　　　　　　　　　　　　　　　　　　　　　　　　　　　　　　　　　　　　　　　　　　　　　　　　　　　　　　　　　　　　　　　　　　　　　　　　　　　　　　　　　　　　　　　　　　　　　　　　　　　　　　　　　　　　　　　　　　　　　　　　　　　　　　　　　　　　　　　　　　　　　　　　　　　　　　　　　　　　　　　　　　　　　　　　　　　　　　　　　　　　　　　　　　　　　　　　　　　　　　　　　　　　　　　　　　　　　　　　　　　　　　　　　　　　　　　　　　　　　　　　　　　　　　　　　　　　　　　　　　　　　　　　　　　　　　　　　　　　　　　　　　　　　　　　　　　　　　　　　　　　　　　　　　　　　　　　　　　　　　　　　　　　　　　　　　　　　　　　　　　　　　　　　　　　　　　　　　　　　　　　　　　　　　　　　　　　　　　　　　　　　　　　　　　　　　　　　　　　　　　　　　　　　　　　　　　　　　　　　　　　　　　　　　　　　　　　　　　　　　　　　　　　　　　　　　　　　　　　　　　　　　　　　　　　　　　　　　　　　　　　　　　　　　　　　　　　　　　　　　　　　　　　　　　　　　　　　　　　　　　　　　　　　　　　　　　　　　　　　　　　　　　　　　　　　　　　　　　　　　　　　　　　　　　　　　　　　　　　　　　　　　　　　　　　　　　　　　　　　　　　　　　　　　　　　　　　　　　　　　　　　　　　　　　　　　　　　　　　　　　　　　　　　　　　　　　　　　　　　　　　　　　　　　　　　　　　　　　　　　　　　　　　　　　　　　　　　　　　　　　　　　　　　　　　　　　　　　　　　　　　　　　　　　　　　　　　　　　　　　　　　　　　　　　　　　　　　　　　　　　　　　　　　　　　　　　　　　　　　　　　　　　　　　　　　　　　　　　　　　　　　　　　　　　　　　　　　　　　　　　　　　　　　　　　　　　　　　　　　　　　　　　　　　　　　　　　　　　　　　　　　　　　　　　　　　　　　　　　　　　　　　　　　　　　　　　　　　　　　　　　　　　　　　　　　　　　　　　　　　　　　　　　　　　　　　　　　　　　　　　　　　　　</t>
    <rPh sb="0" eb="2">
      <t>ヤカン</t>
    </rPh>
    <rPh sb="4" eb="5">
      <t>タイ</t>
    </rPh>
    <rPh sb="6" eb="12">
      <t>カンゴホジョカサン</t>
    </rPh>
    <phoneticPr fontId="23"/>
  </si>
  <si>
    <t>夜間看護体制加算
（看護補助加算）　　　　　　　　　　　　　　　　　　　　　　　　　　　　　　　　　　　　　　　　　　　　　　　　　　　　　　　　　　　　　　　　　　　　　　　　　　　　　　　　　　　　　　　　　　　　　　　　　　　　　　　　　　　　　　　　　　　　　　　　　　　　　　　　　　　　　　　　　　　　　　　　　　　　　　　　　　　　　　　　　　　　　　　　　　　　　　　　　　　　　　　　　　　　　　　　　　　　　　　　　　　　　　　　　　　　　　　　　　　　　　　　　　　　　　　　　　　　　　　　　　　　　　　　　　　　　　　　　　　　　　　　　　　　　　　　　　　　　　　　　　　　　　　　　　　　　　　　　　　　　　　　　　　　　　　　　　　　　　　　　　　　　　　　　　　　　　　　　　　　　　　　　　　　　　　　　　　　　　　　　　　　　　　　　　　　　　　　　　　　　　　　　　　　　　　　　　　　　　　　　　　　　　　　　　　　　　　　　　　　　　　　　　　　　　　　　　　　　　　　　　　　　　　　　　　　　　　　　　　　　　　　　　　　　　　　　　　　　　　　　　　　　　　　　　　　　　　　　　　　　　　　　　　　　　　　　　　　　　　　　　　　　　　　　　　　　　　　　　　　　　　　　　　　　　　　　　　　　　　　　　　　　　　　　　　　　　　　　　　　　　　　　　　　　　　　　　　　　　　　　　　　　　　　　　　　　　　　　　　　　　　　　　　　　　　　　　　　　　　　　　　　　　　　　　　　　　　　　　　　　　　　　　　　　　　　　　　　　　　　　　　　　　　　　　　　　　　　　　　　　　　　　　　　　　　　　　　　　　　　　　　　　　　　　　　　　　　　　　　　　　　　　　　　　　　　　　　　　　　　　　　　　　　　　　　　　　　　　　　　　　　　　　　　　　　　　　　　　　　　　　　　　　　　　　　　　　　　　　　　　　　　　　　　　　　　　　　　　　　　　　　　　　　　　　　　　　　　　　　　　　　　　　　　　　　　　　　　　　　　　　　　　　　　　　　　　　　　　　　　　　　　　　　　　　　　　　　　　　　　　　　　　　　　　　　　　　　　　　　　　　　　　　　　　　　　　　　　　　　　　　　　　　　　　　　　　　　　　　　　　　　　　　　　　　　　　　　　　　　　　　　　　　　　　　　　　　　　　　　　　　　　　　　　　　　　　　　　　　　　　　　　　　　　　　　　　　　　　　　　　　　　　　　　　　　　　　　　　　　　　　　　　　　　　　　　　　　　　　　　　　　　　　　　　　　　　　　　　　　　　　　　　　　　　　　　　　　　　　　　　　　　　　　　　　　　　　　　　　　　　　　　　　　　　　　　　　　　　　　　　　　　　　　　　　　　　　　　　　　　　　　　　　　　　　　　　　　　　　　　　　　　　　</t>
    <rPh sb="0" eb="2">
      <t>ヤカン</t>
    </rPh>
    <rPh sb="2" eb="4">
      <t>カンゴ</t>
    </rPh>
    <rPh sb="4" eb="6">
      <t>タイセイ</t>
    </rPh>
    <rPh sb="6" eb="8">
      <t>カサン</t>
    </rPh>
    <rPh sb="10" eb="12">
      <t>カンゴ</t>
    </rPh>
    <rPh sb="12" eb="14">
      <t>ホジョ</t>
    </rPh>
    <rPh sb="14" eb="16">
      <t>カサン</t>
    </rPh>
    <phoneticPr fontId="23"/>
  </si>
  <si>
    <t>夜間急性期看護補助体制加算
　　　　　　　　　　　　　（　　　　対１）</t>
    <rPh sb="0" eb="2">
      <t>ヤカン</t>
    </rPh>
    <rPh sb="2" eb="5">
      <t>キュウセイキ</t>
    </rPh>
    <rPh sb="5" eb="7">
      <t>カンゴ</t>
    </rPh>
    <rPh sb="7" eb="9">
      <t>ホジョ</t>
    </rPh>
    <rPh sb="9" eb="11">
      <t>タイセイ</t>
    </rPh>
    <rPh sb="11" eb="13">
      <t>カサン</t>
    </rPh>
    <phoneticPr fontId="23"/>
  </si>
  <si>
    <t>夜間看護体制加算
（急性期看護補助体制加算）</t>
    <rPh sb="0" eb="2">
      <t>ヤカン</t>
    </rPh>
    <rPh sb="2" eb="4">
      <t>カンゴ</t>
    </rPh>
    <rPh sb="4" eb="6">
      <t>タイセイ</t>
    </rPh>
    <rPh sb="6" eb="8">
      <t>カサン</t>
    </rPh>
    <rPh sb="10" eb="13">
      <t>キュウセイキ</t>
    </rPh>
    <rPh sb="13" eb="15">
      <t>カンゴ</t>
    </rPh>
    <rPh sb="15" eb="17">
      <t>ホジョ</t>
    </rPh>
    <rPh sb="17" eb="19">
      <t>タイセイ</t>
    </rPh>
    <rPh sb="19" eb="21">
      <t>カサン</t>
    </rPh>
    <phoneticPr fontId="23"/>
  </si>
  <si>
    <t>看護職員夜間12対１配置加算　１・２　
（該当するものに〇をつけること）</t>
    <rPh sb="0" eb="4">
      <t>カンゴショクイン</t>
    </rPh>
    <rPh sb="4" eb="6">
      <t>ヤカン</t>
    </rPh>
    <rPh sb="8" eb="9">
      <t>タイ</t>
    </rPh>
    <rPh sb="10" eb="12">
      <t>ハイチ</t>
    </rPh>
    <rPh sb="12" eb="14">
      <t>カサン</t>
    </rPh>
    <rPh sb="21" eb="23">
      <t>ガイトウ</t>
    </rPh>
    <phoneticPr fontId="23"/>
  </si>
  <si>
    <t>看護職員夜間16対１配置加算　１・２
（該当するものに〇をつけること）</t>
    <rPh sb="0" eb="4">
      <t>カンゴショクイン</t>
    </rPh>
    <rPh sb="4" eb="6">
      <t>ヤカン</t>
    </rPh>
    <rPh sb="8" eb="9">
      <t>タイ</t>
    </rPh>
    <rPh sb="10" eb="12">
      <t>ハイチ</t>
    </rPh>
    <rPh sb="12" eb="14">
      <t>カサン</t>
    </rPh>
    <phoneticPr fontId="23"/>
  </si>
  <si>
    <t>　（□には、適合する場合「✓」を記入すること。）</t>
    <rPh sb="6" eb="8">
      <t>テキゴウ</t>
    </rPh>
    <rPh sb="10" eb="12">
      <t>バアイ</t>
    </rPh>
    <phoneticPr fontId="23"/>
  </si>
  <si>
    <t>　　　　　年　　　月　　　日時点の看護職員の負担の軽減に対する体制の状況</t>
    <phoneticPr fontId="23"/>
  </si>
  <si>
    <t>（１）　看護職員の負担の軽減及び処遇の改善に資する体制</t>
    <phoneticPr fontId="23"/>
  </si>
  <si>
    <t>ア　看護職員の負担の軽減及び処遇の改善に関する責任者　</t>
    <phoneticPr fontId="23"/>
  </si>
  <si>
    <r>
      <t>氏名：</t>
    </r>
    <r>
      <rPr>
        <u/>
        <sz val="12"/>
        <rFont val="ＭＳ Ｐゴシック"/>
        <family val="3"/>
        <charset val="128"/>
      </rPr>
      <t>　　　　　　　　　　</t>
    </r>
    <r>
      <rPr>
        <sz val="12"/>
        <rFont val="ＭＳ Ｐゴシック"/>
        <family val="3"/>
        <charset val="128"/>
      </rPr>
      <t>　</t>
    </r>
    <phoneticPr fontId="23"/>
  </si>
  <si>
    <t>イ　看護職員の勤務状況の把握等</t>
    <phoneticPr fontId="23"/>
  </si>
  <si>
    <t>(ア)　勤務時間　</t>
    <phoneticPr fontId="23"/>
  </si>
  <si>
    <r>
      <t>平均週</t>
    </r>
    <r>
      <rPr>
        <u/>
        <sz val="12"/>
        <rFont val="ＭＳ Ｐゴシック"/>
        <family val="3"/>
        <charset val="128"/>
      </rPr>
      <t>　　　　　　　時間</t>
    </r>
    <phoneticPr fontId="23"/>
  </si>
  <si>
    <r>
      <t>（うち、時間外労働</t>
    </r>
    <r>
      <rPr>
        <u/>
        <sz val="12"/>
        <rFont val="ＭＳ Ｐゴシック"/>
        <family val="3"/>
        <charset val="128"/>
      </rPr>
      <t>　　　　　　時間</t>
    </r>
    <r>
      <rPr>
        <sz val="12"/>
        <rFont val="ＭＳ Ｐゴシック"/>
        <family val="3"/>
        <charset val="128"/>
      </rPr>
      <t>）</t>
    </r>
    <phoneticPr fontId="23"/>
  </si>
  <si>
    <t>(イ)　2交代の夜勤に係る配慮</t>
    <phoneticPr fontId="23"/>
  </si>
  <si>
    <t>勤務後の暦日の休日の確保　</t>
  </si>
  <si>
    <t>仮眠２時間を含む休憩時間の確保</t>
  </si>
  <si>
    <t>16時間未満となる夜勤時間の設定</t>
  </si>
  <si>
    <t>　（具体的に：               　　　　　　　　　　　　　　　　　　　   ）</t>
    <phoneticPr fontId="23"/>
  </si>
  <si>
    <t>(ウ)　3交代の夜勤に係る配慮</t>
    <phoneticPr fontId="23"/>
  </si>
  <si>
    <t>　　夜勤後の暦日の休日の確保　</t>
    <phoneticPr fontId="23"/>
  </si>
  <si>
    <r>
      <t>開催頻度：</t>
    </r>
    <r>
      <rPr>
        <u/>
        <sz val="12"/>
        <rFont val="ＭＳ Ｐゴシック"/>
        <family val="3"/>
        <charset val="128"/>
      </rPr>
      <t>　　　　　　　回／年</t>
    </r>
    <phoneticPr fontId="23"/>
  </si>
  <si>
    <r>
      <t>参加人数：平均</t>
    </r>
    <r>
      <rPr>
        <u/>
        <sz val="12"/>
        <rFont val="ＭＳ Ｐゴシック"/>
        <family val="3"/>
        <charset val="128"/>
      </rPr>
      <t>　　　　　　人／回</t>
    </r>
    <phoneticPr fontId="23"/>
  </si>
  <si>
    <t>エ　看護職員の負担の軽減及び処遇の改善に資する計画</t>
    <phoneticPr fontId="23"/>
  </si>
  <si>
    <t>オ　看護職員の負担の軽減及び処遇の改善に関する取組事項</t>
    <rPh sb="2" eb="4">
      <t>カンゴ</t>
    </rPh>
    <rPh sb="4" eb="6">
      <t>ショクイン</t>
    </rPh>
    <rPh sb="7" eb="9">
      <t>フタン</t>
    </rPh>
    <rPh sb="10" eb="12">
      <t>ケイゲン</t>
    </rPh>
    <rPh sb="12" eb="13">
      <t>オヨ</t>
    </rPh>
    <rPh sb="14" eb="16">
      <t>ショグウ</t>
    </rPh>
    <rPh sb="17" eb="19">
      <t>カイゼン</t>
    </rPh>
    <rPh sb="20" eb="21">
      <t>カン</t>
    </rPh>
    <rPh sb="23" eb="25">
      <t>トリクミ</t>
    </rPh>
    <rPh sb="25" eb="27">
      <t>ジコウ</t>
    </rPh>
    <phoneticPr fontId="23"/>
  </si>
  <si>
    <t>　　医療機関内に掲示する等の方法で公開</t>
    <rPh sb="2" eb="4">
      <t>イリョウ</t>
    </rPh>
    <rPh sb="4" eb="6">
      <t>キカン</t>
    </rPh>
    <rPh sb="6" eb="7">
      <t>ナイ</t>
    </rPh>
    <rPh sb="8" eb="10">
      <t>ケイジ</t>
    </rPh>
    <rPh sb="12" eb="13">
      <t>ナド</t>
    </rPh>
    <rPh sb="14" eb="16">
      <t>ホウホウ</t>
    </rPh>
    <rPh sb="17" eb="19">
      <t>コウカイ</t>
    </rPh>
    <phoneticPr fontId="23"/>
  </si>
  <si>
    <t>　　の公開</t>
    <phoneticPr fontId="23"/>
  </si>
  <si>
    <t>　（具体的な公開方法：         　　　　　　　　　　　　　　　　　　　　   ）</t>
    <rPh sb="6" eb="8">
      <t>コウカイ</t>
    </rPh>
    <rPh sb="8" eb="10">
      <t>ホウホウ</t>
    </rPh>
    <phoneticPr fontId="23"/>
  </si>
  <si>
    <t>（２）　看護職員の負担の軽減及び処遇の改善に資する具体的な取組内容</t>
  </si>
  <si>
    <t>ア　業務量の調整</t>
    <rPh sb="2" eb="5">
      <t>ギョウムリョウ</t>
    </rPh>
    <rPh sb="6" eb="8">
      <t>チョウセイ</t>
    </rPh>
    <phoneticPr fontId="23"/>
  </si>
  <si>
    <t>　　時間外労働が発生しないような業務量の調整</t>
    <rPh sb="2" eb="5">
      <t>ジカンガイ</t>
    </rPh>
    <rPh sb="5" eb="7">
      <t>ロウドウ</t>
    </rPh>
    <rPh sb="8" eb="10">
      <t>ハッセイ</t>
    </rPh>
    <rPh sb="16" eb="19">
      <t>ギョウムリョウ</t>
    </rPh>
    <rPh sb="20" eb="22">
      <t>チョウセイ</t>
    </rPh>
    <phoneticPr fontId="23"/>
  </si>
  <si>
    <t>イ　看護職員と他職種との業務分担</t>
    <phoneticPr fontId="23"/>
  </si>
  <si>
    <t>　　薬剤師　　</t>
    <phoneticPr fontId="23"/>
  </si>
  <si>
    <t xml:space="preserve">　　リハビリ職種(理学療法士、作業療法士、言語聴覚士)
</t>
    <rPh sb="21" eb="23">
      <t>ゲンゴ</t>
    </rPh>
    <rPh sb="23" eb="26">
      <t>チョウカクシ</t>
    </rPh>
    <phoneticPr fontId="23"/>
  </si>
  <si>
    <t>　　臨床検査技師　　</t>
    <phoneticPr fontId="23"/>
  </si>
  <si>
    <t>　　臨床工学技士　　</t>
    <phoneticPr fontId="23"/>
  </si>
  <si>
    <t>　　その他（職種　　　　　　　　　　　　　　　）</t>
    <phoneticPr fontId="23"/>
  </si>
  <si>
    <t>ウ　看護補助者の配置</t>
    <phoneticPr fontId="23"/>
  </si>
  <si>
    <t>　　主として事務的業務を行う看護補助者の配置</t>
    <phoneticPr fontId="23"/>
  </si>
  <si>
    <t>　　看護補助者の夜間配置</t>
    <phoneticPr fontId="23"/>
  </si>
  <si>
    <t>エ　短時間正規雇用の看護職員の活用</t>
    <phoneticPr fontId="23"/>
  </si>
  <si>
    <t>　　短時間正規雇用の看護職員の活用</t>
    <phoneticPr fontId="23"/>
  </si>
  <si>
    <t>オ　多様な勤務形態の導入</t>
    <phoneticPr fontId="23"/>
  </si>
  <si>
    <t>　　多様な勤務形態の導入</t>
    <phoneticPr fontId="23"/>
  </si>
  <si>
    <t>カ　妊娠・子育て中、介護中の看護職員に対する</t>
    <rPh sb="10" eb="12">
      <t>カイゴ</t>
    </rPh>
    <rPh sb="12" eb="13">
      <t>チュウ</t>
    </rPh>
    <phoneticPr fontId="23"/>
  </si>
  <si>
    <t>　　院内保育所</t>
    <phoneticPr fontId="23"/>
  </si>
  <si>
    <t>　　夜間保育の実施　</t>
    <phoneticPr fontId="23"/>
  </si>
  <si>
    <t>　　配慮</t>
    <phoneticPr fontId="23"/>
  </si>
  <si>
    <t>　　夜勤の減免制度</t>
    <phoneticPr fontId="23"/>
  </si>
  <si>
    <t>　　休日勤務の制限制度</t>
    <rPh sb="2" eb="4">
      <t>キュウジツ</t>
    </rPh>
    <rPh sb="4" eb="6">
      <t>キンム</t>
    </rPh>
    <rPh sb="7" eb="9">
      <t>セイゲン</t>
    </rPh>
    <rPh sb="9" eb="11">
      <t>セイド</t>
    </rPh>
    <phoneticPr fontId="23"/>
  </si>
  <si>
    <t>　　半日・時間単位休暇制度</t>
    <rPh sb="2" eb="4">
      <t>ハンニチ</t>
    </rPh>
    <rPh sb="5" eb="7">
      <t>ジカン</t>
    </rPh>
    <rPh sb="7" eb="9">
      <t>タンイ</t>
    </rPh>
    <rPh sb="9" eb="11">
      <t>キュウカ</t>
    </rPh>
    <rPh sb="11" eb="13">
      <t>セイド</t>
    </rPh>
    <phoneticPr fontId="23"/>
  </si>
  <si>
    <t>　　所定労働時間の短縮</t>
    <rPh sb="2" eb="4">
      <t>ショテイ</t>
    </rPh>
    <rPh sb="4" eb="6">
      <t>ロウドウ</t>
    </rPh>
    <rPh sb="6" eb="8">
      <t>ジカン</t>
    </rPh>
    <rPh sb="9" eb="11">
      <t>タンシュク</t>
    </rPh>
    <phoneticPr fontId="23"/>
  </si>
  <si>
    <t>　　他部署等への配置転換</t>
    <phoneticPr fontId="23"/>
  </si>
  <si>
    <t>キ　夜勤負担の軽減</t>
    <phoneticPr fontId="23"/>
  </si>
  <si>
    <t>　　夜勤従事者の増員</t>
    <phoneticPr fontId="23"/>
  </si>
  <si>
    <t>　　月の夜勤回数の上限設定</t>
    <phoneticPr fontId="23"/>
  </si>
  <si>
    <t>（３）　夜間における看護業務の負担軽減に資する業務管理等</t>
    <phoneticPr fontId="23"/>
  </si>
  <si>
    <t>　（□には、適合する場合「✓」を記入すること。）</t>
    <phoneticPr fontId="23"/>
  </si>
  <si>
    <t>①　交代制勤務の種別</t>
    <phoneticPr fontId="23"/>
  </si>
  <si>
    <t>（　　 ３交代、</t>
    <rPh sb="5" eb="7">
      <t>コウタイ</t>
    </rPh>
    <phoneticPr fontId="23"/>
  </si>
  <si>
    <t>変則３交代、</t>
    <rPh sb="0" eb="2">
      <t>ヘンソク</t>
    </rPh>
    <rPh sb="3" eb="5">
      <t>コウタイ</t>
    </rPh>
    <phoneticPr fontId="23"/>
  </si>
  <si>
    <t>　２交代、</t>
    <rPh sb="2" eb="4">
      <t>コウタイ</t>
    </rPh>
    <phoneticPr fontId="23"/>
  </si>
  <si>
    <t xml:space="preserve">   変則２交代</t>
    <rPh sb="3" eb="5">
      <t>ヘンソク</t>
    </rPh>
    <rPh sb="6" eb="8">
      <t>コウタイ</t>
    </rPh>
    <phoneticPr fontId="23"/>
  </si>
  <si>
    <t>）</t>
    <phoneticPr fontId="23"/>
  </si>
  <si>
    <t>②　夜間における看護業務の負担軽減に資する業務管理</t>
    <rPh sb="2" eb="4">
      <t>ヤカン</t>
    </rPh>
    <rPh sb="8" eb="10">
      <t>カンゴ</t>
    </rPh>
    <rPh sb="10" eb="12">
      <t>ギョウム</t>
    </rPh>
    <rPh sb="13" eb="15">
      <t>フタン</t>
    </rPh>
    <rPh sb="15" eb="17">
      <t>ケイゲン</t>
    </rPh>
    <rPh sb="18" eb="19">
      <t>シ</t>
    </rPh>
    <rPh sb="21" eb="23">
      <t>ギョウム</t>
    </rPh>
    <rPh sb="23" eb="25">
      <t>カンリ</t>
    </rPh>
    <phoneticPr fontId="23"/>
  </si>
  <si>
    <t>６）　１）から５）のいずれかの加算を算定する病棟以外</t>
    <rPh sb="15" eb="17">
      <t>カサン</t>
    </rPh>
    <rPh sb="18" eb="20">
      <t>サンテイ</t>
    </rPh>
    <rPh sb="22" eb="24">
      <t>ビョウトウ</t>
    </rPh>
    <rPh sb="24" eb="26">
      <t>イガイ</t>
    </rPh>
    <phoneticPr fontId="23"/>
  </si>
  <si>
    <t>ア　11時間以上の勤務間隔の確保</t>
  </si>
  <si>
    <t>イ　正循環の交代周期の確保（３交代又は変則３交代のみ）</t>
    <rPh sb="2" eb="3">
      <t>セイ</t>
    </rPh>
    <rPh sb="3" eb="5">
      <t>ジュンカン</t>
    </rPh>
    <rPh sb="6" eb="8">
      <t>コウタイ</t>
    </rPh>
    <rPh sb="8" eb="10">
      <t>シュウキ</t>
    </rPh>
    <rPh sb="11" eb="13">
      <t>カクホ</t>
    </rPh>
    <rPh sb="15" eb="17">
      <t>コウタイ</t>
    </rPh>
    <rPh sb="17" eb="18">
      <t>マタ</t>
    </rPh>
    <rPh sb="19" eb="21">
      <t>ヘンソク</t>
    </rPh>
    <rPh sb="22" eb="24">
      <t>コウタイ</t>
    </rPh>
    <phoneticPr fontId="23"/>
  </si>
  <si>
    <t>ウ　夜勤の連続回数が２連続（２回）まで</t>
    <rPh sb="2" eb="4">
      <t>ヤキン</t>
    </rPh>
    <rPh sb="5" eb="7">
      <t>レンゾク</t>
    </rPh>
    <rPh sb="7" eb="9">
      <t>カイスウ</t>
    </rPh>
    <rPh sb="11" eb="13">
      <t>レンゾク</t>
    </rPh>
    <rPh sb="15" eb="16">
      <t>カイ</t>
    </rPh>
    <phoneticPr fontId="23"/>
  </si>
  <si>
    <t>エ　暦日の休日の確保</t>
    <rPh sb="2" eb="4">
      <t>レキジツ</t>
    </rPh>
    <rPh sb="5" eb="7">
      <t>キュウジツ</t>
    </rPh>
    <rPh sb="8" eb="10">
      <t>カクホ</t>
    </rPh>
    <phoneticPr fontId="23"/>
  </si>
  <si>
    <t>オ　早出・遅出等の柔軟な勤務体制の工夫</t>
    <rPh sb="2" eb="4">
      <t>ハヤデ</t>
    </rPh>
    <rPh sb="5" eb="8">
      <t>オソデナド</t>
    </rPh>
    <rPh sb="9" eb="11">
      <t>ジュウナン</t>
    </rPh>
    <rPh sb="12" eb="14">
      <t>キンム</t>
    </rPh>
    <rPh sb="14" eb="16">
      <t>タイセイ</t>
    </rPh>
    <rPh sb="17" eb="19">
      <t>クフウ</t>
    </rPh>
    <phoneticPr fontId="23"/>
  </si>
  <si>
    <t>カ　夜間を含めた各部署の業務量の把握・調整するシステムの構築</t>
    <rPh sb="2" eb="4">
      <t>ヤカン</t>
    </rPh>
    <rPh sb="5" eb="6">
      <t>フク</t>
    </rPh>
    <rPh sb="8" eb="11">
      <t>カクブショ</t>
    </rPh>
    <rPh sb="12" eb="15">
      <t>ギョウムリョウ</t>
    </rPh>
    <rPh sb="16" eb="18">
      <t>ハアク</t>
    </rPh>
    <rPh sb="19" eb="21">
      <t>チョウセイ</t>
    </rPh>
    <rPh sb="28" eb="30">
      <t>コウチク</t>
    </rPh>
    <phoneticPr fontId="23"/>
  </si>
  <si>
    <t>(ア)過去１年間のシステムの運用</t>
    <rPh sb="3" eb="5">
      <t>カコ</t>
    </rPh>
    <rPh sb="6" eb="8">
      <t>ネンカン</t>
    </rPh>
    <rPh sb="14" eb="16">
      <t>ウンヨウ</t>
    </rPh>
    <phoneticPr fontId="23"/>
  </si>
  <si>
    <t>(イ)部署間における業務標準化</t>
    <rPh sb="3" eb="5">
      <t>ブショ</t>
    </rPh>
    <rPh sb="5" eb="6">
      <t>アイダ</t>
    </rPh>
    <rPh sb="10" eb="12">
      <t>ギョウム</t>
    </rPh>
    <rPh sb="12" eb="15">
      <t>ヒョウジュンカ</t>
    </rPh>
    <phoneticPr fontId="23"/>
  </si>
  <si>
    <t>キ　看護補助業務のうち５割以上が療養生活上の世話</t>
    <rPh sb="2" eb="4">
      <t>カンゴ</t>
    </rPh>
    <rPh sb="4" eb="6">
      <t>ホジョ</t>
    </rPh>
    <rPh sb="6" eb="8">
      <t>ギョウム</t>
    </rPh>
    <rPh sb="12" eb="13">
      <t>ワリ</t>
    </rPh>
    <rPh sb="13" eb="15">
      <t>イジョウ</t>
    </rPh>
    <rPh sb="16" eb="18">
      <t>リョウヨウ</t>
    </rPh>
    <rPh sb="18" eb="21">
      <t>セイカツジョウ</t>
    </rPh>
    <rPh sb="22" eb="24">
      <t>セワ</t>
    </rPh>
    <phoneticPr fontId="23"/>
  </si>
  <si>
    <t>ク　看護補助者の夜間配置</t>
    <rPh sb="2" eb="4">
      <t>カンゴ</t>
    </rPh>
    <rPh sb="4" eb="6">
      <t>ホジョ</t>
    </rPh>
    <rPh sb="6" eb="7">
      <t>シャ</t>
    </rPh>
    <rPh sb="8" eb="10">
      <t>ヤカン</t>
    </rPh>
    <rPh sb="10" eb="12">
      <t>ハイチ</t>
    </rPh>
    <phoneticPr fontId="23"/>
  </si>
  <si>
    <t>ケ　みなし看護補助者を除いた看護補助者比率５割以上</t>
    <rPh sb="5" eb="7">
      <t>カンゴ</t>
    </rPh>
    <rPh sb="7" eb="9">
      <t>ホジョ</t>
    </rPh>
    <rPh sb="9" eb="10">
      <t>シャ</t>
    </rPh>
    <rPh sb="11" eb="12">
      <t>ノゾ</t>
    </rPh>
    <rPh sb="14" eb="16">
      <t>カンゴ</t>
    </rPh>
    <rPh sb="16" eb="18">
      <t>ホジョ</t>
    </rPh>
    <rPh sb="18" eb="19">
      <t>シャ</t>
    </rPh>
    <rPh sb="19" eb="21">
      <t>ヒリツ</t>
    </rPh>
    <rPh sb="22" eb="23">
      <t>ワリ</t>
    </rPh>
    <rPh sb="23" eb="25">
      <t>イジョウ</t>
    </rPh>
    <phoneticPr fontId="23"/>
  </si>
  <si>
    <t>コ　夜間院内保育所の設置</t>
    <rPh sb="2" eb="4">
      <t>ヤカン</t>
    </rPh>
    <rPh sb="4" eb="6">
      <t>インナイ</t>
    </rPh>
    <rPh sb="6" eb="8">
      <t>ホイク</t>
    </rPh>
    <rPh sb="8" eb="9">
      <t>ショ</t>
    </rPh>
    <rPh sb="10" eb="12">
      <t>セッチ</t>
    </rPh>
    <phoneticPr fontId="23"/>
  </si>
  <si>
    <t>サ　ICT、AI、IoT等の活用による業務負担軽減</t>
    <rPh sb="12" eb="13">
      <t>ナド</t>
    </rPh>
    <rPh sb="14" eb="16">
      <t>カツヨウ</t>
    </rPh>
    <rPh sb="19" eb="21">
      <t>ギョウム</t>
    </rPh>
    <rPh sb="21" eb="23">
      <t>フタン</t>
    </rPh>
    <rPh sb="23" eb="25">
      <t>ケイゲン</t>
    </rPh>
    <phoneticPr fontId="23"/>
  </si>
  <si>
    <t>該当項目数</t>
    <rPh sb="0" eb="2">
      <t>ガイトウ</t>
    </rPh>
    <rPh sb="2" eb="5">
      <t>コウモクスウ</t>
    </rPh>
    <phoneticPr fontId="23"/>
  </si>
  <si>
    <t>（　　　　　）</t>
    <phoneticPr fontId="23"/>
  </si>
  <si>
    <t>（参考）満たす必要がある項目数</t>
    <rPh sb="1" eb="3">
      <t>サンコウ</t>
    </rPh>
    <rPh sb="4" eb="5">
      <t>ミ</t>
    </rPh>
    <rPh sb="7" eb="9">
      <t>ヒツヨウ</t>
    </rPh>
    <rPh sb="12" eb="15">
      <t>コウモクスウ</t>
    </rPh>
    <phoneticPr fontId="23"/>
  </si>
  <si>
    <t>４項目以上</t>
    <rPh sb="1" eb="3">
      <t>コウモク</t>
    </rPh>
    <rPh sb="3" eb="5">
      <t>イジョウ</t>
    </rPh>
    <phoneticPr fontId="23"/>
  </si>
  <si>
    <t>３項目以上</t>
    <rPh sb="1" eb="3">
      <t>コウモク</t>
    </rPh>
    <rPh sb="3" eb="5">
      <t>イジョウ</t>
    </rPh>
    <phoneticPr fontId="23"/>
  </si>
  <si>
    <t>１　２（１）イ(ア)の勤務時間の算出に当たっては、常勤の看護職員及び週32時間以上勤務する非常勤の看護職員を対象とすること。</t>
    <rPh sb="28" eb="32">
      <t>カンゴショクイン</t>
    </rPh>
    <rPh sb="49" eb="53">
      <t>カンゴショクイン</t>
    </rPh>
    <phoneticPr fontId="23"/>
  </si>
  <si>
    <t>２　２（３）①の交代制勤務の種別は、当該保険医療機関において当てはまるもの全てに「✓」を記入すること。</t>
    <rPh sb="8" eb="11">
      <t>コウタイセイ</t>
    </rPh>
    <rPh sb="11" eb="13">
      <t>キンム</t>
    </rPh>
    <rPh sb="14" eb="16">
      <t>シュベツ</t>
    </rPh>
    <rPh sb="18" eb="20">
      <t>トウガイ</t>
    </rPh>
    <rPh sb="20" eb="26">
      <t>ホケンイリョウキカン</t>
    </rPh>
    <rPh sb="30" eb="31">
      <t>ア</t>
    </rPh>
    <rPh sb="37" eb="38">
      <t>スベ</t>
    </rPh>
    <rPh sb="44" eb="46">
      <t>キニュウ</t>
    </rPh>
    <phoneticPr fontId="23"/>
  </si>
  <si>
    <t>３　２（３）②クは、夜間30対１急性期看護補助体制加算、夜間50対１急性期看護補助体制加算又は夜間100対１急性期看護補助体制加算を届け出ている場合、□に「✓」を記入すること。</t>
    <rPh sb="10" eb="12">
      <t>ヤカン</t>
    </rPh>
    <rPh sb="14" eb="15">
      <t>タイ</t>
    </rPh>
    <rPh sb="16" eb="19">
      <t>キュウセイキ</t>
    </rPh>
    <rPh sb="19" eb="21">
      <t>カンゴ</t>
    </rPh>
    <rPh sb="21" eb="23">
      <t>ホジョ</t>
    </rPh>
    <rPh sb="23" eb="25">
      <t>タイセイ</t>
    </rPh>
    <rPh sb="25" eb="27">
      <t>カサン</t>
    </rPh>
    <rPh sb="28" eb="30">
      <t>ヤカン</t>
    </rPh>
    <rPh sb="32" eb="33">
      <t>タイ</t>
    </rPh>
    <rPh sb="34" eb="37">
      <t>キュウセイキ</t>
    </rPh>
    <rPh sb="37" eb="39">
      <t>カンゴ</t>
    </rPh>
    <rPh sb="39" eb="41">
      <t>ホジョ</t>
    </rPh>
    <rPh sb="41" eb="43">
      <t>タイセイ</t>
    </rPh>
    <rPh sb="43" eb="45">
      <t>カサン</t>
    </rPh>
    <rPh sb="45" eb="46">
      <t>マタ</t>
    </rPh>
    <rPh sb="47" eb="49">
      <t>ヤカン</t>
    </rPh>
    <rPh sb="52" eb="53">
      <t>タイ</t>
    </rPh>
    <rPh sb="54" eb="57">
      <t>キュウセイキ</t>
    </rPh>
    <rPh sb="57" eb="59">
      <t>カンゴ</t>
    </rPh>
    <rPh sb="59" eb="61">
      <t>ホジョ</t>
    </rPh>
    <rPh sb="61" eb="63">
      <t>タイセイ</t>
    </rPh>
    <rPh sb="63" eb="65">
      <t>カサン</t>
    </rPh>
    <rPh sb="66" eb="67">
      <t>トド</t>
    </rPh>
    <rPh sb="68" eb="69">
      <t>デ</t>
    </rPh>
    <rPh sb="72" eb="74">
      <t>バアイ</t>
    </rPh>
    <rPh sb="81" eb="83">
      <t>キニュウ</t>
    </rPh>
    <phoneticPr fontId="23"/>
  </si>
  <si>
    <t>４　夜間看護体制加算（障害者施設等入院基本料の注10）、看護職員夜間12対１配置加算１、看護職員夜間16対１配置加算１又は看護職員夜間配置加算（精神科救急急性期医療入院料の注５又は精神科救急・合併症入院料の注５に限る。）を算定する医療機関は、２（３）②「夜間における看護業務の負担軽減に資する業務管理」の項目のうち□に「✓」を記入したものについて、以下の書類を添付すること。</t>
    <rPh sb="11" eb="14">
      <t>ショウガイシャ</t>
    </rPh>
    <rPh sb="14" eb="16">
      <t>シセツ</t>
    </rPh>
    <rPh sb="16" eb="17">
      <t>ナド</t>
    </rPh>
    <rPh sb="17" eb="19">
      <t>ニュウイン</t>
    </rPh>
    <rPh sb="19" eb="22">
      <t>キホンリョウ</t>
    </rPh>
    <rPh sb="23" eb="24">
      <t>チュウ</t>
    </rPh>
    <rPh sb="163" eb="165">
      <t>キニュウ</t>
    </rPh>
    <phoneticPr fontId="23"/>
  </si>
  <si>
    <t>　・アからエについては、届出前１か月の各病棟の勤務実績（１）、２）又は４）は看護要員、３）又は５）は看護職員）が分かる書類</t>
    <rPh sb="12" eb="14">
      <t>トドケデ</t>
    </rPh>
    <rPh sb="14" eb="15">
      <t>マエ</t>
    </rPh>
    <rPh sb="17" eb="18">
      <t>ツキ</t>
    </rPh>
    <rPh sb="19" eb="22">
      <t>カクビョウトウ</t>
    </rPh>
    <rPh sb="23" eb="25">
      <t>キンム</t>
    </rPh>
    <rPh sb="25" eb="27">
      <t>ジッセキ</t>
    </rPh>
    <rPh sb="33" eb="34">
      <t>マタ</t>
    </rPh>
    <rPh sb="38" eb="40">
      <t>カンゴ</t>
    </rPh>
    <rPh sb="40" eb="42">
      <t>ヨウイン</t>
    </rPh>
    <rPh sb="45" eb="46">
      <t>マタ</t>
    </rPh>
    <rPh sb="50" eb="52">
      <t>カンゴ</t>
    </rPh>
    <rPh sb="52" eb="54">
      <t>ショクイン</t>
    </rPh>
    <rPh sb="56" eb="57">
      <t>ワ</t>
    </rPh>
    <rPh sb="59" eb="61">
      <t>ショルイ</t>
    </rPh>
    <phoneticPr fontId="23"/>
  </si>
  <si>
    <t>　・オについては、深夜や早朝における業務量を把握した上で早出・遅出等の柔軟な勤務体制を設定していることが分かる書類、届出前１か月の早出・遅出等の勤務体制の活用実績が分かる書類</t>
    <rPh sb="9" eb="11">
      <t>シンヤ</t>
    </rPh>
    <rPh sb="12" eb="14">
      <t>ソウチョウ</t>
    </rPh>
    <rPh sb="18" eb="21">
      <t>ギョウムリョウ</t>
    </rPh>
    <rPh sb="22" eb="24">
      <t>ハアク</t>
    </rPh>
    <rPh sb="26" eb="27">
      <t>ウエ</t>
    </rPh>
    <rPh sb="28" eb="30">
      <t>ハヤデ</t>
    </rPh>
    <rPh sb="31" eb="33">
      <t>オソデ</t>
    </rPh>
    <rPh sb="33" eb="34">
      <t>ナド</t>
    </rPh>
    <rPh sb="35" eb="37">
      <t>ジュウナン</t>
    </rPh>
    <rPh sb="38" eb="40">
      <t>キンム</t>
    </rPh>
    <rPh sb="40" eb="42">
      <t>タイセイ</t>
    </rPh>
    <rPh sb="43" eb="45">
      <t>セッテイ</t>
    </rPh>
    <rPh sb="52" eb="53">
      <t>ワ</t>
    </rPh>
    <rPh sb="55" eb="57">
      <t>ショルイ</t>
    </rPh>
    <rPh sb="58" eb="60">
      <t>トドケデ</t>
    </rPh>
    <rPh sb="60" eb="61">
      <t>マエ</t>
    </rPh>
    <rPh sb="63" eb="64">
      <t>ゲツ</t>
    </rPh>
    <rPh sb="65" eb="67">
      <t>ハヤデ</t>
    </rPh>
    <rPh sb="68" eb="70">
      <t>オソデ</t>
    </rPh>
    <rPh sb="70" eb="71">
      <t>ナド</t>
    </rPh>
    <rPh sb="72" eb="74">
      <t>キンム</t>
    </rPh>
    <rPh sb="74" eb="76">
      <t>タイセイ</t>
    </rPh>
    <rPh sb="77" eb="79">
      <t>カツヨウ</t>
    </rPh>
    <rPh sb="79" eb="81">
      <t>ジッセキ</t>
    </rPh>
    <rPh sb="82" eb="83">
      <t>ワ</t>
    </rPh>
    <rPh sb="85" eb="87">
      <t>ショルイ</t>
    </rPh>
    <phoneticPr fontId="23"/>
  </si>
  <si>
    <t>　・カについては、業務量を把握・調整する仕組み及び部署間の業務標準化に関する院内規定及び業務量を把握・調整した実績が分かる書類</t>
    <rPh sb="9" eb="12">
      <t>ギョウムリョウ</t>
    </rPh>
    <rPh sb="13" eb="15">
      <t>ハアク</t>
    </rPh>
    <rPh sb="16" eb="18">
      <t>チョウセイ</t>
    </rPh>
    <rPh sb="20" eb="22">
      <t>シク</t>
    </rPh>
    <rPh sb="23" eb="24">
      <t>オヨ</t>
    </rPh>
    <rPh sb="25" eb="27">
      <t>ブショ</t>
    </rPh>
    <rPh sb="27" eb="28">
      <t>アイダ</t>
    </rPh>
    <rPh sb="29" eb="31">
      <t>ギョウム</t>
    </rPh>
    <rPh sb="31" eb="34">
      <t>ヒョウジュンカ</t>
    </rPh>
    <rPh sb="35" eb="36">
      <t>カン</t>
    </rPh>
    <rPh sb="38" eb="40">
      <t>インナイ</t>
    </rPh>
    <rPh sb="40" eb="42">
      <t>キテイ</t>
    </rPh>
    <rPh sb="42" eb="43">
      <t>オヨ</t>
    </rPh>
    <rPh sb="44" eb="47">
      <t>ギョウムリョウ</t>
    </rPh>
    <rPh sb="48" eb="49">
      <t>タバ</t>
    </rPh>
    <phoneticPr fontId="23"/>
  </si>
  <si>
    <t>　・ク及びケについては、様式９</t>
    <rPh sb="3" eb="4">
      <t>オヨ</t>
    </rPh>
    <rPh sb="12" eb="14">
      <t>ヨウシキ</t>
    </rPh>
    <phoneticPr fontId="23"/>
  </si>
  <si>
    <t>　・コについては、院内保育所の開所時間が分かる書類、届出前１か月の利用実績が分かる資料</t>
    <rPh sb="9" eb="11">
      <t>インナイ</t>
    </rPh>
    <rPh sb="11" eb="13">
      <t>ホイク</t>
    </rPh>
    <rPh sb="13" eb="14">
      <t>ジョ</t>
    </rPh>
    <rPh sb="15" eb="17">
      <t>カイショ</t>
    </rPh>
    <rPh sb="17" eb="19">
      <t>ジカン</t>
    </rPh>
    <rPh sb="20" eb="21">
      <t>ワ</t>
    </rPh>
    <rPh sb="23" eb="25">
      <t>ショルイ</t>
    </rPh>
    <rPh sb="26" eb="28">
      <t>トドケデ</t>
    </rPh>
    <rPh sb="28" eb="29">
      <t>マエ</t>
    </rPh>
    <rPh sb="31" eb="32">
      <t>ゲツ</t>
    </rPh>
    <rPh sb="33" eb="35">
      <t>リヨウ</t>
    </rPh>
    <rPh sb="35" eb="37">
      <t>ジッセキ</t>
    </rPh>
    <rPh sb="38" eb="39">
      <t>ワ</t>
    </rPh>
    <rPh sb="41" eb="43">
      <t>シリョウ</t>
    </rPh>
    <phoneticPr fontId="23"/>
  </si>
  <si>
    <t>　・サについては、使用機器等が分かる書類、使用機器等が看護要員（１）、２）又は４））又は看護職員（３）又は５））の業務負担軽減に資するかどうか評価を行っていることが分かる書類</t>
    <rPh sb="9" eb="11">
      <t>シヨウ</t>
    </rPh>
    <rPh sb="11" eb="13">
      <t>キキ</t>
    </rPh>
    <rPh sb="13" eb="14">
      <t>トウ</t>
    </rPh>
    <rPh sb="15" eb="16">
      <t>ワ</t>
    </rPh>
    <rPh sb="18" eb="20">
      <t>ショルイ</t>
    </rPh>
    <rPh sb="21" eb="23">
      <t>シヨウ</t>
    </rPh>
    <rPh sb="23" eb="25">
      <t>キキ</t>
    </rPh>
    <rPh sb="25" eb="26">
      <t>トウ</t>
    </rPh>
    <rPh sb="27" eb="29">
      <t>カンゴ</t>
    </rPh>
    <rPh sb="29" eb="31">
      <t>ヨウイン</t>
    </rPh>
    <rPh sb="42" eb="43">
      <t>マタ</t>
    </rPh>
    <rPh sb="44" eb="46">
      <t>カンゴ</t>
    </rPh>
    <rPh sb="46" eb="48">
      <t>ショクイン</t>
    </rPh>
    <rPh sb="51" eb="52">
      <t>マタ</t>
    </rPh>
    <rPh sb="57" eb="59">
      <t>ギョウム</t>
    </rPh>
    <rPh sb="59" eb="61">
      <t>フタン</t>
    </rPh>
    <rPh sb="61" eb="63">
      <t>ケイゲン</t>
    </rPh>
    <rPh sb="64" eb="65">
      <t>シ</t>
    </rPh>
    <rPh sb="71" eb="73">
      <t>ヒョウカ</t>
    </rPh>
    <rPh sb="74" eb="75">
      <t>オコナ</t>
    </rPh>
    <rPh sb="82" eb="83">
      <t>ワ</t>
    </rPh>
    <rPh sb="85" eb="87">
      <t>ショルイ</t>
    </rPh>
    <phoneticPr fontId="23"/>
  </si>
  <si>
    <t>５　夜間看護体制加算（障害者施設等入院基本料の注10）、看護職員夜間12対１配置加算１、看護職員夜間16対１配置加算１又は看護職員夜間配置加算（精神科救急急性期医療入院料の注５又は精神科救急・合併症入院料の注５に限る。）を算定する医療機関は、２（３）②「夜間における看護業務の負担軽減に資する業務管理」の項目に関して、加算を算定するに当たり必要な項目数を満たしている間は、満たす項目の組合せが変更になった場合であっても、変更の届出は不要であるが、変更になった月及び満たす項目の組合せについては、任意の様式に記録しておくこと。</t>
    <phoneticPr fontId="23"/>
  </si>
  <si>
    <t>６　２（３）②の６）は、１）から５）のいずれの加算も届け出ていない病棟における、夜間における看護業務の負担軽減に資する業務管理の状況について、□に「✓」を記入すること。</t>
    <rPh sb="23" eb="25">
      <t>カサン</t>
    </rPh>
    <rPh sb="26" eb="27">
      <t>トド</t>
    </rPh>
    <rPh sb="28" eb="29">
      <t>デ</t>
    </rPh>
    <rPh sb="33" eb="35">
      <t>ビョウトウ</t>
    </rPh>
    <rPh sb="40" eb="42">
      <t>ヤカン</t>
    </rPh>
    <rPh sb="46" eb="48">
      <t>カンゴ</t>
    </rPh>
    <rPh sb="48" eb="50">
      <t>ギョウム</t>
    </rPh>
    <rPh sb="51" eb="53">
      <t>フタン</t>
    </rPh>
    <rPh sb="53" eb="55">
      <t>ケイゲン</t>
    </rPh>
    <rPh sb="56" eb="57">
      <t>シ</t>
    </rPh>
    <rPh sb="59" eb="61">
      <t>ギョウム</t>
    </rPh>
    <rPh sb="61" eb="63">
      <t>カンリ</t>
    </rPh>
    <rPh sb="64" eb="66">
      <t>ジョウキョウ</t>
    </rPh>
    <rPh sb="77" eb="79">
      <t>キニュウ</t>
    </rPh>
    <phoneticPr fontId="23"/>
  </si>
  <si>
    <t>７　各加算の変更の届出にあたり、直近７月に届け出た内容と変更がない場合は、本届出を略すことができる。</t>
    <rPh sb="2" eb="3">
      <t>カク</t>
    </rPh>
    <rPh sb="3" eb="5">
      <t>カサン</t>
    </rPh>
    <rPh sb="6" eb="8">
      <t>ヘンコウ</t>
    </rPh>
    <rPh sb="9" eb="11">
      <t>トドケデ</t>
    </rPh>
    <rPh sb="16" eb="18">
      <t>チョッキン</t>
    </rPh>
    <rPh sb="19" eb="20">
      <t>ツキ</t>
    </rPh>
    <rPh sb="21" eb="22">
      <t>トド</t>
    </rPh>
    <rPh sb="23" eb="24">
      <t>デ</t>
    </rPh>
    <rPh sb="25" eb="27">
      <t>ナイヨウ</t>
    </rPh>
    <rPh sb="28" eb="30">
      <t>ヘンコウ</t>
    </rPh>
    <rPh sb="33" eb="35">
      <t>バアイ</t>
    </rPh>
    <rPh sb="37" eb="38">
      <t>ホン</t>
    </rPh>
    <rPh sb="38" eb="40">
      <t>トドケデ</t>
    </rPh>
    <rPh sb="41" eb="42">
      <t>リャク</t>
    </rPh>
    <phoneticPr fontId="23"/>
  </si>
  <si>
    <t>　ただし、２（３）②の夜間における看護業務の負担軽減に資する業務管理等１）～５）を届け出る場合を除く。</t>
    <rPh sb="41" eb="42">
      <t>トド</t>
    </rPh>
    <rPh sb="43" eb="44">
      <t>デ</t>
    </rPh>
    <rPh sb="45" eb="47">
      <t>バアイ</t>
    </rPh>
    <rPh sb="48" eb="49">
      <t>ノゾ</t>
    </rPh>
    <phoneticPr fontId="23"/>
  </si>
  <si>
    <t>８　同一の医療機関で本届出に係る複数の加算を届け出る又は報告する場合、本届出は１通のみでよい。</t>
    <rPh sb="2" eb="4">
      <t>ドウイツ</t>
    </rPh>
    <rPh sb="5" eb="7">
      <t>イリョウ</t>
    </rPh>
    <rPh sb="7" eb="9">
      <t>キカン</t>
    </rPh>
    <rPh sb="10" eb="11">
      <t>ホン</t>
    </rPh>
    <rPh sb="11" eb="13">
      <t>トドケデ</t>
    </rPh>
    <rPh sb="14" eb="15">
      <t>カカ</t>
    </rPh>
    <rPh sb="16" eb="18">
      <t>フクスウ</t>
    </rPh>
    <rPh sb="19" eb="21">
      <t>カサン</t>
    </rPh>
    <rPh sb="22" eb="23">
      <t>トド</t>
    </rPh>
    <rPh sb="24" eb="25">
      <t>デ</t>
    </rPh>
    <rPh sb="26" eb="27">
      <t>マタ</t>
    </rPh>
    <rPh sb="28" eb="30">
      <t>ホウコク</t>
    </rPh>
    <rPh sb="32" eb="34">
      <t>バアイ</t>
    </rPh>
    <rPh sb="35" eb="36">
      <t>ホン</t>
    </rPh>
    <rPh sb="36" eb="38">
      <t>トドケデ</t>
    </rPh>
    <rPh sb="40" eb="41">
      <t>ツウ</t>
    </rPh>
    <phoneticPr fontId="23"/>
  </si>
  <si>
    <t>医師事務作業補助体制加算１
（　　　対１補助体制加算）</t>
    <rPh sb="0" eb="2">
      <t>イシ</t>
    </rPh>
    <rPh sb="2" eb="4">
      <t>ジム</t>
    </rPh>
    <rPh sb="4" eb="6">
      <t>サギョウ</t>
    </rPh>
    <rPh sb="6" eb="8">
      <t>ホジョ</t>
    </rPh>
    <rPh sb="8" eb="10">
      <t>タイセイ</t>
    </rPh>
    <rPh sb="10" eb="12">
      <t>カサン</t>
    </rPh>
    <rPh sb="18" eb="19">
      <t>タイ</t>
    </rPh>
    <rPh sb="20" eb="22">
      <t>ホジョ</t>
    </rPh>
    <rPh sb="22" eb="24">
      <t>タイセイ</t>
    </rPh>
    <rPh sb="24" eb="26">
      <t>カサン</t>
    </rPh>
    <phoneticPr fontId="23"/>
  </si>
  <si>
    <t>医師事務作業補助体制加算２
（　　　対１補助体制加算）</t>
    <rPh sb="0" eb="2">
      <t>イシ</t>
    </rPh>
    <rPh sb="2" eb="4">
      <t>ジム</t>
    </rPh>
    <rPh sb="4" eb="6">
      <t>サギョウ</t>
    </rPh>
    <rPh sb="6" eb="8">
      <t>ホジョ</t>
    </rPh>
    <rPh sb="8" eb="10">
      <t>タイセイ</t>
    </rPh>
    <rPh sb="10" eb="12">
      <t>カサン</t>
    </rPh>
    <rPh sb="18" eb="19">
      <t>タイ</t>
    </rPh>
    <rPh sb="20" eb="22">
      <t>ホジョ</t>
    </rPh>
    <rPh sb="22" eb="24">
      <t>タイセイ</t>
    </rPh>
    <rPh sb="24" eb="26">
      <t>カサン</t>
    </rPh>
    <phoneticPr fontId="23"/>
  </si>
  <si>
    <t>処置の休日加算１、時間外加算１、深夜加算１</t>
    <rPh sb="0" eb="2">
      <t>ショチ</t>
    </rPh>
    <rPh sb="3" eb="5">
      <t>キュウジツ</t>
    </rPh>
    <rPh sb="5" eb="7">
      <t>カサン</t>
    </rPh>
    <rPh sb="9" eb="12">
      <t>ジカンガイ</t>
    </rPh>
    <rPh sb="12" eb="14">
      <t>カサン</t>
    </rPh>
    <rPh sb="16" eb="18">
      <t>シンヤ</t>
    </rPh>
    <rPh sb="18" eb="20">
      <t>カサン</t>
    </rPh>
    <phoneticPr fontId="23"/>
  </si>
  <si>
    <t>手術の休日加算１、時間外加算１、深夜加算１</t>
    <rPh sb="0" eb="2">
      <t>シュジュツ</t>
    </rPh>
    <rPh sb="3" eb="5">
      <t>キュウジツ</t>
    </rPh>
    <rPh sb="5" eb="7">
      <t>カサン</t>
    </rPh>
    <rPh sb="9" eb="12">
      <t>ジカンガイ</t>
    </rPh>
    <rPh sb="12" eb="14">
      <t>カサン</t>
    </rPh>
    <rPh sb="16" eb="18">
      <t>シンヤ</t>
    </rPh>
    <rPh sb="18" eb="20">
      <t>カサン</t>
    </rPh>
    <phoneticPr fontId="23"/>
  </si>
  <si>
    <t>　　　　　年　　　月　　　日時点の医師の負担の軽減に対する体制の状況</t>
    <rPh sb="17" eb="19">
      <t>イシ</t>
    </rPh>
    <phoneticPr fontId="23"/>
  </si>
  <si>
    <t>（１）　医師の負担の軽減及び処遇の改善に資する体制</t>
    <rPh sb="4" eb="6">
      <t>イシ</t>
    </rPh>
    <phoneticPr fontId="23"/>
  </si>
  <si>
    <t>ア　医師の負担の軽減及び処遇の改善に関する責任者　</t>
    <rPh sb="2" eb="4">
      <t>イシ</t>
    </rPh>
    <phoneticPr fontId="23"/>
  </si>
  <si>
    <t>イ　医師の勤務状況の把握等</t>
    <rPh sb="2" eb="4">
      <t>イシ</t>
    </rPh>
    <phoneticPr fontId="23"/>
  </si>
  <si>
    <t>（具体的に：               　　　　　　　　　　　　　　　　　　　　   ）</t>
    <phoneticPr fontId="23"/>
  </si>
  <si>
    <t>(ウ)　勤務時間</t>
    <rPh sb="4" eb="6">
      <t>キンム</t>
    </rPh>
    <rPh sb="6" eb="8">
      <t>ジカン</t>
    </rPh>
    <phoneticPr fontId="23"/>
  </si>
  <si>
    <r>
      <t>平均週</t>
    </r>
    <r>
      <rPr>
        <u/>
        <sz val="12"/>
        <color theme="1"/>
        <rFont val="ＭＳ Ｐゴシック"/>
        <family val="3"/>
        <charset val="128"/>
      </rPr>
      <t>　　　　　　　時間</t>
    </r>
    <phoneticPr fontId="23"/>
  </si>
  <si>
    <r>
      <t>（うち、時間外・休日</t>
    </r>
    <r>
      <rPr>
        <u/>
        <sz val="12"/>
        <color theme="1"/>
        <rFont val="ＭＳ Ｐゴシック"/>
        <family val="3"/>
        <charset val="128"/>
      </rPr>
      <t>　　　　　　時間</t>
    </r>
    <r>
      <rPr>
        <sz val="12"/>
        <color theme="1"/>
        <rFont val="ＭＳ Ｐゴシック"/>
        <family val="3"/>
        <charset val="128"/>
      </rPr>
      <t>）</t>
    </r>
    <rPh sb="4" eb="7">
      <t>ジカンガイ</t>
    </rPh>
    <rPh sb="8" eb="10">
      <t>キュウジツ</t>
    </rPh>
    <phoneticPr fontId="23"/>
  </si>
  <si>
    <t>(エ)　当直回数</t>
    <rPh sb="4" eb="6">
      <t>トウチョク</t>
    </rPh>
    <rPh sb="6" eb="8">
      <t>カイスウ</t>
    </rPh>
    <phoneticPr fontId="23"/>
  </si>
  <si>
    <t>平均月当たり当直回数　　　　　　回</t>
    <phoneticPr fontId="23"/>
  </si>
  <si>
    <t>(オ)　その他</t>
    <rPh sb="6" eb="7">
      <t>タ</t>
    </rPh>
    <phoneticPr fontId="23"/>
  </si>
  <si>
    <t>　 業務の量や内容を把握した上で、特定の個人に業務負担が集中しないよう配慮した勤務体系の策定</t>
    <rPh sb="10" eb="12">
      <t>ハアク</t>
    </rPh>
    <rPh sb="14" eb="15">
      <t>ウエ</t>
    </rPh>
    <rPh sb="35" eb="37">
      <t>ハイリョ</t>
    </rPh>
    <phoneticPr fontId="23"/>
  </si>
  <si>
    <t>　 上記の勤務体系の職員への周知</t>
    <rPh sb="2" eb="4">
      <t>ジョウキ</t>
    </rPh>
    <rPh sb="5" eb="7">
      <t>キンム</t>
    </rPh>
    <rPh sb="7" eb="9">
      <t>タイケイ</t>
    </rPh>
    <rPh sb="10" eb="12">
      <t>ショクイン</t>
    </rPh>
    <rPh sb="14" eb="16">
      <t>シュウチ</t>
    </rPh>
    <phoneticPr fontId="23"/>
  </si>
  <si>
    <r>
      <t>開催頻度：</t>
    </r>
    <r>
      <rPr>
        <u/>
        <sz val="12"/>
        <color theme="1"/>
        <rFont val="ＭＳ Ｐゴシック"/>
        <family val="3"/>
        <charset val="128"/>
      </rPr>
      <t>　　　　　　回／年（うち、管理者が出席した回数　　　　回）</t>
    </r>
    <rPh sb="18" eb="21">
      <t>カンリシャ</t>
    </rPh>
    <rPh sb="22" eb="24">
      <t>シュッセキ</t>
    </rPh>
    <rPh sb="26" eb="28">
      <t>カイスウ</t>
    </rPh>
    <rPh sb="32" eb="33">
      <t>カイ</t>
    </rPh>
    <phoneticPr fontId="23"/>
  </si>
  <si>
    <r>
      <t>参加人数：平均</t>
    </r>
    <r>
      <rPr>
        <u/>
        <sz val="12"/>
        <color theme="1"/>
        <rFont val="ＭＳ Ｐゴシック"/>
        <family val="3"/>
        <charset val="128"/>
      </rPr>
      <t>　　　　　　人／回</t>
    </r>
    <phoneticPr fontId="23"/>
  </si>
  <si>
    <t>エ　医師の負担の軽減及び処遇の改善に資する計画</t>
    <rPh sb="2" eb="4">
      <t>イシ</t>
    </rPh>
    <phoneticPr fontId="23"/>
  </si>
  <si>
    <t>オ　医師の負担の軽減及び処遇の改善に関する取組事項の公開</t>
    <rPh sb="2" eb="4">
      <t>イシ</t>
    </rPh>
    <phoneticPr fontId="23"/>
  </si>
  <si>
    <t>　　（具体的な公開方法　　　　　　　　　　　　　　　　　　　　）</t>
    <rPh sb="3" eb="6">
      <t>グタイテキ</t>
    </rPh>
    <rPh sb="7" eb="9">
      <t>コウカイ</t>
    </rPh>
    <rPh sb="9" eb="11">
      <t>ホウホウ</t>
    </rPh>
    <phoneticPr fontId="23"/>
  </si>
  <si>
    <t>ア　必ず計画に含むもの</t>
    <rPh sb="2" eb="3">
      <t>カナラ</t>
    </rPh>
    <rPh sb="4" eb="6">
      <t>ケイカク</t>
    </rPh>
    <rPh sb="7" eb="8">
      <t>フク</t>
    </rPh>
    <phoneticPr fontId="23"/>
  </si>
  <si>
    <t>　　医師と医療関係職種、医療関係職種と事務職員等における役割分担</t>
    <phoneticPr fontId="23"/>
  </si>
  <si>
    <t>　　初診時の予診の実施</t>
    <phoneticPr fontId="23"/>
  </si>
  <si>
    <t>　　静脈採血等の実施</t>
    <phoneticPr fontId="23"/>
  </si>
  <si>
    <t>　　入院の説明の実施</t>
    <phoneticPr fontId="23"/>
  </si>
  <si>
    <t>　　検査手順の説明の実施</t>
    <phoneticPr fontId="23"/>
  </si>
  <si>
    <t>　　服薬指導</t>
    <phoneticPr fontId="23"/>
  </si>
  <si>
    <t>イ　①～⑥のうち少なくとも２項目以上を含んでいること。ただし、処置又は手術の休日加算１、時間外加算１、深夜加算１の届出に当たっては、必ず③を計画に含み、かつ、①②及び④～⑥のうち少なくとも２項目以上を含んでいること。</t>
    <rPh sb="81" eb="82">
      <t>オヨ</t>
    </rPh>
    <rPh sb="89" eb="90">
      <t>スク</t>
    </rPh>
    <rPh sb="95" eb="97">
      <t>コウモク</t>
    </rPh>
    <rPh sb="97" eb="99">
      <t>イジョウ</t>
    </rPh>
    <rPh sb="100" eb="101">
      <t>フク</t>
    </rPh>
    <phoneticPr fontId="23"/>
  </si>
  <si>
    <t>　　①　勤務計画上、連続当直を行わない勤務体制の実施</t>
    <phoneticPr fontId="23"/>
  </si>
  <si>
    <t>　　②　前日の終業時刻と翌日の始業時刻の間の一定時間の休息時間の確保（勤務間インターバル）</t>
    <phoneticPr fontId="23"/>
  </si>
  <si>
    <t>　　③　予定手術前日の当直や夜勤に対する配慮</t>
    <phoneticPr fontId="23"/>
  </si>
  <si>
    <t>※　処置又は手術の休日加算１、時間外加算１、深夜加算１の届出に当たっては、必ず本項目を計画に含むこと。</t>
    <rPh sb="2" eb="4">
      <t>ショチ</t>
    </rPh>
    <rPh sb="4" eb="5">
      <t>マタ</t>
    </rPh>
    <rPh sb="6" eb="8">
      <t>シュジュツ</t>
    </rPh>
    <rPh sb="9" eb="11">
      <t>キュウジツ</t>
    </rPh>
    <rPh sb="11" eb="13">
      <t>カサン</t>
    </rPh>
    <rPh sb="15" eb="18">
      <t>ジカンガイ</t>
    </rPh>
    <rPh sb="18" eb="20">
      <t>カサン</t>
    </rPh>
    <rPh sb="22" eb="24">
      <t>シンヤ</t>
    </rPh>
    <rPh sb="24" eb="26">
      <t>カサン</t>
    </rPh>
    <rPh sb="28" eb="30">
      <t>トドケデ</t>
    </rPh>
    <rPh sb="31" eb="32">
      <t>ア</t>
    </rPh>
    <phoneticPr fontId="23"/>
  </si>
  <si>
    <t>　　④　当直翌日の業務内容に対する配慮</t>
    <phoneticPr fontId="23"/>
  </si>
  <si>
    <t>　　⑤　交替勤務制・複数主治医制の実施</t>
    <phoneticPr fontId="23"/>
  </si>
  <si>
    <t>　　⑥　育児・介護休業法第23条第１項、同条第３項又は同法第24条の規定による措置を活用した短時間正規雇用医師の活用</t>
    <phoneticPr fontId="23"/>
  </si>
  <si>
    <t>１　医師の負担の軽減及び処遇の改善に対する体制について、実施しているものにチェックを行うこと。</t>
    <rPh sb="2" eb="4">
      <t>イシ</t>
    </rPh>
    <rPh sb="10" eb="11">
      <t>オヨ</t>
    </rPh>
    <rPh sb="12" eb="14">
      <t>ショグウ</t>
    </rPh>
    <rPh sb="15" eb="17">
      <t>カイゼン</t>
    </rPh>
    <phoneticPr fontId="21"/>
  </si>
  <si>
    <t>２　２（１）イ(ウ)勤務時間及び(エ)当直回数の算出に当たっては、常勤の医師及び週24時間以上勤務する非常勤の医師を対象とすること。</t>
    <rPh sb="10" eb="12">
      <t>キンム</t>
    </rPh>
    <rPh sb="12" eb="14">
      <t>ジカン</t>
    </rPh>
    <rPh sb="58" eb="60">
      <t>タイショウ</t>
    </rPh>
    <phoneticPr fontId="23"/>
  </si>
  <si>
    <t>褥瘡ハイリスク患者ケア加算に係る報告書</t>
    <rPh sb="7" eb="9">
      <t>カンジャ</t>
    </rPh>
    <rPh sb="11" eb="13">
      <t>カサン</t>
    </rPh>
    <phoneticPr fontId="23"/>
  </si>
  <si>
    <t xml:space="preserve"> 褥瘡対策の実績（報告月の前月の１ヶ月間の実績・状況）</t>
    <rPh sb="6" eb="8">
      <t>ジッセキ</t>
    </rPh>
    <rPh sb="9" eb="11">
      <t>ホウコク</t>
    </rPh>
    <rPh sb="11" eb="12">
      <t>ツキ</t>
    </rPh>
    <rPh sb="13" eb="15">
      <t>ゼンゲツ</t>
    </rPh>
    <rPh sb="16" eb="19">
      <t>イッカゲツ</t>
    </rPh>
    <rPh sb="19" eb="20">
      <t>カン</t>
    </rPh>
    <rPh sb="21" eb="23">
      <t>ジッセキ</t>
    </rPh>
    <rPh sb="24" eb="26">
      <t>ジョウキョウ</t>
    </rPh>
    <phoneticPr fontId="23"/>
  </si>
  <si>
    <t xml:space="preserve"> ①　入院患者数（報告月の前月の１ヶ月間の入院患者数）</t>
    <rPh sb="3" eb="5">
      <t>ニュウイン</t>
    </rPh>
    <rPh sb="5" eb="8">
      <t>カンジャスウ</t>
    </rPh>
    <rPh sb="21" eb="23">
      <t>ニュウイン</t>
    </rPh>
    <rPh sb="23" eb="26">
      <t>カンジャスウ</t>
    </rPh>
    <phoneticPr fontId="23"/>
  </si>
  <si>
    <t xml:space="preserve"> ②　①のうち、褥瘡リスクアセスメント実施人数</t>
    <rPh sb="8" eb="10">
      <t>ジョクソウ</t>
    </rPh>
    <rPh sb="19" eb="21">
      <t>ジッシ</t>
    </rPh>
    <rPh sb="21" eb="23">
      <t>ニンズウ</t>
    </rPh>
    <phoneticPr fontId="23"/>
  </si>
  <si>
    <t xml:space="preserve"> ③　②のうち、褥瘡ハイリスク項目に該当する患者数</t>
    <rPh sb="8" eb="10">
      <t>ジョクソウ</t>
    </rPh>
    <rPh sb="15" eb="17">
      <t>コウモク</t>
    </rPh>
    <rPh sb="18" eb="20">
      <t>ガイトウ</t>
    </rPh>
    <rPh sb="22" eb="25">
      <t>カンジャスウ</t>
    </rPh>
    <phoneticPr fontId="23"/>
  </si>
  <si>
    <t>褥
瘡
ハ
イ
リ
ス
ク
項
目</t>
    <rPh sb="0" eb="1">
      <t>シトネ</t>
    </rPh>
    <rPh sb="2" eb="3">
      <t>キズ</t>
    </rPh>
    <rPh sb="14" eb="15">
      <t>コウ</t>
    </rPh>
    <rPh sb="16" eb="17">
      <t>メ</t>
    </rPh>
    <phoneticPr fontId="16"/>
  </si>
  <si>
    <t>１．　ショック状態のもの</t>
    <rPh sb="7" eb="9">
      <t>ジョウタイ</t>
    </rPh>
    <phoneticPr fontId="16"/>
  </si>
  <si>
    <t>２．　重度の末梢循環不全のもの</t>
    <rPh sb="3" eb="5">
      <t>ジュウド</t>
    </rPh>
    <rPh sb="6" eb="8">
      <t>マッショウ</t>
    </rPh>
    <rPh sb="8" eb="10">
      <t>ジュンカン</t>
    </rPh>
    <rPh sb="10" eb="12">
      <t>フゼン</t>
    </rPh>
    <phoneticPr fontId="16"/>
  </si>
  <si>
    <t>３．　麻薬等の鎮痛・鎮静剤の持続的な使用が必要であるもの</t>
    <rPh sb="3" eb="5">
      <t>マヤク</t>
    </rPh>
    <rPh sb="5" eb="6">
      <t>トウ</t>
    </rPh>
    <rPh sb="7" eb="9">
      <t>チンツウ</t>
    </rPh>
    <rPh sb="10" eb="12">
      <t>チンセイ</t>
    </rPh>
    <rPh sb="12" eb="13">
      <t>ザイ</t>
    </rPh>
    <rPh sb="14" eb="17">
      <t>ジゾクテキ</t>
    </rPh>
    <rPh sb="18" eb="20">
      <t>シヨウ</t>
    </rPh>
    <rPh sb="21" eb="23">
      <t>ヒツヨウ</t>
    </rPh>
    <phoneticPr fontId="16"/>
  </si>
  <si>
    <t>４．　６時間以上の全身麻酔下による手術を受けたもの</t>
    <rPh sb="4" eb="6">
      <t>ジカン</t>
    </rPh>
    <rPh sb="6" eb="8">
      <t>イジョウ</t>
    </rPh>
    <rPh sb="9" eb="11">
      <t>ゼンシン</t>
    </rPh>
    <rPh sb="11" eb="13">
      <t>マスイ</t>
    </rPh>
    <rPh sb="13" eb="14">
      <t>カ</t>
    </rPh>
    <rPh sb="17" eb="19">
      <t>シュジュツ</t>
    </rPh>
    <rPh sb="20" eb="21">
      <t>ウ</t>
    </rPh>
    <phoneticPr fontId="16"/>
  </si>
  <si>
    <t>５．　特殊体位による手術を受けたもの</t>
    <rPh sb="3" eb="5">
      <t>トクシュ</t>
    </rPh>
    <rPh sb="5" eb="7">
      <t>タイイ</t>
    </rPh>
    <rPh sb="10" eb="12">
      <t>シュジュツ</t>
    </rPh>
    <rPh sb="13" eb="14">
      <t>ウ</t>
    </rPh>
    <phoneticPr fontId="16"/>
  </si>
  <si>
    <t>６．　強度の下痢が続く状態であるもの</t>
    <rPh sb="3" eb="5">
      <t>キョウド</t>
    </rPh>
    <rPh sb="6" eb="8">
      <t>ゲリ</t>
    </rPh>
    <rPh sb="9" eb="10">
      <t>ツヅ</t>
    </rPh>
    <rPh sb="11" eb="13">
      <t>ジョウタイ</t>
    </rPh>
    <phoneticPr fontId="16"/>
  </si>
  <si>
    <t>７．　極度の皮膚の脆弱（低出生体重児、GVHD、黄疸など）</t>
    <rPh sb="3" eb="5">
      <t>キョクド</t>
    </rPh>
    <rPh sb="6" eb="8">
      <t>ヒフ</t>
    </rPh>
    <rPh sb="9" eb="11">
      <t>キジャク</t>
    </rPh>
    <rPh sb="12" eb="13">
      <t>テイ</t>
    </rPh>
    <rPh sb="13" eb="15">
      <t>シュッセイ</t>
    </rPh>
    <rPh sb="15" eb="17">
      <t>タイジュウ</t>
    </rPh>
    <rPh sb="17" eb="18">
      <t>ジ</t>
    </rPh>
    <rPh sb="24" eb="26">
      <t>オウダン</t>
    </rPh>
    <phoneticPr fontId="16"/>
  </si>
  <si>
    <t>８．　医療関連機器の長期かつ持続的な使用（医療用弾性ストッキング、シーネ等）</t>
    <rPh sb="3" eb="5">
      <t>イリョウ</t>
    </rPh>
    <rPh sb="5" eb="7">
      <t>カンレン</t>
    </rPh>
    <rPh sb="7" eb="9">
      <t>キキ</t>
    </rPh>
    <rPh sb="10" eb="12">
      <t>チョウキ</t>
    </rPh>
    <rPh sb="14" eb="17">
      <t>ジゾクテキ</t>
    </rPh>
    <rPh sb="18" eb="20">
      <t>シヨウ</t>
    </rPh>
    <rPh sb="21" eb="24">
      <t>イリョウヨウ</t>
    </rPh>
    <rPh sb="24" eb="26">
      <t>ダンセイ</t>
    </rPh>
    <rPh sb="36" eb="37">
      <t>トウ</t>
    </rPh>
    <phoneticPr fontId="23"/>
  </si>
  <si>
    <t>９．　褥瘡に関する危険因子（病的骨突出、皮膚湿潤、浮腫等）があって既に褥瘡を有
　　するもの
　　　</t>
    <rPh sb="3" eb="5">
      <t>ジョクソウ</t>
    </rPh>
    <rPh sb="6" eb="7">
      <t>カン</t>
    </rPh>
    <rPh sb="9" eb="11">
      <t>キケン</t>
    </rPh>
    <rPh sb="11" eb="13">
      <t>インシ</t>
    </rPh>
    <rPh sb="14" eb="16">
      <t>ビョウテキ</t>
    </rPh>
    <rPh sb="16" eb="17">
      <t>ホネ</t>
    </rPh>
    <rPh sb="17" eb="19">
      <t>トッシュツ</t>
    </rPh>
    <rPh sb="20" eb="22">
      <t>ヒフ</t>
    </rPh>
    <rPh sb="22" eb="24">
      <t>シツジュン</t>
    </rPh>
    <rPh sb="25" eb="28">
      <t>フシュナド</t>
    </rPh>
    <phoneticPr fontId="16"/>
  </si>
  <si>
    <t xml:space="preserve"> ④　本加算を算定した人数</t>
    <rPh sb="3" eb="4">
      <t>ホン</t>
    </rPh>
    <rPh sb="4" eb="6">
      <t>カサン</t>
    </rPh>
    <rPh sb="7" eb="9">
      <t>サンテイ</t>
    </rPh>
    <rPh sb="11" eb="13">
      <t>ニンズウ</t>
    </rPh>
    <phoneticPr fontId="23"/>
  </si>
  <si>
    <t>［記載上の注意］</t>
    <phoneticPr fontId="23"/>
  </si>
  <si>
    <t>回復期リハビリテーション病棟入院料〔　　〕及び
特定機能病院リハビリテーション病棟入院料に係る報告書</t>
    <rPh sb="14" eb="17">
      <t>ニュウインリョウ</t>
    </rPh>
    <rPh sb="21" eb="22">
      <t>オヨ</t>
    </rPh>
    <rPh sb="24" eb="26">
      <t>トクテイ</t>
    </rPh>
    <rPh sb="26" eb="28">
      <t>キノウ</t>
    </rPh>
    <rPh sb="28" eb="30">
      <t>ビョウイン</t>
    </rPh>
    <rPh sb="39" eb="41">
      <t>ビョウトウ</t>
    </rPh>
    <rPh sb="41" eb="44">
      <t>ニュウインリョウ</t>
    </rPh>
    <phoneticPr fontId="16"/>
  </si>
  <si>
    <t>１　回復期リハビリテーション病棟入院料１、２又は特定機能病院リハビリテーション病棟入院料を算定している場合</t>
    <phoneticPr fontId="23"/>
  </si>
  <si>
    <t>①　１年間の総退院患者数
　　（ 令和　　年　　月　　日 ～ 令和　　年　　月　　日 )</t>
    <rPh sb="3" eb="5">
      <t>ネンカン</t>
    </rPh>
    <rPh sb="6" eb="7">
      <t>ソウ</t>
    </rPh>
    <rPh sb="7" eb="9">
      <t>タイイン</t>
    </rPh>
    <rPh sb="9" eb="12">
      <t>カンジャスウ</t>
    </rPh>
    <rPh sb="17" eb="19">
      <t>レイワ</t>
    </rPh>
    <rPh sb="21" eb="22">
      <t>ネン</t>
    </rPh>
    <rPh sb="31" eb="33">
      <t>レイワ</t>
    </rPh>
    <phoneticPr fontId="23"/>
  </si>
  <si>
    <t>②  ①のうち、入院時に日常生活機能評価が10点以上又はFIM総
　得点が55 点以下の重症患者の数</t>
    <rPh sb="8" eb="11">
      <t>ニュウインジ</t>
    </rPh>
    <rPh sb="12" eb="14">
      <t>ニチジョウ</t>
    </rPh>
    <rPh sb="14" eb="16">
      <t>セイカツ</t>
    </rPh>
    <rPh sb="16" eb="18">
      <t>キノウ</t>
    </rPh>
    <rPh sb="18" eb="20">
      <t>ヒョウカ</t>
    </rPh>
    <rPh sb="23" eb="24">
      <t>テン</t>
    </rPh>
    <rPh sb="24" eb="26">
      <t>イジョウ</t>
    </rPh>
    <rPh sb="26" eb="27">
      <t>マタ</t>
    </rPh>
    <rPh sb="31" eb="32">
      <t>ソウ</t>
    </rPh>
    <rPh sb="34" eb="36">
      <t>トクテン</t>
    </rPh>
    <rPh sb="44" eb="46">
      <t>ジュウショウ</t>
    </rPh>
    <rPh sb="46" eb="48">
      <t>カンジャ</t>
    </rPh>
    <rPh sb="49" eb="50">
      <t>カズ</t>
    </rPh>
    <phoneticPr fontId="23"/>
  </si>
  <si>
    <t>③　②のうち退院時（転院時を含む。）に日常生活機能評価が４点
　以上又はＦＩＭ総得点が16点以上改善した人数</t>
    <rPh sb="14" eb="15">
      <t>フク</t>
    </rPh>
    <rPh sb="19" eb="20">
      <t>ニチ</t>
    </rPh>
    <rPh sb="34" eb="35">
      <t>マタ</t>
    </rPh>
    <phoneticPr fontId="23"/>
  </si>
  <si>
    <t>④　重症患者回復率 （ ③ / ② ）</t>
    <rPh sb="2" eb="4">
      <t>ジュウショウ</t>
    </rPh>
    <rPh sb="4" eb="6">
      <t>カンジャ</t>
    </rPh>
    <rPh sb="6" eb="8">
      <t>カイフク</t>
    </rPh>
    <rPh sb="8" eb="9">
      <t>リツ</t>
    </rPh>
    <phoneticPr fontId="23"/>
  </si>
  <si>
    <t>⑤　在宅復帰率　</t>
    <rPh sb="2" eb="4">
      <t>ザイタク</t>
    </rPh>
    <rPh sb="4" eb="6">
      <t>フッキ</t>
    </rPh>
    <rPh sb="6" eb="7">
      <t>リツ</t>
    </rPh>
    <phoneticPr fontId="23"/>
  </si>
  <si>
    <t>２　回復期リハビリテーション病棟入院料３、４又は５を算定している場合</t>
    <rPh sb="2" eb="4">
      <t>カイフク</t>
    </rPh>
    <rPh sb="4" eb="5">
      <t>キ</t>
    </rPh>
    <rPh sb="14" eb="16">
      <t>ビョウトウ</t>
    </rPh>
    <rPh sb="16" eb="19">
      <t>ニュウインリョウ</t>
    </rPh>
    <rPh sb="22" eb="23">
      <t>マタ</t>
    </rPh>
    <rPh sb="26" eb="28">
      <t>サンテイ</t>
    </rPh>
    <rPh sb="32" eb="34">
      <t>バアイ</t>
    </rPh>
    <phoneticPr fontId="23"/>
  </si>
  <si>
    <t>①　１年間の総退院患者数
　　（ 令和　　年　　月　　日 ～ 令和　　年　　月　　日 )</t>
    <rPh sb="3" eb="5">
      <t>ネンカン</t>
    </rPh>
    <rPh sb="6" eb="7">
      <t>ソウ</t>
    </rPh>
    <rPh sb="7" eb="9">
      <t>タイイン</t>
    </rPh>
    <rPh sb="9" eb="12">
      <t>カンジャスウ</t>
    </rPh>
    <phoneticPr fontId="23"/>
  </si>
  <si>
    <t>②  ①のうち、入院時に日常生活機能評価が10点以上又はＦＩＭ総
　得点が55点以下の重症患者の数</t>
    <rPh sb="8" eb="11">
      <t>ニュウインジ</t>
    </rPh>
    <rPh sb="12" eb="14">
      <t>ニチジョウ</t>
    </rPh>
    <rPh sb="14" eb="16">
      <t>セイカツ</t>
    </rPh>
    <rPh sb="16" eb="18">
      <t>キノウ</t>
    </rPh>
    <rPh sb="18" eb="20">
      <t>ヒョウカ</t>
    </rPh>
    <rPh sb="23" eb="24">
      <t>テン</t>
    </rPh>
    <rPh sb="24" eb="26">
      <t>イジョウ</t>
    </rPh>
    <rPh sb="43" eb="45">
      <t>ジュウショウ</t>
    </rPh>
    <rPh sb="45" eb="47">
      <t>カンジャ</t>
    </rPh>
    <rPh sb="48" eb="49">
      <t>カズ</t>
    </rPh>
    <phoneticPr fontId="23"/>
  </si>
  <si>
    <t>③　②のうち退院時（転院時を含む。）に日常生活機能評価が３点
　以上又はＦＩＭ総得点が12点以上改善した人数</t>
    <rPh sb="14" eb="15">
      <t>フク</t>
    </rPh>
    <rPh sb="19" eb="20">
      <t>ニチ</t>
    </rPh>
    <phoneticPr fontId="23"/>
  </si>
  <si>
    <t>［記載上の注意］</t>
    <rPh sb="1" eb="3">
      <t>キサイ</t>
    </rPh>
    <rPh sb="3" eb="4">
      <t>ジョウ</t>
    </rPh>
    <rPh sb="5" eb="7">
      <t>チュウイ</t>
    </rPh>
    <phoneticPr fontId="23"/>
  </si>
  <si>
    <t>※　１、２における「①」について、算定期間は前年の７月１日から当年の６月３０日までとする。</t>
    <rPh sb="22" eb="24">
      <t>ゼンネン</t>
    </rPh>
    <rPh sb="31" eb="33">
      <t>トウネン</t>
    </rPh>
    <phoneticPr fontId="23"/>
  </si>
  <si>
    <t>　　ただし、新規に当該入院料の届出を行うなど、１年に満たない場合は、その届出日以降の期間の結果について記入
　　すること。</t>
    <phoneticPr fontId="23"/>
  </si>
  <si>
    <t>回復期リハビリテーション病棟入院料及び特定機能病院リハビリテーション
病棟入院料におけるリハビリテーション実績指数等に係る報告書</t>
    <phoneticPr fontId="16"/>
  </si>
  <si>
    <t xml:space="preserve">
保険医療機関名</t>
    <rPh sb="1" eb="3">
      <t>ホケン</t>
    </rPh>
    <rPh sb="3" eb="5">
      <t>イリョウ</t>
    </rPh>
    <rPh sb="5" eb="7">
      <t>キカン</t>
    </rPh>
    <rPh sb="7" eb="8">
      <t>メイ</t>
    </rPh>
    <phoneticPr fontId="16"/>
  </si>
  <si>
    <t>届出入院料</t>
    <rPh sb="0" eb="2">
      <t>トドケデ</t>
    </rPh>
    <rPh sb="2" eb="5">
      <t>ニュウインリョウ</t>
    </rPh>
    <phoneticPr fontId="1"/>
  </si>
  <si>
    <t>回復期リハビリテーション病棟入院料</t>
    <rPh sb="0" eb="3">
      <t>カイフクキ</t>
    </rPh>
    <rPh sb="12" eb="14">
      <t>ビョウトウ</t>
    </rPh>
    <rPh sb="14" eb="17">
      <t>ニュウインリョウ</t>
    </rPh>
    <phoneticPr fontId="1"/>
  </si>
  <si>
    <t>特定機能病院リハビリテーション病棟入院料</t>
    <rPh sb="0" eb="2">
      <t>トクテイ</t>
    </rPh>
    <rPh sb="2" eb="4">
      <t>キノウ</t>
    </rPh>
    <rPh sb="4" eb="6">
      <t>ビョウイン</t>
    </rPh>
    <rPh sb="15" eb="20">
      <t>ビョウトウニュウインリョウ</t>
    </rPh>
    <phoneticPr fontId="1"/>
  </si>
  <si>
    <t>※（特定機能病院リハビリテーション病棟入院料を届け出ている場合は、以下における「回復期リハビリテーション病棟入院料」を「特定機能病院リハビリテーション病棟入院料」と読み替えること。）</t>
    <phoneticPr fontId="1"/>
  </si>
  <si>
    <t>１．退棟患者数</t>
    <rPh sb="2" eb="3">
      <t>タイ</t>
    </rPh>
    <rPh sb="3" eb="4">
      <t>トウ</t>
    </rPh>
    <rPh sb="4" eb="7">
      <t>カンジャスウ</t>
    </rPh>
    <phoneticPr fontId="23"/>
  </si>
  <si>
    <t>①</t>
  </si>
  <si>
    <t>②</t>
  </si>
  <si>
    <t>前月までの６か月間に回復期リハビリテーション病棟から退棟した患者数</t>
  </si>
  <si>
    <t>２．１日当たりのリハビリテーション提供単位数</t>
    <rPh sb="3" eb="4">
      <t>ニチ</t>
    </rPh>
    <rPh sb="4" eb="5">
      <t>ア</t>
    </rPh>
    <rPh sb="17" eb="19">
      <t>テイキョウ</t>
    </rPh>
    <rPh sb="19" eb="22">
      <t>タンイスウ</t>
    </rPh>
    <phoneticPr fontId="23"/>
  </si>
  <si>
    <t>③</t>
  </si>
  <si>
    <t>前月までの６か月間に回復期リハビリテーション病棟に入院していた回復期リハビリテーションを要する状態の患者の延べ入院日数</t>
  </si>
  <si>
    <t>日</t>
    <rPh sb="0" eb="1">
      <t>ヒ</t>
    </rPh>
    <phoneticPr fontId="23"/>
  </si>
  <si>
    <t>④</t>
  </si>
  <si>
    <t>前月までの６か月間に③の患者に対して提供された疾患別リハビリテーションの総単位数（ⅰ＋ⅱ＋ⅲ＋ⅳ＋ⅴ）</t>
  </si>
  <si>
    <t>単位</t>
    <rPh sb="0" eb="2">
      <t>タンイ</t>
    </rPh>
    <phoneticPr fontId="23"/>
  </si>
  <si>
    <t>再掲</t>
  </si>
  <si>
    <t>ⅰ</t>
  </si>
  <si>
    <t>前月までの６か月間に③の患者に対して提供された心大血管疾患リハビリテーションの総単位数</t>
  </si>
  <si>
    <t>ⅱ</t>
  </si>
  <si>
    <t>前月までの６か月間に③の患者に対して提供された脳血管疾患等リハビリテーションの総単位数</t>
  </si>
  <si>
    <t>ⅲ</t>
  </si>
  <si>
    <t>前月までの６か月間に③の患者に対して提供された廃用症候群リハビリテーションの総単位数</t>
  </si>
  <si>
    <t>ⅳ</t>
  </si>
  <si>
    <t>前月までの６か月間に③の患者に対して提供された運動器リハビリテーションの総単位数</t>
  </si>
  <si>
    <t>ⅴ</t>
  </si>
  <si>
    <t>前月までの６か月間に③の患者に対して提供された呼吸器リハビリテーションの総単位数</t>
  </si>
  <si>
    <t>１日当たりのリハビリテーション提供単位数
（④／③）</t>
    <phoneticPr fontId="23"/>
  </si>
  <si>
    <t>３．リハビリテーション実績指数</t>
    <rPh sb="11" eb="13">
      <t>ジッセキ</t>
    </rPh>
    <rPh sb="13" eb="15">
      <t>シスウ</t>
    </rPh>
    <phoneticPr fontId="23"/>
  </si>
  <si>
    <t>⑥</t>
  </si>
  <si>
    <t>前月までの６か月間に回復期リハビリテーション病棟を退棟した回復期リハビリテーションを要する状態の患者数</t>
  </si>
  <si>
    <t>⑦</t>
  </si>
  <si>
    <t>⑥のうち、リハビリテーション実績指数の計算対象とした患者数</t>
  </si>
  <si>
    <t>⑧</t>
  </si>
  <si>
    <t>⑦の患者の退棟時のＦＩＭ得点（運動項目）から入棟時のＦＩＭ得点（運動項目）を控除したものの総和</t>
  </si>
  <si>
    <t>点</t>
    <rPh sb="0" eb="1">
      <t>テン</t>
    </rPh>
    <phoneticPr fontId="23"/>
  </si>
  <si>
    <t>⑨</t>
  </si>
  <si>
    <t>⑦の各患者の入棟から退棟までの日数を、当該患者の入棟時の状態に応じた回復期リハビリテーション病棟入院料の算定日数上限で除したものの総和</t>
  </si>
  <si>
    <t>⑩</t>
  </si>
  <si>
    <t>リハビリテーション実績指数（⑧／⑨）</t>
  </si>
  <si>
    <t>４．除外患者について（届出の前月までの６か月について以下を記入する。）</t>
    <rPh sb="2" eb="4">
      <t>ジョガイ</t>
    </rPh>
    <rPh sb="4" eb="6">
      <t>カンジャ</t>
    </rPh>
    <rPh sb="11" eb="13">
      <t>トドケデ</t>
    </rPh>
    <rPh sb="14" eb="16">
      <t>ゼンゲツ</t>
    </rPh>
    <rPh sb="21" eb="22">
      <t>ゲツ</t>
    </rPh>
    <rPh sb="26" eb="28">
      <t>イカ</t>
    </rPh>
    <rPh sb="29" eb="31">
      <t>キニュウ</t>
    </rPh>
    <phoneticPr fontId="23"/>
  </si>
  <si>
    <t>⑪</t>
    <phoneticPr fontId="23"/>
  </si>
  <si>
    <t>届出の前月までの６ヶ月</t>
    <phoneticPr fontId="23"/>
  </si>
  <si>
    <t>⑫</t>
    <phoneticPr fontId="23"/>
  </si>
  <si>
    <t>入棟患者数</t>
    <phoneticPr fontId="23"/>
  </si>
  <si>
    <t>⑬</t>
    <phoneticPr fontId="23"/>
  </si>
  <si>
    <t>高次脳機能障害患者が退棟患者数の４０％
以上であることによる除外の有無</t>
    <phoneticPr fontId="23"/>
  </si>
  <si>
    <t>有 ・ 無</t>
    <phoneticPr fontId="23"/>
  </si>
  <si>
    <t>⑭</t>
    <phoneticPr fontId="23"/>
  </si>
  <si>
    <t>⑬による除外がある場合は除外後の入棟患者数（⑬が有の場合のみ）</t>
    <phoneticPr fontId="23"/>
  </si>
  <si>
    <t>⑮</t>
    <phoneticPr fontId="23"/>
  </si>
  <si>
    <t>リハビリテーション実績指数の計算対象から除外した患者数</t>
    <phoneticPr fontId="23"/>
  </si>
  <si>
    <t>⑯</t>
    <phoneticPr fontId="23"/>
  </si>
  <si>
    <t>除外割合
（⑮÷（⑫又は⑭））</t>
    <phoneticPr fontId="23"/>
  </si>
  <si>
    <t>%</t>
    <phoneticPr fontId="23"/>
  </si>
  <si>
    <t>５．高次脳機能障害患者が４０％以上であることによる除外について（⑬が有の場合には、それぞ
　れ⑪の７か月前から前月までの６か月間の状況について記入。）</t>
    <phoneticPr fontId="23"/>
  </si>
  <si>
    <t>※（　　）にはそれぞれ⑪の前月を記載</t>
    <phoneticPr fontId="23"/>
  </si>
  <si>
    <t>⑰</t>
    <phoneticPr fontId="23"/>
  </si>
  <si>
    <t>６か月間の退棟患者数</t>
    <phoneticPr fontId="23"/>
  </si>
  <si>
    <t>⑱</t>
    <phoneticPr fontId="23"/>
  </si>
  <si>
    <t>⑰のうち、高次脳機能障害の患者数</t>
    <phoneticPr fontId="23"/>
  </si>
  <si>
    <t>⑲</t>
    <phoneticPr fontId="23"/>
  </si>
  <si>
    <t>高次脳機能障害患者の割合
（⑱÷⑰）</t>
    <phoneticPr fontId="23"/>
  </si>
  <si>
    <t>６．前月の外来患者に対するリハビリテーション又は訪問リハビリテーション指導の実施　　　</t>
    <phoneticPr fontId="23"/>
  </si>
  <si>
    <t>あり</t>
    <phoneticPr fontId="23"/>
  </si>
  <si>
    <t>なし</t>
    <phoneticPr fontId="23"/>
  </si>
  <si>
    <t>１．①については、毎年７月に報告する際には、前年10 月、当該年１月、４月及び７月について記入する。別の月に報告する際には、報告を行う月及び報告を行う月以前で１月、４月、７月及び10 月のうち直近の月について記入する。ただし、新規に当該入院料の届出を行うなど、当該月について算出を行っていない項目については、記入は不要である。
２．②はリハビリテーション実績指数の計算対象となったものに限る。
３．④は選定療養として行われたもの及びその費用が回復期リハビリテーション病棟入院料に包括されたものを除く。
４．⑫は入棟時に回復期リハビリテーションを要する状態であったものに限る。
５．⑮の除外患者数は、入棟日においてＦＩＭ運動項目の得点が20 点以下若しくは76 点以上、ＦＩＭ認
   知項目の得点が24 点以下、又は年齢が80 歳以上であったことによりリハビリテーション実績指数の
   計算対象から除外したものに限る。
６．⑯の除外割合は、⑬が「有」の場合は⑮÷⑭、「無」の場合は⑮÷⑫とする。
７．⑰は在棟中に回復期リハビリテーション病棟入院料を算定した患者に限る。
８．⑬、⑱、⑲の高次脳機能障害とは、「基本診療料の施設基準等」別表第九に掲げる「高次脳機能障
  害を伴った重症脳血管障害、重度の頸髄損傷及び頭部外傷を含む多部位外傷の場合」に該当する、
  回復期リハビリテーション入院料が算定開始日から起算して180日以内まで算定できるものに限る。
９．「前月の外来患者に対するリハビリテーション又は訪問リハビリテーション指導の実施」については
  「あり」又は「なし」の該当するものを○で囲むこと。</t>
    <phoneticPr fontId="1"/>
  </si>
  <si>
    <t xml:space="preserve">様式52の２ </t>
  </si>
  <si>
    <t xml:space="preserve">緩和ケア病棟入院料１に係る報告書 </t>
    <phoneticPr fontId="1"/>
  </si>
  <si>
    <t>保険医療機関名</t>
    <phoneticPr fontId="23"/>
  </si>
  <si>
    <t xml:space="preserve">１．前年度に当該病棟に入院した患者について、患者等が文書又は口頭で入院の意思表示を行った日から入院までの期間の平均 </t>
    <phoneticPr fontId="23"/>
  </si>
  <si>
    <t>日</t>
    <rPh sb="0" eb="1">
      <t>ニチ</t>
    </rPh>
    <phoneticPr fontId="1"/>
  </si>
  <si>
    <t xml:space="preserve">２．前年度に当該病棟から退院した患者について、転院、転棟又は死亡のため退院した患者以外の患者の割合 </t>
    <phoneticPr fontId="23"/>
  </si>
  <si>
    <t xml:space="preserve">前年度に当該病棟から退院した全患者数 </t>
    <phoneticPr fontId="23"/>
  </si>
  <si>
    <t xml:space="preserve">① </t>
  </si>
  <si>
    <t xml:space="preserve">人 </t>
  </si>
  <si>
    <t xml:space="preserve">転院又は転棟のため退院した患者数 </t>
  </si>
  <si>
    <t xml:space="preserve">② </t>
  </si>
  <si>
    <t xml:space="preserve">死亡のため退院した患者数 </t>
  </si>
  <si>
    <t xml:space="preserve">③ </t>
  </si>
  <si>
    <t xml:space="preserve">前年度に当該病棟から退院した患者について、転院、転棟又は死亡のため退院した患者以外の患者の割合（ （①－②－③）／① ） </t>
    <phoneticPr fontId="23"/>
  </si>
  <si>
    <t xml:space="preserve">％ </t>
  </si>
  <si>
    <t>人</t>
    <rPh sb="0" eb="1">
      <t>ニン</t>
    </rPh>
    <phoneticPr fontId="1"/>
  </si>
  <si>
    <t>⑨</t>
    <phoneticPr fontId="1"/>
  </si>
  <si>
    <t>［記載上の注意］</t>
  </si>
  <si>
    <t>件</t>
  </si>
  <si>
    <t>⑤</t>
  </si>
  <si>
    <t>割</t>
    <rPh sb="0" eb="1">
      <t>ワリ</t>
    </rPh>
    <phoneticPr fontId="1"/>
  </si>
  <si>
    <t>新規患者（措置入院患者、鑑定入院患者及び医療観察法入院患者を含む）の延べ入院日数　②</t>
  </si>
  <si>
    <t>（別紙様式１７の１）</t>
  </si>
  <si>
    <t>地域医療体制確保加算に係る報告書</t>
  </si>
  <si>
    <t>入院基本料又は特定入院料
(プルダウン、または、「別表」から選択すること。欄が足りない場合には余白等に追記すること。)</t>
    <rPh sb="25" eb="27">
      <t>ベッピョウ</t>
    </rPh>
    <rPh sb="30" eb="32">
      <t>センタク</t>
    </rPh>
    <phoneticPr fontId="6"/>
  </si>
  <si>
    <t>病棟（室）数</t>
  </si>
  <si>
    <t>病床数</t>
  </si>
  <si>
    <t xml:space="preserve">棟(室) </t>
  </si>
  <si>
    <t>　　　床</t>
  </si>
  <si>
    <t>１　当該加算の届出を行う病棟の種別及び病床数</t>
    <phoneticPr fontId="6"/>
  </si>
  <si>
    <t>２　救急用の自動車等による搬送実績</t>
    <phoneticPr fontId="6"/>
  </si>
  <si>
    <t>上記期間における救急用の自動車等による搬送件数：</t>
  </si>
  <si>
    <t>（　　　　　　）件</t>
    <phoneticPr fontId="6"/>
  </si>
  <si>
    <t>上記搬送件数の「新型コロナウイルス感染症に係る診療報酬上の臨時的な取扱いについて（その２６）」に示す取扱い等への該当の有無</t>
    <rPh sb="0" eb="2">
      <t>ジョウキ</t>
    </rPh>
    <rPh sb="59" eb="61">
      <t>ウム</t>
    </rPh>
    <phoneticPr fontId="6"/>
  </si>
  <si>
    <t>　有　　</t>
    <rPh sb="1" eb="2">
      <t>ア</t>
    </rPh>
    <phoneticPr fontId="6"/>
  </si>
  <si>
    <t>無　</t>
    <rPh sb="0" eb="1">
      <t>ナ</t>
    </rPh>
    <phoneticPr fontId="6"/>
  </si>
  <si>
    <t>３　届出状況</t>
    <phoneticPr fontId="6"/>
  </si>
  <si>
    <t>　　　</t>
    <phoneticPr fontId="6"/>
  </si>
  <si>
    <t>「Ａ３０３」総合周産期特定集中治療室管理料</t>
    <phoneticPr fontId="6"/>
  </si>
  <si>
    <t>４　指定状況</t>
    <phoneticPr fontId="6"/>
  </si>
  <si>
    <t>　</t>
    <phoneticPr fontId="6"/>
  </si>
  <si>
    <t>地域周産期母子医療センター</t>
    <phoneticPr fontId="6"/>
  </si>
  <si>
    <t>５　病院勤務医の負担の軽減及び処遇の改善に資する体制</t>
    <phoneticPr fontId="6"/>
  </si>
  <si>
    <t>様式１７の２に記載すること。</t>
    <rPh sb="7" eb="9">
      <t>キサイ</t>
    </rPh>
    <phoneticPr fontId="6"/>
  </si>
  <si>
    <t>　１  「１」については、「病棟（室）数」欄には入院基本料又は特定入院料の区分毎の病棟（室）数を、「病床数」欄には同一区分の病棟（室）の病床数を合計した数を、「合計」欄には、全ての区分の病棟（室）の病床数を合計した数を、それぞれ記載すること。欄が足りない場合には余白等に追記すること。</t>
  </si>
  <si>
    <t>　３　様式１７の２を添付すること。</t>
    <phoneticPr fontId="6"/>
  </si>
  <si>
    <t>別表　入院基本料又は特定入院料　【様式17-1】</t>
    <rPh sb="0" eb="2">
      <t>ベッピョウ</t>
    </rPh>
    <rPh sb="17" eb="19">
      <t>ヨウシキ</t>
    </rPh>
    <phoneticPr fontId="23"/>
  </si>
  <si>
    <t>項番</t>
    <rPh sb="0" eb="2">
      <t>コウバン</t>
    </rPh>
    <phoneticPr fontId="23"/>
  </si>
  <si>
    <t>入院基本料又は特定入院料</t>
    <phoneticPr fontId="23"/>
  </si>
  <si>
    <t>急性期一般入院基本料（入院料１）</t>
    <rPh sb="0" eb="10">
      <t>キュウセイキイッパンニュウインキホンリョウ</t>
    </rPh>
    <rPh sb="11" eb="14">
      <t>ニュウインリョウ</t>
    </rPh>
    <phoneticPr fontId="27"/>
  </si>
  <si>
    <t>有床診療所療養病床入院基本料Ｅ</t>
    <rPh sb="0" eb="5">
      <t>ユウショウシンリョウジョ</t>
    </rPh>
    <rPh sb="5" eb="7">
      <t>リョウヨウ</t>
    </rPh>
    <rPh sb="7" eb="9">
      <t>ビョウショウ</t>
    </rPh>
    <rPh sb="9" eb="11">
      <t>ニュウイン</t>
    </rPh>
    <rPh sb="11" eb="14">
      <t>キホンリョウ</t>
    </rPh>
    <phoneticPr fontId="27"/>
  </si>
  <si>
    <t>急性期一般入院基本料（入院料２）</t>
    <rPh sb="0" eb="10">
      <t>キュウセイキイッパンニュウインキホンリョウ</t>
    </rPh>
    <rPh sb="11" eb="14">
      <t>ニュウインリョウ</t>
    </rPh>
    <phoneticPr fontId="27"/>
  </si>
  <si>
    <t>救命救急入院料１</t>
    <rPh sb="0" eb="2">
      <t>キュウメイ</t>
    </rPh>
    <rPh sb="2" eb="4">
      <t>キュウキュウ</t>
    </rPh>
    <rPh sb="4" eb="7">
      <t>ニュウインリョウ</t>
    </rPh>
    <phoneticPr fontId="27"/>
  </si>
  <si>
    <t>急性期一般入院基本料（入院料３）</t>
    <rPh sb="0" eb="10">
      <t>キュウセイキイッパンニュウインキホンリョウ</t>
    </rPh>
    <rPh sb="11" eb="14">
      <t>ニュウインリョウ</t>
    </rPh>
    <phoneticPr fontId="27"/>
  </si>
  <si>
    <t>救命救急入院料２</t>
    <rPh sb="0" eb="7">
      <t>キュウメイキュウキュウニュウインリョウ</t>
    </rPh>
    <phoneticPr fontId="27"/>
  </si>
  <si>
    <t>急性期一般入院基本料（入院料４）</t>
    <rPh sb="0" eb="10">
      <t>キュウセイキイッパンニュウインキホンリョウ</t>
    </rPh>
    <rPh sb="11" eb="14">
      <t>ニュウインリョウ</t>
    </rPh>
    <phoneticPr fontId="27"/>
  </si>
  <si>
    <t>救命救急入院料３</t>
    <rPh sb="0" eb="7">
      <t>キュウメイキュウキュウニュウインリョウ</t>
    </rPh>
    <phoneticPr fontId="27"/>
  </si>
  <si>
    <t>急性期一般入院基本料（入院料５）</t>
    <rPh sb="0" eb="10">
      <t>キュウセイキイッパンニュウインキホンリョウ</t>
    </rPh>
    <rPh sb="11" eb="14">
      <t>ニュウインリョウ</t>
    </rPh>
    <phoneticPr fontId="27"/>
  </si>
  <si>
    <t>救命救急入院料４</t>
    <rPh sb="0" eb="7">
      <t>キュウメイキュウキュウニュウインリョウ</t>
    </rPh>
    <phoneticPr fontId="27"/>
  </si>
  <si>
    <t>急性期一般入院基本料（入院料６）</t>
    <rPh sb="0" eb="10">
      <t>キュウセイキイッパンニュウインキホンリョウ</t>
    </rPh>
    <rPh sb="11" eb="14">
      <t>ニュウインリョウ</t>
    </rPh>
    <phoneticPr fontId="27"/>
  </si>
  <si>
    <t>特定集中治療室管理料１</t>
    <rPh sb="0" eb="2">
      <t>トクテイ</t>
    </rPh>
    <rPh sb="2" eb="4">
      <t>シュウチュウ</t>
    </rPh>
    <rPh sb="4" eb="7">
      <t>チリョウシツ</t>
    </rPh>
    <rPh sb="7" eb="10">
      <t>カンリリョウ</t>
    </rPh>
    <phoneticPr fontId="27"/>
  </si>
  <si>
    <t>地域一般入院基本料（入院料１）</t>
    <rPh sb="0" eb="2">
      <t>チイキ</t>
    </rPh>
    <rPh sb="2" eb="4">
      <t>イッパン</t>
    </rPh>
    <rPh sb="4" eb="6">
      <t>ニュウイン</t>
    </rPh>
    <rPh sb="6" eb="9">
      <t>キホンリョウ</t>
    </rPh>
    <rPh sb="10" eb="13">
      <t>ニュウインリョウ</t>
    </rPh>
    <phoneticPr fontId="27"/>
  </si>
  <si>
    <t>特定集中治療室管理料２</t>
    <rPh sb="0" eb="2">
      <t>トクテイ</t>
    </rPh>
    <rPh sb="2" eb="4">
      <t>シュウチュウ</t>
    </rPh>
    <rPh sb="4" eb="7">
      <t>チリョウシツ</t>
    </rPh>
    <rPh sb="7" eb="10">
      <t>カンリリョウ</t>
    </rPh>
    <phoneticPr fontId="27"/>
  </si>
  <si>
    <t>地域一般入院基本料（入院料２）</t>
    <rPh sb="0" eb="2">
      <t>チイキ</t>
    </rPh>
    <rPh sb="2" eb="4">
      <t>イッパン</t>
    </rPh>
    <rPh sb="4" eb="6">
      <t>ニュウイン</t>
    </rPh>
    <rPh sb="6" eb="9">
      <t>キホンリョウ</t>
    </rPh>
    <rPh sb="10" eb="13">
      <t>ニュウインリョウ</t>
    </rPh>
    <phoneticPr fontId="27"/>
  </si>
  <si>
    <t>特定集中治療室管理料３</t>
    <rPh sb="0" eb="10">
      <t>トクテイシュウチュウチリョウシツカンリリョウ</t>
    </rPh>
    <phoneticPr fontId="27"/>
  </si>
  <si>
    <t>地域一般入院基本料（入院料３）</t>
    <rPh sb="0" eb="2">
      <t>チイキ</t>
    </rPh>
    <rPh sb="2" eb="4">
      <t>イッパン</t>
    </rPh>
    <rPh sb="4" eb="6">
      <t>ニュウイン</t>
    </rPh>
    <rPh sb="6" eb="9">
      <t>キホンリョウ</t>
    </rPh>
    <rPh sb="10" eb="13">
      <t>ニュウインリョウ</t>
    </rPh>
    <phoneticPr fontId="27"/>
  </si>
  <si>
    <t>特定集中治療室管理料４</t>
    <rPh sb="0" eb="10">
      <t>トクテイシュウチュウチリョウシツカンリリョウ</t>
    </rPh>
    <phoneticPr fontId="27"/>
  </si>
  <si>
    <t>療養病棟入院基本料（入院料１）</t>
    <rPh sb="0" eb="2">
      <t>リョウヨウ</t>
    </rPh>
    <rPh sb="2" eb="4">
      <t>ビョウトウ</t>
    </rPh>
    <rPh sb="4" eb="6">
      <t>ニュウイン</t>
    </rPh>
    <rPh sb="6" eb="9">
      <t>キホンリョウ</t>
    </rPh>
    <rPh sb="10" eb="13">
      <t>ニュウインリョウ</t>
    </rPh>
    <phoneticPr fontId="27"/>
  </si>
  <si>
    <t>ハイケアユニット入院医療管理料１</t>
    <rPh sb="8" eb="10">
      <t>ニュウイン</t>
    </rPh>
    <rPh sb="10" eb="12">
      <t>イリョウ</t>
    </rPh>
    <rPh sb="12" eb="15">
      <t>カンリリョウ</t>
    </rPh>
    <phoneticPr fontId="27"/>
  </si>
  <si>
    <t>療養病棟入院基本料（入院料２）</t>
    <rPh sb="0" eb="2">
      <t>リョウヨウ</t>
    </rPh>
    <rPh sb="2" eb="4">
      <t>ビョウトウ</t>
    </rPh>
    <rPh sb="4" eb="6">
      <t>ニュウイン</t>
    </rPh>
    <rPh sb="6" eb="9">
      <t>キホンリョウ</t>
    </rPh>
    <rPh sb="10" eb="13">
      <t>ニュウインリョウ</t>
    </rPh>
    <phoneticPr fontId="27"/>
  </si>
  <si>
    <t>ハイケアユニット入院医療管理料２</t>
    <rPh sb="8" eb="10">
      <t>ニュウイン</t>
    </rPh>
    <rPh sb="10" eb="12">
      <t>イリョウ</t>
    </rPh>
    <rPh sb="12" eb="15">
      <t>カンリリョウ</t>
    </rPh>
    <phoneticPr fontId="27"/>
  </si>
  <si>
    <t>結核病棟入院基本料（７対１）</t>
    <rPh sb="0" eb="2">
      <t>ケッカク</t>
    </rPh>
    <rPh sb="2" eb="4">
      <t>ビョウトウ</t>
    </rPh>
    <rPh sb="4" eb="6">
      <t>ニュウイン</t>
    </rPh>
    <rPh sb="6" eb="9">
      <t>キホンリョウ</t>
    </rPh>
    <rPh sb="11" eb="12">
      <t>タイ</t>
    </rPh>
    <phoneticPr fontId="27"/>
  </si>
  <si>
    <t>脳卒中ケアユニット入院医療管理料</t>
    <rPh sb="0" eb="3">
      <t>ノウソッチュウ</t>
    </rPh>
    <rPh sb="9" eb="11">
      <t>ニュウイン</t>
    </rPh>
    <rPh sb="11" eb="13">
      <t>イリョウ</t>
    </rPh>
    <rPh sb="13" eb="16">
      <t>カンリリョウ</t>
    </rPh>
    <phoneticPr fontId="27"/>
  </si>
  <si>
    <t>結核病棟入院基本料（10対１）</t>
    <rPh sb="0" eb="2">
      <t>ケッカク</t>
    </rPh>
    <rPh sb="2" eb="4">
      <t>ビョウトウ</t>
    </rPh>
    <rPh sb="4" eb="6">
      <t>ニュウイン</t>
    </rPh>
    <rPh sb="6" eb="9">
      <t>キホンリョウ</t>
    </rPh>
    <rPh sb="12" eb="13">
      <t>タイ</t>
    </rPh>
    <phoneticPr fontId="27"/>
  </si>
  <si>
    <t>小児特定集中治療室管理料</t>
    <rPh sb="0" eb="12">
      <t>ショウニトクテイシュウチュウチリョウシツカンリリョウ</t>
    </rPh>
    <phoneticPr fontId="27"/>
  </si>
  <si>
    <t>結核病棟入院基本料（13対１）</t>
    <rPh sb="0" eb="2">
      <t>ケッカク</t>
    </rPh>
    <rPh sb="2" eb="4">
      <t>ビョウトウ</t>
    </rPh>
    <rPh sb="4" eb="6">
      <t>ニュウイン</t>
    </rPh>
    <rPh sb="6" eb="9">
      <t>キホンリョウ</t>
    </rPh>
    <rPh sb="12" eb="13">
      <t>タイ</t>
    </rPh>
    <phoneticPr fontId="27"/>
  </si>
  <si>
    <t>新生児特定集中治療室管理料１</t>
    <rPh sb="0" eb="3">
      <t>シンセイジ</t>
    </rPh>
    <rPh sb="3" eb="13">
      <t>トクテイシュウチュウチリョウシツカンリリョウ</t>
    </rPh>
    <phoneticPr fontId="27"/>
  </si>
  <si>
    <t>結核病棟入院基本料（15対１）</t>
    <rPh sb="0" eb="2">
      <t>ケッカク</t>
    </rPh>
    <rPh sb="2" eb="4">
      <t>ビョウトウ</t>
    </rPh>
    <rPh sb="4" eb="6">
      <t>ニュウイン</t>
    </rPh>
    <rPh sb="6" eb="9">
      <t>キホンリョウ</t>
    </rPh>
    <rPh sb="12" eb="13">
      <t>タイ</t>
    </rPh>
    <phoneticPr fontId="27"/>
  </si>
  <si>
    <t>新生児特定集中治療室管理料２</t>
    <rPh sb="0" eb="3">
      <t>シンセイジ</t>
    </rPh>
    <rPh sb="3" eb="13">
      <t>トクテイシュウチュウチリョウシツカンリリョウ</t>
    </rPh>
    <phoneticPr fontId="27"/>
  </si>
  <si>
    <t>結核病棟入院基本料（18対１）</t>
    <rPh sb="0" eb="2">
      <t>ケッカク</t>
    </rPh>
    <rPh sb="2" eb="4">
      <t>ビョウトウ</t>
    </rPh>
    <rPh sb="4" eb="6">
      <t>ニュウイン</t>
    </rPh>
    <rPh sb="6" eb="9">
      <t>キホンリョウ</t>
    </rPh>
    <rPh sb="12" eb="13">
      <t>タイ</t>
    </rPh>
    <phoneticPr fontId="27"/>
  </si>
  <si>
    <t>総合周産期特定集中治療室管理料（母体・胎児集中治療室管理料）</t>
    <rPh sb="0" eb="2">
      <t>ソウゴウ</t>
    </rPh>
    <rPh sb="2" eb="5">
      <t>シュウサンキ</t>
    </rPh>
    <rPh sb="5" eb="15">
      <t>トクテイシュウチュウチリョウシツカンリリョウ</t>
    </rPh>
    <rPh sb="16" eb="18">
      <t>ボタイ</t>
    </rPh>
    <rPh sb="19" eb="21">
      <t>タイジ</t>
    </rPh>
    <rPh sb="21" eb="23">
      <t>シュウチュウ</t>
    </rPh>
    <rPh sb="23" eb="26">
      <t>チリョウシツ</t>
    </rPh>
    <rPh sb="26" eb="29">
      <t>カンリリョウ</t>
    </rPh>
    <phoneticPr fontId="27"/>
  </si>
  <si>
    <t>結核病棟入院基本料（20対１）</t>
    <rPh sb="0" eb="2">
      <t>ケッカク</t>
    </rPh>
    <rPh sb="2" eb="4">
      <t>ビョウトウ</t>
    </rPh>
    <rPh sb="4" eb="6">
      <t>ニュウイン</t>
    </rPh>
    <rPh sb="6" eb="9">
      <t>キホンリョウ</t>
    </rPh>
    <rPh sb="12" eb="13">
      <t>タイ</t>
    </rPh>
    <phoneticPr fontId="27"/>
  </si>
  <si>
    <t>総合周産期特定集中治療室管理料（新生児集中治療室管理料）</t>
    <rPh sb="0" eb="2">
      <t>ソウゴウ</t>
    </rPh>
    <rPh sb="2" eb="5">
      <t>シュウサンキ</t>
    </rPh>
    <rPh sb="5" eb="15">
      <t>トクテイシュウチュウチリョウシツカンリリョウ</t>
    </rPh>
    <rPh sb="16" eb="19">
      <t>シンセイジ</t>
    </rPh>
    <rPh sb="19" eb="21">
      <t>シュウチュウ</t>
    </rPh>
    <rPh sb="21" eb="24">
      <t>チリョウシツ</t>
    </rPh>
    <rPh sb="24" eb="27">
      <t>カンリリョウ</t>
    </rPh>
    <phoneticPr fontId="27"/>
  </si>
  <si>
    <t>精神病棟入院基本料（10対１）</t>
    <rPh sb="0" eb="2">
      <t>セイシン</t>
    </rPh>
    <rPh sb="2" eb="4">
      <t>ビョウトウ</t>
    </rPh>
    <rPh sb="4" eb="6">
      <t>ニュウイン</t>
    </rPh>
    <rPh sb="6" eb="9">
      <t>キホンリョウ</t>
    </rPh>
    <rPh sb="12" eb="13">
      <t>タイ</t>
    </rPh>
    <phoneticPr fontId="27"/>
  </si>
  <si>
    <t>新生児治療回復室入院医療管理料</t>
    <rPh sb="0" eb="3">
      <t>シンセイジ</t>
    </rPh>
    <rPh sb="3" eb="15">
      <t>チリョウカイフクシツニュウインイリョウカンリリョウ</t>
    </rPh>
    <phoneticPr fontId="27"/>
  </si>
  <si>
    <t>精神病棟入院基本料（13対１）</t>
    <rPh sb="0" eb="2">
      <t>セイシン</t>
    </rPh>
    <rPh sb="2" eb="4">
      <t>ビョウトウ</t>
    </rPh>
    <rPh sb="4" eb="6">
      <t>ニュウイン</t>
    </rPh>
    <rPh sb="6" eb="9">
      <t>キホンリョウ</t>
    </rPh>
    <rPh sb="12" eb="13">
      <t>タイ</t>
    </rPh>
    <phoneticPr fontId="27"/>
  </si>
  <si>
    <t>一類感染症患者入院医療管理料</t>
    <rPh sb="0" eb="2">
      <t>イチルイ</t>
    </rPh>
    <rPh sb="2" eb="5">
      <t>カンセンショウ</t>
    </rPh>
    <rPh sb="5" eb="7">
      <t>カンジャ</t>
    </rPh>
    <rPh sb="7" eb="9">
      <t>ニュウイン</t>
    </rPh>
    <rPh sb="9" eb="11">
      <t>イリョウ</t>
    </rPh>
    <rPh sb="11" eb="14">
      <t>カンリリョウ</t>
    </rPh>
    <phoneticPr fontId="27"/>
  </si>
  <si>
    <t>精神病棟入院基本料（15対１）</t>
    <rPh sb="0" eb="2">
      <t>セイシン</t>
    </rPh>
    <rPh sb="2" eb="4">
      <t>ビョウトウ</t>
    </rPh>
    <rPh sb="4" eb="6">
      <t>ニュウイン</t>
    </rPh>
    <rPh sb="6" eb="9">
      <t>キホンリョウ</t>
    </rPh>
    <rPh sb="12" eb="13">
      <t>タイ</t>
    </rPh>
    <phoneticPr fontId="27"/>
  </si>
  <si>
    <t>特殊疾患入院医療管理料</t>
    <rPh sb="0" eb="2">
      <t>トクシュ</t>
    </rPh>
    <rPh sb="2" eb="4">
      <t>シッカン</t>
    </rPh>
    <rPh sb="4" eb="6">
      <t>ニュウイン</t>
    </rPh>
    <rPh sb="6" eb="8">
      <t>イリョウ</t>
    </rPh>
    <rPh sb="8" eb="11">
      <t>カンリリョウ</t>
    </rPh>
    <phoneticPr fontId="27"/>
  </si>
  <si>
    <t>精神病棟入院基本料（18対１）</t>
    <rPh sb="0" eb="2">
      <t>セイシン</t>
    </rPh>
    <rPh sb="2" eb="4">
      <t>ビョウトウ</t>
    </rPh>
    <rPh sb="4" eb="6">
      <t>ニュウイン</t>
    </rPh>
    <rPh sb="6" eb="9">
      <t>キホンリョウ</t>
    </rPh>
    <rPh sb="12" eb="13">
      <t>タイ</t>
    </rPh>
    <phoneticPr fontId="27"/>
  </si>
  <si>
    <t>小児入院医療管理料１</t>
    <rPh sb="0" eb="2">
      <t>ショウニ</t>
    </rPh>
    <rPh sb="2" eb="4">
      <t>ニュウイン</t>
    </rPh>
    <rPh sb="4" eb="6">
      <t>イリョウ</t>
    </rPh>
    <rPh sb="6" eb="9">
      <t>カンリリョウ</t>
    </rPh>
    <phoneticPr fontId="27"/>
  </si>
  <si>
    <t>精神病棟入院基本料（20対１）</t>
    <rPh sb="0" eb="2">
      <t>セイシン</t>
    </rPh>
    <rPh sb="2" eb="4">
      <t>ビョウトウ</t>
    </rPh>
    <rPh sb="4" eb="6">
      <t>ニュウイン</t>
    </rPh>
    <rPh sb="6" eb="9">
      <t>キホンリョウ</t>
    </rPh>
    <rPh sb="12" eb="13">
      <t>タイ</t>
    </rPh>
    <phoneticPr fontId="27"/>
  </si>
  <si>
    <t>小児入院医療管理料２</t>
    <rPh sb="0" eb="2">
      <t>ショウニ</t>
    </rPh>
    <rPh sb="2" eb="4">
      <t>ニュウイン</t>
    </rPh>
    <rPh sb="4" eb="6">
      <t>イリョウ</t>
    </rPh>
    <rPh sb="6" eb="9">
      <t>カンリリョウ</t>
    </rPh>
    <phoneticPr fontId="27"/>
  </si>
  <si>
    <t>特定機能病院入院基本料（一般病棟・７対１）</t>
    <rPh sb="12" eb="14">
      <t>イッパン</t>
    </rPh>
    <rPh sb="14" eb="16">
      <t>ビョウトウ</t>
    </rPh>
    <rPh sb="18" eb="19">
      <t>タイ</t>
    </rPh>
    <phoneticPr fontId="27"/>
  </si>
  <si>
    <t>小児入院医療管理料３</t>
    <rPh sb="0" eb="2">
      <t>ショウニ</t>
    </rPh>
    <rPh sb="2" eb="4">
      <t>ニュウイン</t>
    </rPh>
    <rPh sb="4" eb="6">
      <t>イリョウ</t>
    </rPh>
    <rPh sb="6" eb="9">
      <t>カンリリョウ</t>
    </rPh>
    <phoneticPr fontId="27"/>
  </si>
  <si>
    <t>特定機能病院入院基本料（一般病棟・10対１）</t>
    <rPh sb="12" eb="14">
      <t>イッパン</t>
    </rPh>
    <rPh sb="14" eb="16">
      <t>ビョウトウ</t>
    </rPh>
    <rPh sb="19" eb="20">
      <t>タイ</t>
    </rPh>
    <phoneticPr fontId="27"/>
  </si>
  <si>
    <t>小児入院医療管理料４</t>
    <rPh sb="0" eb="2">
      <t>ショウニ</t>
    </rPh>
    <rPh sb="2" eb="4">
      <t>ニュウイン</t>
    </rPh>
    <rPh sb="4" eb="6">
      <t>イリョウ</t>
    </rPh>
    <rPh sb="6" eb="9">
      <t>カンリリョウ</t>
    </rPh>
    <phoneticPr fontId="27"/>
  </si>
  <si>
    <t>特定機能病院入院基本料（結核病棟・７対１）</t>
    <rPh sb="12" eb="14">
      <t>ケッカク</t>
    </rPh>
    <rPh sb="14" eb="16">
      <t>ビョウトウ</t>
    </rPh>
    <rPh sb="18" eb="19">
      <t>タイ</t>
    </rPh>
    <phoneticPr fontId="27"/>
  </si>
  <si>
    <t>小児入院医療管理料５</t>
    <rPh sb="0" eb="2">
      <t>ショウニ</t>
    </rPh>
    <rPh sb="2" eb="4">
      <t>ニュウイン</t>
    </rPh>
    <rPh sb="4" eb="6">
      <t>イリョウ</t>
    </rPh>
    <rPh sb="6" eb="9">
      <t>カンリリョウ</t>
    </rPh>
    <phoneticPr fontId="27"/>
  </si>
  <si>
    <t>特定機能病院入院基本料（結核病棟・10対１）</t>
    <rPh sb="19" eb="20">
      <t>タイ</t>
    </rPh>
    <phoneticPr fontId="27"/>
  </si>
  <si>
    <t>回復期リハビリテーション病棟入院料１</t>
    <rPh sb="0" eb="2">
      <t>カイフク</t>
    </rPh>
    <rPh sb="2" eb="3">
      <t>キ</t>
    </rPh>
    <rPh sb="12" eb="17">
      <t>ビョウトウニュウインリョウ</t>
    </rPh>
    <phoneticPr fontId="27"/>
  </si>
  <si>
    <t>特定機能病院入院基本料（結核病棟・13対１）</t>
    <rPh sb="19" eb="20">
      <t>タイ</t>
    </rPh>
    <phoneticPr fontId="27"/>
  </si>
  <si>
    <t>回復期リハビリテーション病棟入院料２</t>
    <rPh sb="0" eb="2">
      <t>カイフク</t>
    </rPh>
    <rPh sb="2" eb="3">
      <t>キ</t>
    </rPh>
    <rPh sb="12" eb="17">
      <t>ビョウトウニュウインリョウ</t>
    </rPh>
    <phoneticPr fontId="27"/>
  </si>
  <si>
    <t>特定機能病院入院基本料（結核病棟・15対１）</t>
    <rPh sb="19" eb="20">
      <t>タイ</t>
    </rPh>
    <phoneticPr fontId="27"/>
  </si>
  <si>
    <t>回復期リハビリテーション病棟入院料３</t>
    <rPh sb="0" eb="2">
      <t>カイフク</t>
    </rPh>
    <rPh sb="2" eb="3">
      <t>キ</t>
    </rPh>
    <rPh sb="12" eb="17">
      <t>ビョウトウニュウインリョウ</t>
    </rPh>
    <phoneticPr fontId="27"/>
  </si>
  <si>
    <t>特定機能病院入院基本料（精神病棟・７対１）</t>
    <rPh sb="12" eb="14">
      <t>セイシン</t>
    </rPh>
    <rPh sb="18" eb="19">
      <t>タイ</t>
    </rPh>
    <phoneticPr fontId="27"/>
  </si>
  <si>
    <t>回復期リハビリテーション病棟入院料４</t>
    <rPh sb="0" eb="2">
      <t>カイフク</t>
    </rPh>
    <rPh sb="2" eb="3">
      <t>キ</t>
    </rPh>
    <rPh sb="12" eb="17">
      <t>ビョウトウニュウインリョウ</t>
    </rPh>
    <phoneticPr fontId="27"/>
  </si>
  <si>
    <t>特定機能病院入院基本料（精神病棟・10対１）</t>
    <rPh sb="19" eb="20">
      <t>タイ</t>
    </rPh>
    <phoneticPr fontId="27"/>
  </si>
  <si>
    <t>回復期リハビリテーション病棟入院料５</t>
    <rPh sb="0" eb="2">
      <t>カイフク</t>
    </rPh>
    <rPh sb="2" eb="3">
      <t>キ</t>
    </rPh>
    <rPh sb="12" eb="17">
      <t>ビョウトウニュウインリョウ</t>
    </rPh>
    <phoneticPr fontId="27"/>
  </si>
  <si>
    <t>特定機能病院入院基本料（精神病棟・13対１）</t>
    <phoneticPr fontId="27"/>
  </si>
  <si>
    <t>地域包括ケア病棟入院料１</t>
    <rPh sb="0" eb="2">
      <t>チイキ</t>
    </rPh>
    <rPh sb="2" eb="4">
      <t>ホウカツ</t>
    </rPh>
    <rPh sb="6" eb="8">
      <t>ビョウトウ</t>
    </rPh>
    <rPh sb="8" eb="11">
      <t>ニュウインリョウ</t>
    </rPh>
    <phoneticPr fontId="27"/>
  </si>
  <si>
    <t>特定機能病院入院基本料（精神病棟・15対１）</t>
    <phoneticPr fontId="27"/>
  </si>
  <si>
    <t>地域包括ケア入院医療管理料１</t>
    <rPh sb="0" eb="2">
      <t>チイキ</t>
    </rPh>
    <rPh sb="2" eb="4">
      <t>ホウカツ</t>
    </rPh>
    <rPh sb="6" eb="8">
      <t>ニュウイン</t>
    </rPh>
    <rPh sb="8" eb="10">
      <t>イリョウ</t>
    </rPh>
    <rPh sb="10" eb="13">
      <t>カンリリョウ</t>
    </rPh>
    <phoneticPr fontId="27"/>
  </si>
  <si>
    <t>専門病棟入院基本料（７対１）</t>
    <rPh sb="0" eb="2">
      <t>センモン</t>
    </rPh>
    <rPh sb="2" eb="4">
      <t>ビョウトウ</t>
    </rPh>
    <rPh sb="4" eb="6">
      <t>ニュウイン</t>
    </rPh>
    <rPh sb="6" eb="9">
      <t>キホンリョウ</t>
    </rPh>
    <rPh sb="11" eb="12">
      <t>タイ</t>
    </rPh>
    <phoneticPr fontId="27"/>
  </si>
  <si>
    <t>地域包括ケア病棟入院料２</t>
    <rPh sb="0" eb="2">
      <t>チイキ</t>
    </rPh>
    <rPh sb="2" eb="4">
      <t>ホウカツ</t>
    </rPh>
    <rPh sb="6" eb="8">
      <t>ビョウトウ</t>
    </rPh>
    <rPh sb="8" eb="11">
      <t>ニュウインリョウ</t>
    </rPh>
    <phoneticPr fontId="27"/>
  </si>
  <si>
    <t>専門病棟入院基本料（10対１）</t>
    <rPh sb="0" eb="2">
      <t>センモン</t>
    </rPh>
    <rPh sb="2" eb="4">
      <t>ビョウトウ</t>
    </rPh>
    <rPh sb="4" eb="6">
      <t>ニュウイン</t>
    </rPh>
    <rPh sb="6" eb="9">
      <t>キホンリョウ</t>
    </rPh>
    <rPh sb="12" eb="13">
      <t>タイ</t>
    </rPh>
    <phoneticPr fontId="27"/>
  </si>
  <si>
    <t>地域包括ケア入院医療管理料２</t>
    <rPh sb="0" eb="2">
      <t>チイキ</t>
    </rPh>
    <rPh sb="2" eb="4">
      <t>ホウカツ</t>
    </rPh>
    <rPh sb="6" eb="8">
      <t>ニュウイン</t>
    </rPh>
    <rPh sb="8" eb="10">
      <t>イリョウ</t>
    </rPh>
    <rPh sb="10" eb="13">
      <t>カンリリョウ</t>
    </rPh>
    <phoneticPr fontId="27"/>
  </si>
  <si>
    <t>専門病棟入院基本料（13対１）</t>
    <rPh sb="0" eb="2">
      <t>センモン</t>
    </rPh>
    <rPh sb="2" eb="4">
      <t>ビョウトウ</t>
    </rPh>
    <rPh sb="4" eb="6">
      <t>ニュウイン</t>
    </rPh>
    <rPh sb="6" eb="9">
      <t>キホンリョウ</t>
    </rPh>
    <rPh sb="12" eb="13">
      <t>タイ</t>
    </rPh>
    <phoneticPr fontId="27"/>
  </si>
  <si>
    <t>地域包括ケア病棟入院料３</t>
    <rPh sb="0" eb="2">
      <t>チイキ</t>
    </rPh>
    <rPh sb="2" eb="4">
      <t>ホウカツ</t>
    </rPh>
    <rPh sb="6" eb="8">
      <t>ビョウトウ</t>
    </rPh>
    <rPh sb="8" eb="11">
      <t>ニュウインリョウ</t>
    </rPh>
    <phoneticPr fontId="27"/>
  </si>
  <si>
    <t>障害者施設等入院基本料（７対１）</t>
    <rPh sb="0" eb="3">
      <t>ショウガイシャ</t>
    </rPh>
    <rPh sb="3" eb="5">
      <t>シセツ</t>
    </rPh>
    <rPh sb="5" eb="6">
      <t>トウ</t>
    </rPh>
    <rPh sb="6" eb="8">
      <t>ニュウイン</t>
    </rPh>
    <rPh sb="8" eb="11">
      <t>キホンリョウ</t>
    </rPh>
    <rPh sb="13" eb="14">
      <t>タイ</t>
    </rPh>
    <phoneticPr fontId="27"/>
  </si>
  <si>
    <t>地域包括ケア入院医療管理料３</t>
    <rPh sb="0" eb="2">
      <t>チイキ</t>
    </rPh>
    <rPh sb="2" eb="4">
      <t>ホウカツ</t>
    </rPh>
    <rPh sb="6" eb="8">
      <t>ニュウイン</t>
    </rPh>
    <rPh sb="8" eb="10">
      <t>イリョウ</t>
    </rPh>
    <rPh sb="10" eb="13">
      <t>カンリリョウ</t>
    </rPh>
    <phoneticPr fontId="27"/>
  </si>
  <si>
    <t>障害者施設等入院基本料（10対１）</t>
    <rPh sb="0" eb="3">
      <t>ショウガイシャ</t>
    </rPh>
    <rPh sb="3" eb="5">
      <t>シセツ</t>
    </rPh>
    <rPh sb="5" eb="6">
      <t>トウ</t>
    </rPh>
    <rPh sb="6" eb="8">
      <t>ニュウイン</t>
    </rPh>
    <rPh sb="8" eb="11">
      <t>キホンリョウ</t>
    </rPh>
    <rPh sb="14" eb="15">
      <t>タイ</t>
    </rPh>
    <phoneticPr fontId="27"/>
  </si>
  <si>
    <t>地域包括ケア病棟入院料４</t>
    <rPh sb="0" eb="2">
      <t>チイキ</t>
    </rPh>
    <rPh sb="2" eb="4">
      <t>ホウカツ</t>
    </rPh>
    <rPh sb="6" eb="8">
      <t>ビョウトウ</t>
    </rPh>
    <rPh sb="8" eb="11">
      <t>ニュウインリョウ</t>
    </rPh>
    <phoneticPr fontId="27"/>
  </si>
  <si>
    <t>障害者施設等入院基本料（13対１）</t>
    <rPh sb="0" eb="3">
      <t>ショウガイシャ</t>
    </rPh>
    <rPh sb="3" eb="5">
      <t>シセツ</t>
    </rPh>
    <rPh sb="5" eb="6">
      <t>トウ</t>
    </rPh>
    <rPh sb="6" eb="8">
      <t>ニュウイン</t>
    </rPh>
    <rPh sb="8" eb="11">
      <t>キホンリョウ</t>
    </rPh>
    <rPh sb="14" eb="15">
      <t>タイ</t>
    </rPh>
    <phoneticPr fontId="27"/>
  </si>
  <si>
    <t>地域包括ケア入院医療管理料４</t>
    <rPh sb="0" eb="2">
      <t>チイキ</t>
    </rPh>
    <rPh sb="2" eb="4">
      <t>ホウカツ</t>
    </rPh>
    <rPh sb="6" eb="8">
      <t>ニュウイン</t>
    </rPh>
    <rPh sb="8" eb="10">
      <t>イリョウ</t>
    </rPh>
    <rPh sb="10" eb="13">
      <t>カンリリョウ</t>
    </rPh>
    <phoneticPr fontId="27"/>
  </si>
  <si>
    <t>障害者施設等入院基本料（15対１）</t>
    <rPh sb="0" eb="3">
      <t>ショウガイシャ</t>
    </rPh>
    <rPh sb="3" eb="5">
      <t>シセツ</t>
    </rPh>
    <rPh sb="5" eb="6">
      <t>トウ</t>
    </rPh>
    <rPh sb="6" eb="8">
      <t>ニュウイン</t>
    </rPh>
    <rPh sb="8" eb="11">
      <t>キホンリョウ</t>
    </rPh>
    <rPh sb="14" eb="15">
      <t>タイ</t>
    </rPh>
    <phoneticPr fontId="27"/>
  </si>
  <si>
    <t>特殊疾患病棟入院料１</t>
    <rPh sb="0" eb="2">
      <t>トクシュ</t>
    </rPh>
    <rPh sb="2" eb="4">
      <t>シッカン</t>
    </rPh>
    <rPh sb="4" eb="6">
      <t>ビョウトウ</t>
    </rPh>
    <rPh sb="6" eb="9">
      <t>ニュウインリョウ</t>
    </rPh>
    <phoneticPr fontId="27"/>
  </si>
  <si>
    <t>有床診療所入院基本料１</t>
    <rPh sb="0" eb="5">
      <t>ユウショウシンリョウジョ</t>
    </rPh>
    <rPh sb="5" eb="7">
      <t>ニュウイン</t>
    </rPh>
    <rPh sb="7" eb="10">
      <t>キホンリョウ</t>
    </rPh>
    <phoneticPr fontId="27"/>
  </si>
  <si>
    <t>特殊疾患病棟入院料２</t>
    <rPh sb="0" eb="2">
      <t>トクシュ</t>
    </rPh>
    <rPh sb="2" eb="4">
      <t>シッカン</t>
    </rPh>
    <rPh sb="4" eb="6">
      <t>ビョウトウ</t>
    </rPh>
    <rPh sb="6" eb="9">
      <t>ニュウインリョウ</t>
    </rPh>
    <phoneticPr fontId="27"/>
  </si>
  <si>
    <t>有床診療所入院基本料２</t>
    <rPh sb="0" eb="5">
      <t>ユウショウシンリョウジョ</t>
    </rPh>
    <rPh sb="5" eb="7">
      <t>ニュウイン</t>
    </rPh>
    <rPh sb="7" eb="10">
      <t>キホンリョウ</t>
    </rPh>
    <phoneticPr fontId="27"/>
  </si>
  <si>
    <t>緩和ケア病棟入院料１</t>
    <rPh sb="0" eb="2">
      <t>カンワ</t>
    </rPh>
    <rPh sb="4" eb="6">
      <t>ビョウトウ</t>
    </rPh>
    <rPh sb="6" eb="9">
      <t>ニュウインリョウ</t>
    </rPh>
    <phoneticPr fontId="27"/>
  </si>
  <si>
    <t>有床診療所入院基本料３</t>
    <rPh sb="0" eb="5">
      <t>ユウショウシンリョウジョ</t>
    </rPh>
    <rPh sb="5" eb="7">
      <t>ニュウイン</t>
    </rPh>
    <rPh sb="7" eb="10">
      <t>キホンリョウ</t>
    </rPh>
    <phoneticPr fontId="27"/>
  </si>
  <si>
    <t>緩和ケア病棟入院料２</t>
    <rPh sb="0" eb="2">
      <t>カンワ</t>
    </rPh>
    <rPh sb="4" eb="6">
      <t>ビョウトウ</t>
    </rPh>
    <rPh sb="6" eb="9">
      <t>ニュウインリョウ</t>
    </rPh>
    <phoneticPr fontId="27"/>
  </si>
  <si>
    <t>有床診療所入院基本料４</t>
    <rPh sb="0" eb="5">
      <t>ユウショウシンリョウジョ</t>
    </rPh>
    <rPh sb="5" eb="7">
      <t>ニュウイン</t>
    </rPh>
    <rPh sb="7" eb="10">
      <t>キホンリョウ</t>
    </rPh>
    <phoneticPr fontId="27"/>
  </si>
  <si>
    <t>精神科救急急性期医療入院料</t>
    <rPh sb="0" eb="3">
      <t>セイシンカ</t>
    </rPh>
    <rPh sb="3" eb="5">
      <t>キュウキュウ</t>
    </rPh>
    <rPh sb="5" eb="8">
      <t>キュウセイキ</t>
    </rPh>
    <rPh sb="8" eb="10">
      <t>イリョウ</t>
    </rPh>
    <rPh sb="10" eb="13">
      <t>ニュウインリョウ</t>
    </rPh>
    <phoneticPr fontId="27"/>
  </si>
  <si>
    <t>有床診療所入院基本料５</t>
    <rPh sb="0" eb="5">
      <t>ユウショウシンリョウジョ</t>
    </rPh>
    <rPh sb="5" eb="7">
      <t>ニュウイン</t>
    </rPh>
    <rPh sb="7" eb="10">
      <t>キホンリョウ</t>
    </rPh>
    <phoneticPr fontId="27"/>
  </si>
  <si>
    <t>精神科急性期治療病棟入院料１</t>
    <rPh sb="0" eb="13">
      <t>セイシンカキュウセイキチリョウビョウトウニュウインリョウ</t>
    </rPh>
    <phoneticPr fontId="27"/>
  </si>
  <si>
    <t>有床診療所入院基本料６</t>
    <rPh sb="0" eb="5">
      <t>ユウショウシンリョウジョ</t>
    </rPh>
    <rPh sb="5" eb="7">
      <t>ニュウイン</t>
    </rPh>
    <rPh sb="7" eb="10">
      <t>キホンリョウ</t>
    </rPh>
    <phoneticPr fontId="27"/>
  </si>
  <si>
    <t>精神科急性期治療病棟入院料２</t>
    <rPh sb="0" eb="13">
      <t>セイシンカキュウセイキチリョウビョウトウニュウインリョウ</t>
    </rPh>
    <phoneticPr fontId="27"/>
  </si>
  <si>
    <t>有床診療所療養病床入院基本料Ａ</t>
    <rPh sb="0" eb="5">
      <t>ユウショウシンリョウジョ</t>
    </rPh>
    <rPh sb="5" eb="7">
      <t>リョウヨウ</t>
    </rPh>
    <rPh sb="7" eb="9">
      <t>ビョウショウ</t>
    </rPh>
    <rPh sb="9" eb="11">
      <t>ニュウイン</t>
    </rPh>
    <rPh sb="11" eb="14">
      <t>キホンリョウ</t>
    </rPh>
    <phoneticPr fontId="27"/>
  </si>
  <si>
    <t>精神科救急・合併症入院料</t>
    <rPh sb="0" eb="3">
      <t>セイシンカ</t>
    </rPh>
    <rPh sb="3" eb="5">
      <t>キュウキュウ</t>
    </rPh>
    <rPh sb="6" eb="9">
      <t>ガッペイショウ</t>
    </rPh>
    <rPh sb="9" eb="12">
      <t>ニュウインリョウ</t>
    </rPh>
    <phoneticPr fontId="27"/>
  </si>
  <si>
    <t>有床診療所療養病床入院基本料Ｂ</t>
    <rPh sb="0" eb="5">
      <t>ユウショウシンリョウジョ</t>
    </rPh>
    <rPh sb="5" eb="7">
      <t>リョウヨウ</t>
    </rPh>
    <rPh sb="7" eb="9">
      <t>ビョウショウ</t>
    </rPh>
    <rPh sb="9" eb="11">
      <t>ニュウイン</t>
    </rPh>
    <rPh sb="11" eb="14">
      <t>キホンリョウ</t>
    </rPh>
    <phoneticPr fontId="27"/>
  </si>
  <si>
    <t>児童・思春期精神科入院医療管理料</t>
    <rPh sb="0" eb="2">
      <t>ジドウ</t>
    </rPh>
    <rPh sb="3" eb="6">
      <t>シシュンキ</t>
    </rPh>
    <rPh sb="6" eb="9">
      <t>セイシンカ</t>
    </rPh>
    <rPh sb="9" eb="11">
      <t>ニュウイン</t>
    </rPh>
    <rPh sb="11" eb="13">
      <t>イリョウ</t>
    </rPh>
    <rPh sb="13" eb="16">
      <t>カンリリョウ</t>
    </rPh>
    <phoneticPr fontId="27"/>
  </si>
  <si>
    <t>有床診療所療養病床入院基本料Ｃ</t>
    <rPh sb="0" eb="5">
      <t>ユウショウシンリョウジョ</t>
    </rPh>
    <rPh sb="5" eb="7">
      <t>リョウヨウ</t>
    </rPh>
    <rPh sb="7" eb="9">
      <t>ビョウショウ</t>
    </rPh>
    <rPh sb="9" eb="11">
      <t>ニュウイン</t>
    </rPh>
    <rPh sb="11" eb="14">
      <t>キホンリョウ</t>
    </rPh>
    <phoneticPr fontId="27"/>
  </si>
  <si>
    <t>精神療養病棟入院料</t>
    <rPh sb="0" eb="2">
      <t>セイシン</t>
    </rPh>
    <rPh sb="2" eb="4">
      <t>リョウヨウ</t>
    </rPh>
    <rPh sb="4" eb="6">
      <t>ビョウトウ</t>
    </rPh>
    <rPh sb="6" eb="9">
      <t>ニュウインリョウ</t>
    </rPh>
    <phoneticPr fontId="27"/>
  </si>
  <si>
    <t>有床診療所療養病床入院基本料Ｄ</t>
    <rPh sb="0" eb="5">
      <t>ユウショウシンリョウジョ</t>
    </rPh>
    <rPh sb="5" eb="7">
      <t>リョウヨウ</t>
    </rPh>
    <rPh sb="7" eb="9">
      <t>ビョウショウ</t>
    </rPh>
    <rPh sb="9" eb="11">
      <t>ニュウイン</t>
    </rPh>
    <rPh sb="11" eb="14">
      <t>キホンリョウ</t>
    </rPh>
    <phoneticPr fontId="27"/>
  </si>
  <si>
    <t>認知症治療病棟入院料１</t>
    <rPh sb="0" eb="3">
      <t>ニンチショウ</t>
    </rPh>
    <rPh sb="3" eb="5">
      <t>チリョウ</t>
    </rPh>
    <rPh sb="5" eb="7">
      <t>ビョウトウ</t>
    </rPh>
    <rPh sb="7" eb="10">
      <t>ニュウインリョウ</t>
    </rPh>
    <phoneticPr fontId="27"/>
  </si>
  <si>
    <t>認知症治療病棟入院料２</t>
    <rPh sb="0" eb="10">
      <t>ニンチショウチリョウビョウトウニュウインリョウ</t>
    </rPh>
    <phoneticPr fontId="27"/>
  </si>
  <si>
    <t>特定一般病棟入院料１</t>
    <rPh sb="0" eb="9">
      <t>トクテイイッパンビョウトウニュウインリョウ</t>
    </rPh>
    <phoneticPr fontId="27"/>
  </si>
  <si>
    <t>特定一般病棟入院料２</t>
    <rPh sb="0" eb="9">
      <t>トクテイイッパンビョウトウニュウインリョウ</t>
    </rPh>
    <phoneticPr fontId="27"/>
  </si>
  <si>
    <t>地域移行機能強化病棟入院料</t>
    <rPh sb="0" eb="2">
      <t>チイキ</t>
    </rPh>
    <rPh sb="2" eb="4">
      <t>イコウ</t>
    </rPh>
    <rPh sb="4" eb="6">
      <t>キノウ</t>
    </rPh>
    <rPh sb="6" eb="8">
      <t>キョウカ</t>
    </rPh>
    <rPh sb="8" eb="10">
      <t>ビョウトウ</t>
    </rPh>
    <rPh sb="10" eb="13">
      <t>ニュウインリョウ</t>
    </rPh>
    <phoneticPr fontId="27"/>
  </si>
  <si>
    <t>（別紙様式１７の２）</t>
    <rPh sb="1" eb="3">
      <t>ベッシ</t>
    </rPh>
    <rPh sb="3" eb="5">
      <t>ヨウシキ</t>
    </rPh>
    <phoneticPr fontId="23"/>
  </si>
  <si>
    <t>地域医療体制確保加算に係る報告書（病院勤務医の負担の軽減及び処遇の改善に資する体制について）</t>
    <rPh sb="0" eb="2">
      <t>チイキ</t>
    </rPh>
    <rPh sb="2" eb="4">
      <t>イリョウ</t>
    </rPh>
    <rPh sb="4" eb="6">
      <t>タイセイ</t>
    </rPh>
    <rPh sb="6" eb="8">
      <t>カクホ</t>
    </rPh>
    <rPh sb="8" eb="10">
      <t>カサン</t>
    </rPh>
    <rPh sb="11" eb="12">
      <t>カカ</t>
    </rPh>
    <rPh sb="13" eb="16">
      <t>ホウコクショ</t>
    </rPh>
    <rPh sb="17" eb="19">
      <t>ビョウイン</t>
    </rPh>
    <rPh sb="19" eb="22">
      <t>キンムイ</t>
    </rPh>
    <rPh sb="23" eb="25">
      <t>フタン</t>
    </rPh>
    <rPh sb="26" eb="28">
      <t>ケイゲン</t>
    </rPh>
    <rPh sb="28" eb="29">
      <t>オヨ</t>
    </rPh>
    <rPh sb="30" eb="32">
      <t>ショグウ</t>
    </rPh>
    <rPh sb="33" eb="35">
      <t>カイゼン</t>
    </rPh>
    <rPh sb="36" eb="37">
      <t>シ</t>
    </rPh>
    <rPh sb="39" eb="41">
      <t>タイセイ</t>
    </rPh>
    <phoneticPr fontId="23"/>
  </si>
  <si>
    <t>　※レセプトに記載する７桁の数字を記載すること。</t>
    <rPh sb="7" eb="9">
      <t>キサイ</t>
    </rPh>
    <rPh sb="12" eb="13">
      <t>ケタ</t>
    </rPh>
    <rPh sb="14" eb="16">
      <t>スウジ</t>
    </rPh>
    <rPh sb="17" eb="19">
      <t>キサイ</t>
    </rPh>
    <phoneticPr fontId="23"/>
  </si>
  <si>
    <t>保険医療機関名</t>
    <rPh sb="0" eb="2">
      <t>ホケン</t>
    </rPh>
    <rPh sb="2" eb="4">
      <t>イリョウ</t>
    </rPh>
    <rPh sb="4" eb="7">
      <t>キカンメイ</t>
    </rPh>
    <phoneticPr fontId="23"/>
  </si>
  <si>
    <t>（１）　地域医療体制確保加算の算定状況</t>
    <rPh sb="4" eb="14">
      <t>チイキイリョウタイセイカクホカサン</t>
    </rPh>
    <rPh sb="15" eb="17">
      <t>サンテイ</t>
    </rPh>
    <rPh sb="17" eb="19">
      <t>ジョウキョウ</t>
    </rPh>
    <phoneticPr fontId="23"/>
  </si>
  <si>
    <t>算定開始時点（　　　　年　　　月）</t>
    <rPh sb="0" eb="4">
      <t>サンテイカイシ</t>
    </rPh>
    <rPh sb="4" eb="6">
      <t>ジテン</t>
    </rPh>
    <rPh sb="11" eb="12">
      <t>ネン</t>
    </rPh>
    <rPh sb="15" eb="16">
      <t>ガツ</t>
    </rPh>
    <phoneticPr fontId="23"/>
  </si>
  <si>
    <t>備考※（　　　　　　　　　　　　　　　　　　　　　　　　　　　　　　　　　　　　　　　　　　　　　）</t>
    <rPh sb="0" eb="2">
      <t>ビコウ</t>
    </rPh>
    <phoneticPr fontId="23"/>
  </si>
  <si>
    <t>※　算定開始後、当該加算を辞退した年月などがあれば具体的に記載すること。</t>
    <rPh sb="2" eb="4">
      <t>サンテイ</t>
    </rPh>
    <rPh sb="4" eb="7">
      <t>カイシゴ</t>
    </rPh>
    <rPh sb="8" eb="10">
      <t>トウガイ</t>
    </rPh>
    <rPh sb="10" eb="12">
      <t>カサン</t>
    </rPh>
    <rPh sb="13" eb="15">
      <t>ジタイ</t>
    </rPh>
    <rPh sb="17" eb="18">
      <t>ネン</t>
    </rPh>
    <rPh sb="18" eb="19">
      <t>ツキ</t>
    </rPh>
    <rPh sb="25" eb="28">
      <t>グタイテキ</t>
    </rPh>
    <rPh sb="29" eb="31">
      <t>キサイ</t>
    </rPh>
    <phoneticPr fontId="23"/>
  </si>
  <si>
    <t>（２）　病院勤務医の勤務時間及び当直を含めた夜間の勤務状況の把握</t>
    <rPh sb="4" eb="6">
      <t>ビョウイン</t>
    </rPh>
    <rPh sb="6" eb="9">
      <t>キンムイ</t>
    </rPh>
    <rPh sb="10" eb="12">
      <t>キンム</t>
    </rPh>
    <rPh sb="12" eb="14">
      <t>ジカン</t>
    </rPh>
    <rPh sb="14" eb="15">
      <t>オヨ</t>
    </rPh>
    <rPh sb="16" eb="18">
      <t>トウチョク</t>
    </rPh>
    <rPh sb="19" eb="20">
      <t>フク</t>
    </rPh>
    <rPh sb="22" eb="24">
      <t>ヤカン</t>
    </rPh>
    <rPh sb="25" eb="27">
      <t>キンム</t>
    </rPh>
    <rPh sb="27" eb="29">
      <t>ジョウキョウ</t>
    </rPh>
    <rPh sb="30" eb="32">
      <t>ハアク</t>
    </rPh>
    <phoneticPr fontId="23"/>
  </si>
  <si>
    <t>（令和４年７月１日時点）</t>
    <phoneticPr fontId="23"/>
  </si>
  <si>
    <t>ア　医療機関に勤務する医師数</t>
    <rPh sb="2" eb="4">
      <t>イリョウ</t>
    </rPh>
    <rPh sb="4" eb="6">
      <t>キカン</t>
    </rPh>
    <rPh sb="7" eb="9">
      <t>キンム</t>
    </rPh>
    <rPh sb="11" eb="14">
      <t>イシスウ</t>
    </rPh>
    <phoneticPr fontId="23"/>
  </si>
  <si>
    <t>常勤：</t>
    <rPh sb="0" eb="2">
      <t>ジョウキン</t>
    </rPh>
    <phoneticPr fontId="23"/>
  </si>
  <si>
    <t>（　　　　　　　　）名</t>
    <phoneticPr fontId="23"/>
  </si>
  <si>
    <t>非常勤：</t>
    <rPh sb="0" eb="3">
      <t>ヒジョウキン</t>
    </rPh>
    <phoneticPr fontId="23"/>
  </si>
  <si>
    <t>　（　　　　　　　　）名</t>
    <phoneticPr fontId="23"/>
  </si>
  <si>
    <t>宿日直（＊１）を担当する医師数：</t>
    <rPh sb="0" eb="1">
      <t>シュク</t>
    </rPh>
    <rPh sb="1" eb="3">
      <t>ニッチョク</t>
    </rPh>
    <rPh sb="8" eb="10">
      <t>タントウ</t>
    </rPh>
    <rPh sb="12" eb="15">
      <t>イシスウ</t>
    </rPh>
    <phoneticPr fontId="23"/>
  </si>
  <si>
    <t>（　　　　　　　　）名（うち非常勤（　　　　　　　　）名）</t>
    <rPh sb="14" eb="17">
      <t>ヒジョウキン</t>
    </rPh>
    <rPh sb="27" eb="28">
      <t>メイ</t>
    </rPh>
    <phoneticPr fontId="23"/>
  </si>
  <si>
    <t>＊１ 宿日直については、平日の平均的な１日における体制を記載すること）</t>
    <rPh sb="3" eb="6">
      <t>シュクニッチョク</t>
    </rPh>
    <rPh sb="12" eb="14">
      <t>ヘイジツ</t>
    </rPh>
    <rPh sb="15" eb="18">
      <t>ヘイキンテキ</t>
    </rPh>
    <rPh sb="20" eb="21">
      <t>ニチ</t>
    </rPh>
    <rPh sb="25" eb="27">
      <t>タイセイ</t>
    </rPh>
    <rPh sb="28" eb="30">
      <t>キサイ</t>
    </rPh>
    <phoneticPr fontId="23"/>
  </si>
  <si>
    <t>イ　病院勤務医の勤務状況の把握等（令和４年６月分）</t>
    <rPh sb="2" eb="4">
      <t>ビョウイン</t>
    </rPh>
    <rPh sb="4" eb="7">
      <t>キンムイ</t>
    </rPh>
    <phoneticPr fontId="23"/>
  </si>
  <si>
    <t>タイムカード、ＩＣカード</t>
    <phoneticPr fontId="23"/>
  </si>
  <si>
    <t>その他</t>
    <phoneticPr fontId="23"/>
  </si>
  <si>
    <t>年次有給休暇取得率</t>
    <rPh sb="0" eb="2">
      <t>ネンジ</t>
    </rPh>
    <rPh sb="2" eb="4">
      <t>ユウキュウ</t>
    </rPh>
    <rPh sb="4" eb="6">
      <t>キュウカ</t>
    </rPh>
    <rPh sb="6" eb="8">
      <t>シュトク</t>
    </rPh>
    <rPh sb="8" eb="9">
      <t>リツ</t>
    </rPh>
    <phoneticPr fontId="23"/>
  </si>
  <si>
    <t>時短勤務実施者（＊３）数</t>
    <rPh sb="11" eb="12">
      <t>スウ</t>
    </rPh>
    <phoneticPr fontId="23"/>
  </si>
  <si>
    <t>育児休業・介護休業の取得率</t>
    <rPh sb="0" eb="2">
      <t>イクジ</t>
    </rPh>
    <rPh sb="2" eb="4">
      <t>キュウギョウ</t>
    </rPh>
    <rPh sb="5" eb="7">
      <t>カイゴ</t>
    </rPh>
    <rPh sb="7" eb="9">
      <t>キュウギョウ</t>
    </rPh>
    <rPh sb="10" eb="13">
      <t>シュトクリツ</t>
    </rPh>
    <phoneticPr fontId="23"/>
  </si>
  <si>
    <t>その他</t>
    <rPh sb="2" eb="3">
      <t>タ</t>
    </rPh>
    <phoneticPr fontId="23"/>
  </si>
  <si>
    <t>　（具体的に：               　　　　　　　　　　　　　　　　　　　　   ）</t>
  </si>
  <si>
    <t>＊２  前年度の実績を記載。</t>
    <rPh sb="4" eb="7">
      <t>ゼンネンド</t>
    </rPh>
    <rPh sb="8" eb="10">
      <t>ジッセキ</t>
    </rPh>
    <rPh sb="11" eb="13">
      <t>キサイ</t>
    </rPh>
    <phoneticPr fontId="23"/>
  </si>
  <si>
    <t>＊３ 所定労働時間をあらかじめ減じた勤務体制としている者</t>
    <phoneticPr fontId="23"/>
  </si>
  <si>
    <t>（ウ） 超過勤務時間（時間／月）（＊４）</t>
    <rPh sb="4" eb="6">
      <t>チョウカ</t>
    </rPh>
    <rPh sb="6" eb="8">
      <t>キンム</t>
    </rPh>
    <rPh sb="8" eb="10">
      <t>ジカン</t>
    </rPh>
    <rPh sb="11" eb="13">
      <t>ジカン</t>
    </rPh>
    <rPh sb="14" eb="15">
      <t>ツキ</t>
    </rPh>
    <phoneticPr fontId="23"/>
  </si>
  <si>
    <t>平均：</t>
    <rPh sb="0" eb="2">
      <t>ヘイキン</t>
    </rPh>
    <phoneticPr fontId="23"/>
  </si>
  <si>
    <t>（　　　　　　　　）時間／月</t>
  </si>
  <si>
    <t>80時間／月以上の者の人数：</t>
    <rPh sb="2" eb="4">
      <t>ジカン</t>
    </rPh>
    <rPh sb="5" eb="6">
      <t>ツキ</t>
    </rPh>
    <rPh sb="6" eb="8">
      <t>イジョウ</t>
    </rPh>
    <rPh sb="9" eb="10">
      <t>シャ</t>
    </rPh>
    <rPh sb="11" eb="13">
      <t>ニンズウ</t>
    </rPh>
    <phoneticPr fontId="23"/>
  </si>
  <si>
    <t>（　　　　　　）名</t>
    <rPh sb="8" eb="9">
      <t>メイ</t>
    </rPh>
    <phoneticPr fontId="23"/>
  </si>
  <si>
    <t>最大：</t>
    <rPh sb="0" eb="2">
      <t>サイダイ</t>
    </rPh>
    <phoneticPr fontId="23"/>
  </si>
  <si>
    <t>155時間／月以上の者の人数：</t>
    <rPh sb="3" eb="5">
      <t>ジカン</t>
    </rPh>
    <rPh sb="6" eb="7">
      <t>ツキ</t>
    </rPh>
    <rPh sb="7" eb="9">
      <t>イジョウ</t>
    </rPh>
    <rPh sb="10" eb="11">
      <t>シャ</t>
    </rPh>
    <rPh sb="12" eb="14">
      <t>ニンズウ</t>
    </rPh>
    <phoneticPr fontId="23"/>
  </si>
  <si>
    <t>最小：</t>
    <rPh sb="0" eb="2">
      <t>サイショウ</t>
    </rPh>
    <phoneticPr fontId="23"/>
  </si>
  <si>
    <t>＊４ 常勤医における値を記載。</t>
    <rPh sb="3" eb="5">
      <t>ジョウキン</t>
    </rPh>
    <rPh sb="5" eb="6">
      <t>イ</t>
    </rPh>
    <rPh sb="10" eb="11">
      <t>アタイ</t>
    </rPh>
    <rPh sb="12" eb="14">
      <t>キサイ</t>
    </rPh>
    <phoneticPr fontId="23"/>
  </si>
  <si>
    <t xml:space="preserve">＊４ 超過勤務時間： 法定休日以外の日において１日につき８時間を超えて労働した時間並びに１週について40時間を超えて労働した時間数
</t>
    <rPh sb="3" eb="5">
      <t>チョウカ</t>
    </rPh>
    <rPh sb="5" eb="7">
      <t>キンム</t>
    </rPh>
    <rPh sb="7" eb="9">
      <t>ジカン</t>
    </rPh>
    <rPh sb="41" eb="42">
      <t>ナラ</t>
    </rPh>
    <phoneticPr fontId="23"/>
  </si>
  <si>
    <t>　　　及び法定休日（週に１日、又は、４週につき４日付与する義務あり）において労働した時間の総和</t>
    <rPh sb="45" eb="46">
      <t>ソウ</t>
    </rPh>
    <phoneticPr fontId="23"/>
  </si>
  <si>
    <t>（　　　　　　　　）回／月</t>
    <rPh sb="10" eb="11">
      <t>カイ</t>
    </rPh>
    <rPh sb="12" eb="13">
      <t>ツキ</t>
    </rPh>
    <phoneticPr fontId="23"/>
  </si>
  <si>
    <t>連日当直を実施した者の人数及び回数：</t>
    <rPh sb="0" eb="2">
      <t>レンジツ</t>
    </rPh>
    <rPh sb="2" eb="4">
      <t>トウチョク</t>
    </rPh>
    <rPh sb="5" eb="7">
      <t>ジッシ</t>
    </rPh>
    <rPh sb="9" eb="10">
      <t>シャ</t>
    </rPh>
    <rPh sb="11" eb="13">
      <t>ニンズウ</t>
    </rPh>
    <rPh sb="13" eb="14">
      <t>オヨ</t>
    </rPh>
    <rPh sb="15" eb="17">
      <t>カイスウ</t>
    </rPh>
    <phoneticPr fontId="23"/>
  </si>
  <si>
    <t>（　　　　　　）名・のべ（　　　　　　）回</t>
    <rPh sb="8" eb="9">
      <t>メイ</t>
    </rPh>
    <rPh sb="20" eb="21">
      <t>カイ</t>
    </rPh>
    <phoneticPr fontId="23"/>
  </si>
  <si>
    <t>（オ） その他（自由記載・補足等）</t>
    <rPh sb="6" eb="7">
      <t>タ</t>
    </rPh>
    <rPh sb="8" eb="10">
      <t>ジユウ</t>
    </rPh>
    <rPh sb="10" eb="12">
      <t>キサイ</t>
    </rPh>
    <rPh sb="13" eb="15">
      <t>ホソク</t>
    </rPh>
    <rPh sb="15" eb="16">
      <t>トウ</t>
    </rPh>
    <phoneticPr fontId="23"/>
  </si>
  <si>
    <t>（令和３年７月１日時点）</t>
    <phoneticPr fontId="23"/>
  </si>
  <si>
    <t>イ　病院勤務医の勤務状況の把握等（令和３年６月分）</t>
    <rPh sb="2" eb="4">
      <t>ビョウイン</t>
    </rPh>
    <rPh sb="4" eb="7">
      <t>キンムイ</t>
    </rPh>
    <phoneticPr fontId="23"/>
  </si>
  <si>
    <t>（３）　B水準・C水準等に相当する医師の働き方改革に向けた具体的な取組（実施している取組にチェック「✓」し、開始年月を回答）</t>
    <rPh sb="5" eb="7">
      <t>スイジュン</t>
    </rPh>
    <rPh sb="9" eb="11">
      <t>スイジュン</t>
    </rPh>
    <rPh sb="11" eb="12">
      <t>トウ</t>
    </rPh>
    <rPh sb="13" eb="15">
      <t>ソウトウ</t>
    </rPh>
    <rPh sb="17" eb="19">
      <t>イシ</t>
    </rPh>
    <rPh sb="20" eb="21">
      <t>ハタラ</t>
    </rPh>
    <rPh sb="22" eb="23">
      <t>カタ</t>
    </rPh>
    <rPh sb="23" eb="25">
      <t>カイカク</t>
    </rPh>
    <rPh sb="26" eb="27">
      <t>ム</t>
    </rPh>
    <rPh sb="29" eb="32">
      <t>グタイテキ</t>
    </rPh>
    <rPh sb="33" eb="35">
      <t>トリクミ</t>
    </rPh>
    <rPh sb="36" eb="38">
      <t>ジッシ</t>
    </rPh>
    <rPh sb="42" eb="44">
      <t>トリクミ</t>
    </rPh>
    <rPh sb="54" eb="56">
      <t>カイシ</t>
    </rPh>
    <rPh sb="56" eb="58">
      <t>ネンゲツ</t>
    </rPh>
    <rPh sb="59" eb="61">
      <t>カイトウ</t>
    </rPh>
    <phoneticPr fontId="23"/>
  </si>
  <si>
    <t xml:space="preserve">１　短時間勤務正規雇用医師の活用
</t>
    <rPh sb="2" eb="5">
      <t>タンジカン</t>
    </rPh>
    <rPh sb="5" eb="7">
      <t>キンム</t>
    </rPh>
    <rPh sb="7" eb="9">
      <t>セイキ</t>
    </rPh>
    <rPh sb="9" eb="11">
      <t>コヨウ</t>
    </rPh>
    <rPh sb="11" eb="13">
      <t>イシ</t>
    </rPh>
    <rPh sb="14" eb="16">
      <t>カツヨウ</t>
    </rPh>
    <phoneticPr fontId="23"/>
  </si>
  <si>
    <t>（　　　年　　　月）</t>
    <phoneticPr fontId="23"/>
  </si>
  <si>
    <t>【要件】短時間勤務正規雇用医師を常勤医師20人につき１人以上雇用していること。</t>
  </si>
  <si>
    <t xml:space="preserve">２　オンコール体制の構築
</t>
    <rPh sb="7" eb="9">
      <t>タイセイ</t>
    </rPh>
    <rPh sb="10" eb="12">
      <t>コウチク</t>
    </rPh>
    <phoneticPr fontId="23"/>
  </si>
  <si>
    <t>【要件】医療機関全体で、医師60人(常勤換算)あたり１人以上オンコール医師がいること。</t>
  </si>
  <si>
    <t>　　　　オンコール医師が所属する診療科の医師は、同じ日に宿日直をしていないこと。</t>
  </si>
  <si>
    <t xml:space="preserve">３ 複数主治医制の実施
</t>
    <phoneticPr fontId="23"/>
  </si>
  <si>
    <t>【要件】当該医療機関の標榜診療科(外来診療のみの診療科を除く。)のうち半数以上で複数主治医制を導入していること。</t>
  </si>
  <si>
    <t xml:space="preserve">４ 特定行為研修終了看護師の活用
</t>
    <phoneticPr fontId="23"/>
  </si>
  <si>
    <t>【要件】急性期医療に係る以下の各領域のすべてについて、それぞれ日勤帯には院内に常時特定行為研修終了者がおり、特定行為を行っていること。</t>
  </si>
  <si>
    <t>・外科手術後管理領域</t>
    <phoneticPr fontId="23"/>
  </si>
  <si>
    <t>・術中麻酔管理領域</t>
    <phoneticPr fontId="23"/>
  </si>
  <si>
    <t>・外科系基本領域</t>
    <phoneticPr fontId="23"/>
  </si>
  <si>
    <t>・集中治療領域</t>
    <phoneticPr fontId="23"/>
  </si>
  <si>
    <t>・救急領域</t>
    <phoneticPr fontId="23"/>
  </si>
  <si>
    <t xml:space="preserve">５ 医師事務作業補助者の活用
</t>
    <phoneticPr fontId="23"/>
  </si>
  <si>
    <t>【要件】○対１の割合で医師事務作業補助者を配置していること。</t>
  </si>
  <si>
    <t>（　　　対１）</t>
    <rPh sb="4" eb="5">
      <t>タイ</t>
    </rPh>
    <phoneticPr fontId="23"/>
  </si>
  <si>
    <t xml:space="preserve">６ 法令改正によりタスクシフトを可能とした業務の実施
</t>
    <phoneticPr fontId="23"/>
  </si>
  <si>
    <t>【要件】診療放射線技師、臨床検査技師、臨床工学技士、救急救命士の各職種について下に掲げる行為のうちそれぞれ半数(切り上げ)以上を行った場合。
ア　診療放射線技師
・動脈路に造影剤注入装置を接続する行為（動脈路確保のためのものを除く。）、動脈に造影剤を投与するために当該造・影剤注入装置を操作する行為
・下部消化管検査（CTコロノグラフィ検査を含む。）のため、注入した造影剤及び空気を吸引する行為
・上部消化管検査のために挿入した鼻腔カテーテルから造影剤を注入する行為、当該造影剤の投与が終了した後に鼻腔カテーテルを抜去する行為
・医師又は歯科医師が診察した患者について、その医師又は歯科医師の指示を受け、病院又は診療所以外の場所に出張して行う超音波検査
イ　医臨床検査技師
・直腸肛門機能検査（バルーン及びトランスデューサーの挿入（バルーンへの空気の注入を含む。）並びに抜去を含む。）
・持続皮下グルコース検査（当該検査を行うための機器の装着及び脱着を含む。）
・運動誘発電位検査・体性感覚誘発電位検査に係る電極（針電極を含む。）の装着及び脱着
・検査のために、経口、経鼻又は気管カニューレ内部から喀痰を吸引して採取する行為
・消化管内視鏡検査・治療において、医師の立会いの下、生検鉗子を用いて消化管から組織検体を採取する行為
・静脈路を確保し、成分採血のための装置を接続する行為、成分採血装置を操作する行為、終了後に抜針及び止血する行為
・超音波検査に関連する行為として、静脈路を確保して、造影剤を接続し、注入する行為、当該造影剤の投与が終了した後に抜針及び止血する行為
ウ　臨床工学技士
・血液浄化装置の穿刺針その他の先端部の動脈表在化及び静脈への接続又は動脈表在化及び静脈からの除去
・心・血管カテーテル治療において、生命維持管理装置を使用して行う治療に関連する業務として、身体に電気的負荷を与えるために、当該負荷装置を操作する行為
・手術室で行う鏡視下手術において、体内に挿入されている内視鏡用ビデオカメラを保持する行為、術野視野を確保するために内視鏡用ビデオカメラを操作する行為
エ　救急救命士
・医療機関に搬送されるまでの間（病院前）に重度傷病者に対して実施可能な救急救命処置について、救急外来※ においても実施可能とされた行為
※救急外来とは、救急診療を要する傷病者が来院してから入院(病棟)に移行するまで(入院しない場合は、帰宅するまで)に必要な診察・検査・処置等を提供される場のことを指す。</t>
    <phoneticPr fontId="23"/>
  </si>
  <si>
    <t>　様式３　</t>
    <phoneticPr fontId="23"/>
  </si>
  <si>
    <t>地域歯科診療支援病院歯科初診料の施設基準に係る届出書添付書</t>
    <phoneticPr fontId="23"/>
  </si>
  <si>
    <t>保険医療機関名</t>
    <phoneticPr fontId="1"/>
  </si>
  <si>
    <t>１　常勤歯科医師・看護職員・歯科衛生士の数</t>
  </si>
  <si>
    <t>常勤歯科医師数</t>
    <phoneticPr fontId="23"/>
  </si>
  <si>
    <t>看護職員数</t>
  </si>
  <si>
    <t>歯科衛生士数</t>
  </si>
  <si>
    <t>年　　　月</t>
    <phoneticPr fontId="23"/>
  </si>
  <si>
    <t>名</t>
  </si>
  <si>
    <t>２　次の（１）～（５）のうち、該当するものに記入すること。</t>
  </si>
  <si>
    <t>（１）  紹介率</t>
    <phoneticPr fontId="23"/>
  </si>
  <si>
    <t>年・月</t>
  </si>
  <si>
    <t>初診の患者</t>
  </si>
  <si>
    <t>文書により紹介された患者の数②</t>
  </si>
  <si>
    <t>紹介率（＝②／①×100）％</t>
    <phoneticPr fontId="23"/>
  </si>
  <si>
    <t>の数①</t>
  </si>
  <si>
    <t>年　　月</t>
  </si>
  <si>
    <t>（２）地域歯科診療支援病院歯科初診料の算定に係る手術件数：　計</t>
    <phoneticPr fontId="1"/>
  </si>
  <si>
    <t>歯科点数表</t>
  </si>
  <si>
    <t>件 数</t>
  </si>
  <si>
    <t>区分</t>
  </si>
  <si>
    <t>J０１３の４</t>
  </si>
  <si>
    <t>J０３９</t>
  </si>
  <si>
    <t>J０７２</t>
  </si>
  <si>
    <t>J０１６</t>
  </si>
  <si>
    <t>J０４２</t>
  </si>
  <si>
    <t>J０７２－２</t>
  </si>
  <si>
    <t>J０１８</t>
  </si>
  <si>
    <t>J０４３</t>
  </si>
  <si>
    <t>J０７５</t>
  </si>
  <si>
    <t>J０３１</t>
  </si>
  <si>
    <t>J０６６</t>
  </si>
  <si>
    <t>J０７６</t>
  </si>
  <si>
    <t>J０３２</t>
  </si>
  <si>
    <t>J０６８</t>
  </si>
  <si>
    <t>J０８７</t>
  </si>
  <si>
    <t>J０３５</t>
  </si>
  <si>
    <t>J０６９</t>
  </si>
  <si>
    <t>J０３６</t>
  </si>
  <si>
    <t>J０７０</t>
  </si>
  <si>
    <t>（３）別の保険医療機関において基本診療料に係る歯科診療特別対応加算及び歯科訪問診療料を算定している患者について、文書により情報提供を受け、外来診療を行った患者の数</t>
    <phoneticPr fontId="23"/>
  </si>
  <si>
    <t>年　　月　～　　　年　　月</t>
    <phoneticPr fontId="23"/>
  </si>
  <si>
    <r>
      <t>歯科診療特別対応加算　　</t>
    </r>
    <r>
      <rPr>
        <u/>
        <sz val="11"/>
        <color rgb="FF000000"/>
        <rFont val="ＭＳ ゴシック"/>
        <family val="3"/>
        <charset val="128"/>
      </rPr>
      <t>　　　　</t>
    </r>
    <r>
      <rPr>
        <sz val="11"/>
        <color rgb="FF000000"/>
        <rFont val="ＭＳ ゴシック"/>
        <family val="3"/>
        <charset val="128"/>
      </rPr>
      <t>名　　</t>
    </r>
    <phoneticPr fontId="23"/>
  </si>
  <si>
    <r>
      <t>歯科訪問診療料　</t>
    </r>
    <r>
      <rPr>
        <u/>
        <sz val="11"/>
        <color rgb="FF000000"/>
        <rFont val="ＭＳ ゴシック"/>
        <family val="3"/>
        <charset val="128"/>
      </rPr>
      <t>　　　　</t>
    </r>
    <r>
      <rPr>
        <sz val="11"/>
        <color rgb="FF000000"/>
        <rFont val="ＭＳ ゴシック"/>
        <family val="3"/>
        <charset val="128"/>
      </rPr>
      <t>名</t>
    </r>
    <phoneticPr fontId="23"/>
  </si>
  <si>
    <r>
      <t>　　　　　　　　　　　　　　月平均</t>
    </r>
    <r>
      <rPr>
        <u/>
        <sz val="11"/>
        <color rgb="FF000000"/>
        <rFont val="ＭＳ ゴシック"/>
        <family val="3"/>
        <charset val="128"/>
      </rPr>
      <t>　　　　　</t>
    </r>
    <r>
      <rPr>
        <sz val="11"/>
        <color rgb="FF000000"/>
        <rFont val="ＭＳ ゴシック"/>
        <family val="3"/>
        <charset val="128"/>
      </rPr>
      <t>名</t>
    </r>
    <rPh sb="14" eb="17">
      <t>ツキヘイキン</t>
    </rPh>
    <rPh sb="22" eb="23">
      <t>メイ</t>
    </rPh>
    <phoneticPr fontId="23"/>
  </si>
  <si>
    <t>（４）基本診療料に係る歯科診療特別対応加算を算定している患者の数</t>
  </si>
  <si>
    <t>　　　　</t>
    <phoneticPr fontId="23"/>
  </si>
  <si>
    <t>年　　月　～　　　年　　月</t>
    <phoneticPr fontId="1"/>
  </si>
  <si>
    <t>　　　　　名               月平均　　　名</t>
    <phoneticPr fontId="23"/>
  </si>
  <si>
    <t>（５）周術期等口腔機能管理計画策定料、周術期等口腔機能管理料（Ⅰ）、周術期等口腔機能管
　　理料（Ⅱ）又は周術期等口腔機能管理料（Ⅲ）のいずれかを算定した患者の数</t>
    <phoneticPr fontId="23"/>
  </si>
  <si>
    <t>３　院内感染防止対策の状況</t>
  </si>
  <si>
    <t>（１）当該保険医療機関の滅菌の体制について</t>
  </si>
  <si>
    <t>概　　　　　　要</t>
  </si>
  <si>
    <t>滅菌体制</t>
  </si>
  <si>
    <t>１．診療室内に設置した滅菌器を使用</t>
  </si>
  <si>
    <t>（該当する番号に○）</t>
  </si>
  <si>
    <t>２．複数の診療科で共有する中央滅菌部門において滅菌</t>
  </si>
  <si>
    <t>３．外部の業者において滅菌（業者名：　　　　　　）</t>
    <phoneticPr fontId="23"/>
  </si>
  <si>
    <t>１．に該当する場合は以下の事項について記載</t>
  </si>
  <si>
    <t>滅菌器</t>
  </si>
  <si>
    <t>医療機器認証番号</t>
  </si>
  <si>
    <t>製品名</t>
  </si>
  <si>
    <t>製造販売業者名</t>
  </si>
  <si>
    <t>滅菌の実施回数</t>
  </si>
  <si>
    <t>１．１日１回</t>
  </si>
  <si>
    <t>２．１日２回</t>
  </si>
  <si>
    <t>３．１日３回以上５回未満</t>
  </si>
  <si>
    <t>４．１日５回以上</t>
  </si>
  <si>
    <t>（２）当該保険医療機関の平均患者数の実績（該当する番号に○）</t>
  </si>
  <si>
    <t>１日平均患者数</t>
  </si>
  <si>
    <t>１．10人未満</t>
  </si>
  <si>
    <t>２．10人以上20人未満</t>
  </si>
  <si>
    <t>３．20人以上30人未満</t>
  </si>
  <si>
    <t>４．30人以上40人未満</t>
  </si>
  <si>
    <t>５．40人以上50人未満</t>
  </si>
  <si>
    <t>６．50人以上</t>
  </si>
  <si>
    <t>（３）当該保険医療機関の保有する機器について</t>
  </si>
  <si>
    <t>機器名</t>
  </si>
  <si>
    <t>歯科用ハンドピース
（歯科診療室用機器に限る）</t>
    <phoneticPr fontId="23"/>
  </si>
  <si>
    <t>保有数</t>
  </si>
  <si>
    <t>歯科用ユニット数</t>
  </si>
  <si>
    <r>
      <t>※</t>
    </r>
    <r>
      <rPr>
        <sz val="7"/>
        <color rgb="FF000000"/>
        <rFont val="ＭＳ ゴシック"/>
        <family val="3"/>
        <charset val="128"/>
      </rPr>
      <t xml:space="preserve">  </t>
    </r>
    <r>
      <rPr>
        <sz val="9"/>
        <color rgb="FF000000"/>
        <rFont val="ＭＳ ゴシック"/>
        <family val="3"/>
        <charset val="128"/>
      </rPr>
      <t>歯科用ハンドピースの保有数の欄には以下の一般的名称の医療機器の保有数の合計を記載すること。（歯科用ガス圧式
　ハンドピース、歯科用電動式ハンドピース、ストレート・ギアードアングルハンドピース、歯科用空気駆動式ハンドピース）</t>
    </r>
    <phoneticPr fontId="23"/>
  </si>
  <si>
    <t>４　常勤歯科医師の院内感染防止対策（標準予防策及び新興感染症に対する対策）に関する研修の受講歴等</t>
    <phoneticPr fontId="1"/>
  </si>
  <si>
    <t>受講者名
（常勤歯科医師名）</t>
    <phoneticPr fontId="23"/>
  </si>
  <si>
    <t>研修名
（テーマ）</t>
    <phoneticPr fontId="23"/>
  </si>
  <si>
    <t>受講年月日</t>
    <phoneticPr fontId="23"/>
  </si>
  <si>
    <t>当該研修会の
主催者</t>
    <phoneticPr fontId="23"/>
  </si>
  <si>
    <t>【記載上の注意】</t>
  </si>
  <si>
    <t>１．「２の（１）」については、届出前１か月間の数値を用いること。</t>
  </si>
  <si>
    <t>２．「２の（２）」については、届出前１年間の数値を用いること。</t>
  </si>
  <si>
    <t>３．「２の（３）、（４）及び（５）並びに３の（２）」については、届出前３か月間の数値を用いること。</t>
  </si>
  <si>
    <t>４．「２の（１）、（２）、（３）又は（４）」に該当する場合は常勤歯科医師数２名以上、「２の（５）」に該
　当する場合は、常勤歯科医師数１名以上であること。</t>
    <phoneticPr fontId="23"/>
  </si>
  <si>
    <t>５．「３の（２）」について、実績がない場合は省略して差し支えない。この場合において、翌年度の７月に当該
　様式により実績について報告すること。</t>
    <phoneticPr fontId="23"/>
  </si>
  <si>
    <t xml:space="preserve">都道府県名 </t>
    <phoneticPr fontId="23"/>
  </si>
  <si>
    <t xml:space="preserve">保険医療機関名 </t>
    <phoneticPr fontId="23"/>
  </si>
  <si>
    <t>１．標準規格の導入に係る取組状況</t>
  </si>
  <si>
    <t>①　電子カルテシステムの導入状況</t>
    <phoneticPr fontId="1"/>
  </si>
  <si>
    <t>導入済</t>
    <rPh sb="0" eb="2">
      <t>ドウニュウ</t>
    </rPh>
    <rPh sb="2" eb="3">
      <t>ズ</t>
    </rPh>
    <phoneticPr fontId="1"/>
  </si>
  <si>
    <t>今年度導入予定</t>
    <rPh sb="0" eb="3">
      <t>コンネンド</t>
    </rPh>
    <rPh sb="3" eb="5">
      <t>ドウニュウ</t>
    </rPh>
    <rPh sb="5" eb="7">
      <t>ヨテイ</t>
    </rPh>
    <phoneticPr fontId="1"/>
  </si>
  <si>
    <t>導入予定なし</t>
    <rPh sb="0" eb="2">
      <t>ドウニュウ</t>
    </rPh>
    <rPh sb="2" eb="4">
      <t>ヨテイ</t>
    </rPh>
    <phoneticPr fontId="1"/>
  </si>
  <si>
    <t>② 文書作成（管理）システムの導入状況
※ 電子カルテシステムに文書作成（管理）機能が
含まれている場合は、「電子カルテ上で稼働」を選択</t>
    <phoneticPr fontId="1"/>
  </si>
  <si>
    <t>電子カルテ上で稼働</t>
    <rPh sb="0" eb="2">
      <t>デンシ</t>
    </rPh>
    <rPh sb="5" eb="6">
      <t>ジョウ</t>
    </rPh>
    <rPh sb="7" eb="9">
      <t>カドウ</t>
    </rPh>
    <phoneticPr fontId="1"/>
  </si>
  <si>
    <t>導入済</t>
    <rPh sb="0" eb="3">
      <t>ドウニュウズ</t>
    </rPh>
    <phoneticPr fontId="1"/>
  </si>
  <si>
    <t>③ オーダリングシステムの導入状況</t>
    <phoneticPr fontId="1"/>
  </si>
  <si>
    <t>④ 医用画像管理システム（PACS）の導入状況</t>
    <phoneticPr fontId="1"/>
  </si>
  <si>
    <t>⑤ 臨床検査部門システム（LIS）の導入状況</t>
    <phoneticPr fontId="1"/>
  </si>
  <si>
    <t>⑥ 標準規格（HL7 FHIR）への対応予定</t>
    <phoneticPr fontId="1"/>
  </si>
  <si>
    <t>診療情報提供書</t>
    <phoneticPr fontId="1"/>
  </si>
  <si>
    <t>対応予定</t>
    <rPh sb="0" eb="2">
      <t>タイオウ</t>
    </rPh>
    <rPh sb="2" eb="4">
      <t>ヨテイ</t>
    </rPh>
    <phoneticPr fontId="1"/>
  </si>
  <si>
    <t>月</t>
    <rPh sb="0" eb="1">
      <t>ガツ</t>
    </rPh>
    <phoneticPr fontId="1"/>
  </si>
  <si>
    <t>目途）</t>
    <rPh sb="0" eb="2">
      <t>モクト</t>
    </rPh>
    <phoneticPr fontId="1"/>
  </si>
  <si>
    <t>対応予定なし</t>
    <rPh sb="0" eb="2">
      <t>タイオウ</t>
    </rPh>
    <rPh sb="2" eb="4">
      <t>ヨテイ</t>
    </rPh>
    <phoneticPr fontId="1"/>
  </si>
  <si>
    <t>退院時要約</t>
    <phoneticPr fontId="1"/>
  </si>
  <si>
    <t>⑦ ⑥について「対応予定なし」と回答した場合、その理由を選択（複数選択可）</t>
    <phoneticPr fontId="1"/>
  </si>
  <si>
    <t>電子カルテ／文書作成（管理）システムを新規導入又は改修したばかりのため</t>
    <phoneticPr fontId="1"/>
  </si>
  <si>
    <t>必要性を感じないため</t>
    <phoneticPr fontId="1"/>
  </si>
  <si>
    <t>標準規格（HL7 FHIR）を知らないため</t>
    <phoneticPr fontId="1"/>
  </si>
  <si>
    <t>その他（自由記載：</t>
    <phoneticPr fontId="1"/>
  </si>
  <si>
    <t>２．バックアップ保管に係る体制等</t>
    <phoneticPr fontId="1"/>
  </si>
  <si>
    <t>①保存対象のシステム</t>
    <rPh sb="1" eb="3">
      <t>ホゾン</t>
    </rPh>
    <rPh sb="3" eb="5">
      <t>タイショウ</t>
    </rPh>
    <phoneticPr fontId="1"/>
  </si>
  <si>
    <t>②保管頻度</t>
    <rPh sb="1" eb="3">
      <t>ホカン</t>
    </rPh>
    <rPh sb="3" eb="5">
      <t>ヒンド</t>
    </rPh>
    <phoneticPr fontId="1"/>
  </si>
  <si>
    <t>③世代管理</t>
    <rPh sb="1" eb="3">
      <t>セダイ</t>
    </rPh>
    <rPh sb="3" eb="5">
      <t>カンリ</t>
    </rPh>
    <phoneticPr fontId="1"/>
  </si>
  <si>
    <t>④保管方式（複数選択可）</t>
    <rPh sb="1" eb="3">
      <t>ホカン</t>
    </rPh>
    <rPh sb="3" eb="5">
      <t>ホウシキ</t>
    </rPh>
    <rPh sb="6" eb="8">
      <t>フクスウ</t>
    </rPh>
    <rPh sb="8" eb="10">
      <t>センタク</t>
    </rPh>
    <rPh sb="10" eb="11">
      <t>カ</t>
    </rPh>
    <phoneticPr fontId="1"/>
  </si>
  <si>
    <t>電子カルテシステム</t>
    <rPh sb="0" eb="2">
      <t>デンシ</t>
    </rPh>
    <phoneticPr fontId="1"/>
  </si>
  <si>
    <t>毎日</t>
    <rPh sb="0" eb="2">
      <t>マイニチ</t>
    </rPh>
    <phoneticPr fontId="1"/>
  </si>
  <si>
    <t>第３世代以上</t>
    <rPh sb="0" eb="1">
      <t>ダイ</t>
    </rPh>
    <rPh sb="2" eb="4">
      <t>セダイ</t>
    </rPh>
    <rPh sb="4" eb="6">
      <t>イジョウ</t>
    </rPh>
    <phoneticPr fontId="1"/>
  </si>
  <si>
    <t>オンラインサーバー</t>
    <phoneticPr fontId="1"/>
  </si>
  <si>
    <t>週１回</t>
    <rPh sb="0" eb="1">
      <t>シュウ</t>
    </rPh>
    <rPh sb="2" eb="3">
      <t>カイ</t>
    </rPh>
    <phoneticPr fontId="1"/>
  </si>
  <si>
    <t>第２世代</t>
    <rPh sb="0" eb="1">
      <t>ダイ</t>
    </rPh>
    <rPh sb="2" eb="4">
      <t>セダイ</t>
    </rPh>
    <phoneticPr fontId="1"/>
  </si>
  <si>
    <t>オフライン</t>
    <phoneticPr fontId="1"/>
  </si>
  <si>
    <t>月１回</t>
    <rPh sb="0" eb="1">
      <t>ツキ</t>
    </rPh>
    <rPh sb="2" eb="3">
      <t>カイ</t>
    </rPh>
    <phoneticPr fontId="1"/>
  </si>
  <si>
    <t>第１世代</t>
    <rPh sb="0" eb="1">
      <t>ダイ</t>
    </rPh>
    <rPh sb="2" eb="4">
      <t>セダイ</t>
    </rPh>
    <phoneticPr fontId="1"/>
  </si>
  <si>
    <t>テープ</t>
    <phoneticPr fontId="1"/>
  </si>
  <si>
    <t>遠隔地</t>
    <rPh sb="0" eb="3">
      <t>エンカクチ</t>
    </rPh>
    <phoneticPr fontId="1"/>
  </si>
  <si>
    <t>その他（</t>
    <rPh sb="2" eb="3">
      <t>タ</t>
    </rPh>
    <phoneticPr fontId="1"/>
  </si>
  <si>
    <t>オーダリング</t>
    <phoneticPr fontId="1"/>
  </si>
  <si>
    <t>システム</t>
    <phoneticPr fontId="1"/>
  </si>
  <si>
    <t>レセプト計算</t>
    <rPh sb="4" eb="6">
      <t>ケイサン</t>
    </rPh>
    <phoneticPr fontId="1"/>
  </si>
  <si>
    <t>医用画像システム</t>
    <rPh sb="0" eb="1">
      <t>イ</t>
    </rPh>
    <rPh sb="1" eb="2">
      <t>ヨウ</t>
    </rPh>
    <rPh sb="2" eb="4">
      <t>ガゾウ</t>
    </rPh>
    <phoneticPr fontId="1"/>
  </si>
  <si>
    <t>その他</t>
    <rPh sb="2" eb="3">
      <t>タ</t>
    </rPh>
    <phoneticPr fontId="1"/>
  </si>
  <si>
    <t>② システムの有事に備えた体制等について
作成しているものを選択してください（複数選択可）</t>
    <phoneticPr fontId="1"/>
  </si>
  <si>
    <t>体制図</t>
    <rPh sb="0" eb="2">
      <t>タイセイ</t>
    </rPh>
    <rPh sb="2" eb="3">
      <t>ズ</t>
    </rPh>
    <phoneticPr fontId="1"/>
  </si>
  <si>
    <t>連絡フロー</t>
    <rPh sb="0" eb="2">
      <t>レンラク</t>
    </rPh>
    <phoneticPr fontId="1"/>
  </si>
  <si>
    <t>ネットワーク構成図</t>
    <rPh sb="6" eb="9">
      <t>コウセイズ</t>
    </rPh>
    <phoneticPr fontId="1"/>
  </si>
  <si>
    <t>システム構成図</t>
    <rPh sb="4" eb="7">
      <t>コウセイズ</t>
    </rPh>
    <phoneticPr fontId="1"/>
  </si>
  <si>
    <t>業者名簿</t>
    <rPh sb="0" eb="2">
      <t>ギョウシャ</t>
    </rPh>
    <rPh sb="2" eb="4">
      <t>メイボ</t>
    </rPh>
    <phoneticPr fontId="1"/>
  </si>
  <si>
    <t>③ 過去１年間で、職員を対象とした
情報セキュリティに関する訓練・教育を何回実施したか</t>
    <phoneticPr fontId="1"/>
  </si>
  <si>
    <t>訓練：</t>
    <rPh sb="0" eb="2">
      <t>クンレン</t>
    </rPh>
    <phoneticPr fontId="1"/>
  </si>
  <si>
    <t>回</t>
    <rPh sb="0" eb="1">
      <t>カイ</t>
    </rPh>
    <phoneticPr fontId="1"/>
  </si>
  <si>
    <t>教育：</t>
    <rPh sb="0" eb="2">
      <t>キョウイク</t>
    </rPh>
    <phoneticPr fontId="1"/>
  </si>
  <si>
    <t>保険医療機関名　</t>
    <rPh sb="0" eb="2">
      <t>ホケン</t>
    </rPh>
    <rPh sb="2" eb="4">
      <t>イリョウ</t>
    </rPh>
    <rPh sb="4" eb="6">
      <t>キカン</t>
    </rPh>
    <rPh sb="6" eb="7">
      <t>メイ</t>
    </rPh>
    <phoneticPr fontId="23"/>
  </si>
  <si>
    <t>医療機関コード　　</t>
    <rPh sb="0" eb="2">
      <t>イリョウ</t>
    </rPh>
    <rPh sb="2" eb="4">
      <t>キカン</t>
    </rPh>
    <phoneticPr fontId="23"/>
  </si>
  <si>
    <t>Ⅰ．全般</t>
    <rPh sb="2" eb="4">
      <t>ゼンパン</t>
    </rPh>
    <phoneticPr fontId="23"/>
  </si>
  <si>
    <t>１．許可病床数</t>
    <rPh sb="2" eb="4">
      <t>キョカ</t>
    </rPh>
    <rPh sb="4" eb="7">
      <t>ビョウショウスウ</t>
    </rPh>
    <phoneticPr fontId="23"/>
  </si>
  <si>
    <t>（　　　　　　）床</t>
    <rPh sb="8" eb="9">
      <t>ユカ</t>
    </rPh>
    <phoneticPr fontId="23"/>
  </si>
  <si>
    <t>２．計算期間</t>
    <rPh sb="2" eb="4">
      <t>ケイサン</t>
    </rPh>
    <rPh sb="4" eb="6">
      <t>キカン</t>
    </rPh>
    <phoneticPr fontId="23"/>
  </si>
  <si>
    <t>Ⅱ．直近１年間の入院希望患者の推移について</t>
    <rPh sb="8" eb="10">
      <t>ニュウイン</t>
    </rPh>
    <rPh sb="10" eb="12">
      <t>キボウ</t>
    </rPh>
    <rPh sb="12" eb="14">
      <t>カンジャ</t>
    </rPh>
    <rPh sb="15" eb="17">
      <t>スイイ</t>
    </rPh>
    <phoneticPr fontId="23"/>
  </si>
  <si>
    <t>１．新規入院希望患者数</t>
    <rPh sb="2" eb="4">
      <t>シンキ</t>
    </rPh>
    <rPh sb="4" eb="6">
      <t>ニュウイン</t>
    </rPh>
    <rPh sb="6" eb="8">
      <t>キボウ</t>
    </rPh>
    <rPh sb="8" eb="11">
      <t>カンジャスウ</t>
    </rPh>
    <phoneticPr fontId="23"/>
  </si>
  <si>
    <t>２．入院希望を取り下げた患者数　(死亡を含む)</t>
    <rPh sb="2" eb="4">
      <t>ニュウイン</t>
    </rPh>
    <rPh sb="4" eb="6">
      <t>キボウ</t>
    </rPh>
    <rPh sb="7" eb="8">
      <t>ト</t>
    </rPh>
    <rPh sb="9" eb="10">
      <t>サ</t>
    </rPh>
    <rPh sb="12" eb="15">
      <t>カンジャスウ</t>
    </rPh>
    <rPh sb="17" eb="19">
      <t>シボウ</t>
    </rPh>
    <rPh sb="20" eb="21">
      <t>フク</t>
    </rPh>
    <phoneticPr fontId="23"/>
  </si>
  <si>
    <t>３．現在の入院希望患者数</t>
    <rPh sb="2" eb="4">
      <t>ゲンザイ</t>
    </rPh>
    <rPh sb="5" eb="7">
      <t>ニュウイン</t>
    </rPh>
    <rPh sb="7" eb="9">
      <t>キボウ</t>
    </rPh>
    <rPh sb="9" eb="12">
      <t>カンジャスウ</t>
    </rPh>
    <phoneticPr fontId="23"/>
  </si>
  <si>
    <t>Ⅲ．直近１年間の受入状況について</t>
    <rPh sb="8" eb="10">
      <t>ウケイレ</t>
    </rPh>
    <rPh sb="10" eb="12">
      <t>ジョウキョウ</t>
    </rPh>
    <phoneticPr fontId="23"/>
  </si>
  <si>
    <t>①　(＝②＋③＋④)
在宅療養患者の
受入回数</t>
    <rPh sb="11" eb="13">
      <t>ザイタク</t>
    </rPh>
    <rPh sb="13" eb="15">
      <t>リョウヨウ</t>
    </rPh>
    <rPh sb="15" eb="17">
      <t>カンジャ</t>
    </rPh>
    <rPh sb="19" eb="21">
      <t>ウケイレ</t>
    </rPh>
    <rPh sb="21" eb="23">
      <t>カイスウ</t>
    </rPh>
    <phoneticPr fontId="23"/>
  </si>
  <si>
    <t>入院希望患者の受入ができず、
他医療機関へ紹介した回数</t>
    <rPh sb="0" eb="2">
      <t>ニュウイン</t>
    </rPh>
    <rPh sb="2" eb="4">
      <t>キボウ</t>
    </rPh>
    <rPh sb="4" eb="6">
      <t>カンジャ</t>
    </rPh>
    <rPh sb="7" eb="9">
      <t>ウケイレ</t>
    </rPh>
    <rPh sb="15" eb="16">
      <t>タ</t>
    </rPh>
    <rPh sb="16" eb="20">
      <t>イリョウキカン</t>
    </rPh>
    <rPh sb="21" eb="23">
      <t>ショウカイ</t>
    </rPh>
    <rPh sb="25" eb="27">
      <t>カイスウ</t>
    </rPh>
    <phoneticPr fontId="23"/>
  </si>
  <si>
    <t>②　入院希望患者</t>
    <rPh sb="2" eb="4">
      <t>ニュウイン</t>
    </rPh>
    <rPh sb="4" eb="6">
      <t>キボウ</t>
    </rPh>
    <rPh sb="6" eb="8">
      <t>カンジャ</t>
    </rPh>
    <phoneticPr fontId="23"/>
  </si>
  <si>
    <t>③　入院希望患者以外
（連携医療機関）</t>
    <rPh sb="2" eb="4">
      <t>ニュウイン</t>
    </rPh>
    <rPh sb="4" eb="6">
      <t>キボウ</t>
    </rPh>
    <rPh sb="6" eb="8">
      <t>カンジャ</t>
    </rPh>
    <rPh sb="8" eb="10">
      <t>イガイ</t>
    </rPh>
    <rPh sb="12" eb="14">
      <t>レンケイ</t>
    </rPh>
    <rPh sb="14" eb="16">
      <t>イリョウ</t>
    </rPh>
    <rPh sb="16" eb="18">
      <t>キカン</t>
    </rPh>
    <phoneticPr fontId="23"/>
  </si>
  <si>
    <t>④　②、③以外</t>
    <rPh sb="5" eb="7">
      <t>イガイ</t>
    </rPh>
    <phoneticPr fontId="23"/>
  </si>
  <si>
    <t>（　　　　　）回</t>
    <rPh sb="7" eb="8">
      <t>カイ</t>
    </rPh>
    <phoneticPr fontId="23"/>
  </si>
  <si>
    <t>（　　　　　）名</t>
    <rPh sb="7" eb="8">
      <t>メイ</t>
    </rPh>
    <phoneticPr fontId="23"/>
  </si>
  <si>
    <t>Ⅳ．直近１年間の共同診療の状況について</t>
    <rPh sb="8" eb="10">
      <t>キョウドウ</t>
    </rPh>
    <rPh sb="10" eb="12">
      <t>シンリョウ</t>
    </rPh>
    <rPh sb="13" eb="15">
      <t>ジョウキョウ</t>
    </rPh>
    <phoneticPr fontId="23"/>
  </si>
  <si>
    <t>①
入院希望患者への
共同診療回数</t>
    <rPh sb="2" eb="4">
      <t>ニュウイン</t>
    </rPh>
    <rPh sb="4" eb="6">
      <t>キボウ</t>
    </rPh>
    <rPh sb="6" eb="8">
      <t>カンジャ</t>
    </rPh>
    <rPh sb="11" eb="13">
      <t>キョウドウ</t>
    </rPh>
    <rPh sb="13" eb="15">
      <t>シンリョウ</t>
    </rPh>
    <rPh sb="15" eb="17">
      <t>カイスウ</t>
    </rPh>
    <phoneticPr fontId="23"/>
  </si>
  <si>
    <t>②　(＝③＋④＋⑤＋⑥)
在宅患者共同診療料の算定回数</t>
    <rPh sb="13" eb="17">
      <t>ザイタクカンジャ</t>
    </rPh>
    <rPh sb="17" eb="19">
      <t>キョウドウ</t>
    </rPh>
    <rPh sb="19" eb="21">
      <t>シンリョウ</t>
    </rPh>
    <rPh sb="21" eb="22">
      <t>リョウ</t>
    </rPh>
    <rPh sb="23" eb="25">
      <t>サンテイ</t>
    </rPh>
    <rPh sb="25" eb="27">
      <t>カイスウ</t>
    </rPh>
    <phoneticPr fontId="23"/>
  </si>
  <si>
    <t>③　往診</t>
    <rPh sb="2" eb="4">
      <t>オウシン</t>
    </rPh>
    <phoneticPr fontId="23"/>
  </si>
  <si>
    <t>④　訪問診療(同一建物居住者以外)</t>
    <rPh sb="2" eb="6">
      <t>ホウモンシンリョウ</t>
    </rPh>
    <rPh sb="7" eb="9">
      <t>ドウイツ</t>
    </rPh>
    <rPh sb="9" eb="11">
      <t>タテモノ</t>
    </rPh>
    <rPh sb="11" eb="14">
      <t>キョジュウシャ</t>
    </rPh>
    <rPh sb="14" eb="16">
      <t>イガイ</t>
    </rPh>
    <phoneticPr fontId="23"/>
  </si>
  <si>
    <t>⑤　訪問診療(同一建物居住者・特定施設)</t>
    <rPh sb="2" eb="6">
      <t>ホウモンシンリョウ</t>
    </rPh>
    <rPh sb="7" eb="9">
      <t>ドウイツ</t>
    </rPh>
    <rPh sb="9" eb="11">
      <t>タテモノ</t>
    </rPh>
    <rPh sb="11" eb="14">
      <t>キョジュウシャ</t>
    </rPh>
    <rPh sb="15" eb="17">
      <t>トクテイ</t>
    </rPh>
    <rPh sb="17" eb="19">
      <t>シセツ</t>
    </rPh>
    <phoneticPr fontId="23"/>
  </si>
  <si>
    <t>⑥　訪問診療(同一建物居住者・特定施設以外)</t>
    <rPh sb="2" eb="6">
      <t>ホウモンシンリョウ</t>
    </rPh>
    <rPh sb="7" eb="9">
      <t>ドウイツ</t>
    </rPh>
    <rPh sb="9" eb="11">
      <t>タテモノ</t>
    </rPh>
    <rPh sb="11" eb="14">
      <t>キョジュウシャ</t>
    </rPh>
    <rPh sb="15" eb="17">
      <t>トクテイ</t>
    </rPh>
    <rPh sb="17" eb="19">
      <t>シセツ</t>
    </rPh>
    <rPh sb="19" eb="21">
      <t>イガイ</t>
    </rPh>
    <phoneticPr fontId="23"/>
  </si>
  <si>
    <t>Ⅴ．連携医療機関について</t>
    <rPh sb="2" eb="4">
      <t>レンケイ</t>
    </rPh>
    <rPh sb="4" eb="8">
      <t>イリョウキカン</t>
    </rPh>
    <phoneticPr fontId="23"/>
  </si>
  <si>
    <t>在宅医療を提供する連携医療機関の数</t>
    <rPh sb="0" eb="2">
      <t>ザイタク</t>
    </rPh>
    <rPh sb="2" eb="4">
      <t>イリョウ</t>
    </rPh>
    <rPh sb="5" eb="7">
      <t>テイキョウ</t>
    </rPh>
    <rPh sb="9" eb="11">
      <t>レンケイ</t>
    </rPh>
    <rPh sb="11" eb="13">
      <t>イリョウ</t>
    </rPh>
    <rPh sb="13" eb="15">
      <t>キカン</t>
    </rPh>
    <rPh sb="16" eb="17">
      <t>カズ</t>
    </rPh>
    <phoneticPr fontId="23"/>
  </si>
  <si>
    <t>（　　　　　　）医療機関</t>
    <rPh sb="8" eb="12">
      <t>イリョウキカン</t>
    </rPh>
    <phoneticPr fontId="23"/>
  </si>
  <si>
    <t>光トポグラフィーに係る報告書</t>
    <phoneticPr fontId="23"/>
  </si>
  <si>
    <t>１　概要（当該検査を実施した者全員について、合計したものを記載すること）</t>
    <phoneticPr fontId="23"/>
  </si>
  <si>
    <t>件</t>
    <rPh sb="0" eb="1">
      <t>ケン</t>
    </rPh>
    <phoneticPr fontId="23"/>
  </si>
  <si>
    <t>　（２）
　 ①　（１）のうち、当該検査後にうつ病と診断した者の数</t>
    <phoneticPr fontId="23"/>
  </si>
  <si>
    <t>例</t>
    <rPh sb="0" eb="1">
      <t>レイ</t>
    </rPh>
    <phoneticPr fontId="23"/>
  </si>
  <si>
    <t>　（２）
　 ②　（１）のうち、当該検査後に双極性障害と診断した者の数</t>
    <phoneticPr fontId="23"/>
  </si>
  <si>
    <t>　（２）
　 ③　（１）のうち、当該検査後に統合失調症と診断した者の数</t>
    <phoneticPr fontId="23"/>
  </si>
  <si>
    <t>　（２）
 　④　（１）のうち、当該検査後に、（２）①から③までに該当しなかった者の数</t>
    <phoneticPr fontId="23"/>
  </si>
  <si>
    <t>２　詳細　（当該検査を実施した者全員について記載すること）</t>
    <phoneticPr fontId="23"/>
  </si>
  <si>
    <t>実　施
年月日</t>
    <phoneticPr fontId="23"/>
  </si>
  <si>
    <t>検査前診断名</t>
    <phoneticPr fontId="23"/>
  </si>
  <si>
    <t>患者
性別</t>
    <phoneticPr fontId="23"/>
  </si>
  <si>
    <t>患者
年齢</t>
    <phoneticPr fontId="23"/>
  </si>
  <si>
    <t>検査後診断名</t>
    <phoneticPr fontId="23"/>
  </si>
  <si>
    <t>「Ｄ２３６－２」の「２」抑うつ症状の鑑別診断の補助に使用するものの患者についてのみ記載すること。</t>
    <phoneticPr fontId="23"/>
  </si>
  <si>
    <t>都道府県名</t>
    <rPh sb="0" eb="4">
      <t>トドウフケン</t>
    </rPh>
    <rPh sb="4" eb="5">
      <t>メイ</t>
    </rPh>
    <phoneticPr fontId="1"/>
  </si>
  <si>
    <t>※レセプトに記載する７桁の数字を記載すること</t>
    <phoneticPr fontId="1"/>
  </si>
  <si>
    <t>～</t>
    <phoneticPr fontId="1"/>
  </si>
  <si>
    <t>a.</t>
    <phoneticPr fontId="1"/>
  </si>
  <si>
    <t>b.</t>
    <phoneticPr fontId="1"/>
  </si>
  <si>
    <t>⑦</t>
    <phoneticPr fontId="1"/>
  </si>
  <si>
    <t>（別紙様式４－１）</t>
    <rPh sb="1" eb="3">
      <t>ベッシ</t>
    </rPh>
    <rPh sb="3" eb="5">
      <t>ヨウシキ</t>
    </rPh>
    <phoneticPr fontId="23"/>
  </si>
  <si>
    <t>医療機関コード　　　　　　　　　　　　　　　</t>
    <rPh sb="0" eb="2">
      <t>イリョウ</t>
    </rPh>
    <rPh sb="2" eb="4">
      <t>キカン</t>
    </rPh>
    <phoneticPr fontId="23"/>
  </si>
  <si>
    <t>※レセプトに記載する７桁の数字を記載すること。</t>
    <rPh sb="6" eb="8">
      <t>キサイ</t>
    </rPh>
    <rPh sb="11" eb="12">
      <t>ケタ</t>
    </rPh>
    <rPh sb="13" eb="15">
      <t>スウジ</t>
    </rPh>
    <rPh sb="16" eb="18">
      <t>キサイ</t>
    </rPh>
    <phoneticPr fontId="23"/>
  </si>
  <si>
    <t>　　　　厚生労働省</t>
    <rPh sb="4" eb="6">
      <t>コウセイ</t>
    </rPh>
    <rPh sb="6" eb="9">
      <t>ロウドウショウ</t>
    </rPh>
    <phoneticPr fontId="23"/>
  </si>
  <si>
    <t>　　　　国立病院機構</t>
    <rPh sb="4" eb="6">
      <t>コクリツ</t>
    </rPh>
    <rPh sb="6" eb="8">
      <t>ビョウイン</t>
    </rPh>
    <rPh sb="8" eb="10">
      <t>キコウ</t>
    </rPh>
    <phoneticPr fontId="23"/>
  </si>
  <si>
    <t>　　　　国立大学法人</t>
    <rPh sb="4" eb="6">
      <t>コクリツ</t>
    </rPh>
    <rPh sb="6" eb="8">
      <t>ダイガク</t>
    </rPh>
    <rPh sb="8" eb="10">
      <t>ホウジン</t>
    </rPh>
    <phoneticPr fontId="23"/>
  </si>
  <si>
    <t>　　　　労働者健康
　　　　安全機構</t>
    <rPh sb="4" eb="7">
      <t>ロウドウシャ</t>
    </rPh>
    <rPh sb="7" eb="9">
      <t>ケンコウ</t>
    </rPh>
    <rPh sb="14" eb="16">
      <t>アンゼン</t>
    </rPh>
    <rPh sb="16" eb="18">
      <t>キコウ</t>
    </rPh>
    <phoneticPr fontId="23"/>
  </si>
  <si>
    <t>　　　　地域医療機能
　　　　推進機構</t>
    <rPh sb="4" eb="6">
      <t>チイキ</t>
    </rPh>
    <rPh sb="6" eb="8">
      <t>イリョウ</t>
    </rPh>
    <rPh sb="8" eb="10">
      <t>キノウ</t>
    </rPh>
    <rPh sb="15" eb="17">
      <t>スイシン</t>
    </rPh>
    <rPh sb="17" eb="19">
      <t>キコウ</t>
    </rPh>
    <phoneticPr fontId="23"/>
  </si>
  <si>
    <t>　　　　その他（国）</t>
    <rPh sb="6" eb="7">
      <t>タ</t>
    </rPh>
    <rPh sb="8" eb="9">
      <t>クニ</t>
    </rPh>
    <phoneticPr fontId="23"/>
  </si>
  <si>
    <t>　　　　都道府県</t>
    <rPh sb="4" eb="8">
      <t>トドウフケン</t>
    </rPh>
    <phoneticPr fontId="23"/>
  </si>
  <si>
    <t>開設者</t>
    <rPh sb="0" eb="3">
      <t>カイセツシャ</t>
    </rPh>
    <phoneticPr fontId="23"/>
  </si>
  <si>
    <t>　　　　市町村</t>
    <rPh sb="4" eb="7">
      <t>シチョウソン</t>
    </rPh>
    <phoneticPr fontId="23"/>
  </si>
  <si>
    <t>　　　　地方独立行政
　　　　法人</t>
    <rPh sb="4" eb="6">
      <t>チホウ</t>
    </rPh>
    <rPh sb="6" eb="8">
      <t>ドクリツ</t>
    </rPh>
    <rPh sb="8" eb="10">
      <t>ギョウセイ</t>
    </rPh>
    <rPh sb="15" eb="17">
      <t>ホウジン</t>
    </rPh>
    <phoneticPr fontId="23"/>
  </si>
  <si>
    <t>　　　　日赤</t>
    <rPh sb="4" eb="6">
      <t>ニッセキ</t>
    </rPh>
    <phoneticPr fontId="23"/>
  </si>
  <si>
    <t>　　　　済生会</t>
    <rPh sb="4" eb="7">
      <t>サイセイカイ</t>
    </rPh>
    <phoneticPr fontId="23"/>
  </si>
  <si>
    <t>　　　　北海道社会
　　　　事業協会</t>
    <rPh sb="4" eb="7">
      <t>ホッカイドウ</t>
    </rPh>
    <rPh sb="7" eb="9">
      <t>シャカイ</t>
    </rPh>
    <rPh sb="14" eb="16">
      <t>ジギョウ</t>
    </rPh>
    <rPh sb="16" eb="18">
      <t>キョウカイ</t>
    </rPh>
    <phoneticPr fontId="23"/>
  </si>
  <si>
    <t>　　　　厚生連</t>
    <rPh sb="4" eb="6">
      <t>コウセイ</t>
    </rPh>
    <rPh sb="6" eb="7">
      <t>レン</t>
    </rPh>
    <phoneticPr fontId="23"/>
  </si>
  <si>
    <t>　　　　国民健康保険
　　　　団体連合会</t>
    <rPh sb="4" eb="6">
      <t>コクミン</t>
    </rPh>
    <rPh sb="6" eb="8">
      <t>ケンコウ</t>
    </rPh>
    <rPh sb="8" eb="10">
      <t>ホケン</t>
    </rPh>
    <rPh sb="15" eb="17">
      <t>ダンタイ</t>
    </rPh>
    <rPh sb="17" eb="20">
      <t>レンゴウカイ</t>
    </rPh>
    <phoneticPr fontId="23"/>
  </si>
  <si>
    <t>番号</t>
    <rPh sb="0" eb="2">
      <t>バンゴウ</t>
    </rPh>
    <phoneticPr fontId="23"/>
  </si>
  <si>
    <t>　　　　健康保険組合
   　　 及びその連合会</t>
    <rPh sb="4" eb="6">
      <t>ケンコウ</t>
    </rPh>
    <rPh sb="6" eb="8">
      <t>ホケン</t>
    </rPh>
    <rPh sb="8" eb="10">
      <t>クミアイ</t>
    </rPh>
    <rPh sb="17" eb="18">
      <t>オヨ</t>
    </rPh>
    <rPh sb="21" eb="24">
      <t>レンゴウカイ</t>
    </rPh>
    <phoneticPr fontId="23"/>
  </si>
  <si>
    <t>　　　　共済組合及び
　　　　その連合会</t>
    <rPh sb="4" eb="6">
      <t>キョウサイ</t>
    </rPh>
    <rPh sb="6" eb="8">
      <t>クミアイ</t>
    </rPh>
    <rPh sb="8" eb="9">
      <t>オヨ</t>
    </rPh>
    <rPh sb="17" eb="20">
      <t>レンゴウカイ</t>
    </rPh>
    <phoneticPr fontId="23"/>
  </si>
  <si>
    <t>　　　　国民健康保険
   　　 組合</t>
    <rPh sb="4" eb="6">
      <t>コクミン</t>
    </rPh>
    <rPh sb="6" eb="8">
      <t>ケンコウ</t>
    </rPh>
    <rPh sb="8" eb="10">
      <t>ホケン</t>
    </rPh>
    <rPh sb="17" eb="19">
      <t>クミアイ</t>
    </rPh>
    <phoneticPr fontId="23"/>
  </si>
  <si>
    <t>　　　　公益法人</t>
    <rPh sb="4" eb="6">
      <t>コウエキ</t>
    </rPh>
    <rPh sb="6" eb="8">
      <t>ホウジン</t>
    </rPh>
    <phoneticPr fontId="23"/>
  </si>
  <si>
    <t>　　　　医療法人</t>
    <rPh sb="4" eb="6">
      <t>イリョウ</t>
    </rPh>
    <rPh sb="6" eb="8">
      <t>ホウジン</t>
    </rPh>
    <phoneticPr fontId="23"/>
  </si>
  <si>
    <t>　　　　学校法人</t>
    <rPh sb="4" eb="6">
      <t>ガッコウ</t>
    </rPh>
    <rPh sb="6" eb="8">
      <t>ホウジン</t>
    </rPh>
    <phoneticPr fontId="23"/>
  </si>
  <si>
    <t>　　　　社会福祉法人</t>
    <rPh sb="4" eb="6">
      <t>シャカイ</t>
    </rPh>
    <rPh sb="6" eb="8">
      <t>フクシ</t>
    </rPh>
    <rPh sb="8" eb="10">
      <t>ホウジン</t>
    </rPh>
    <phoneticPr fontId="23"/>
  </si>
  <si>
    <t>　　　　医療生協</t>
    <rPh sb="4" eb="6">
      <t>イリョウ</t>
    </rPh>
    <rPh sb="6" eb="8">
      <t>セイキョウ</t>
    </rPh>
    <phoneticPr fontId="23"/>
  </si>
  <si>
    <t>　　　　会社</t>
    <rPh sb="4" eb="6">
      <t>カイシャ</t>
    </rPh>
    <phoneticPr fontId="23"/>
  </si>
  <si>
    <t>　　　　その他の法人</t>
    <rPh sb="6" eb="7">
      <t>タ</t>
    </rPh>
    <rPh sb="8" eb="10">
      <t>ホウジン</t>
    </rPh>
    <phoneticPr fontId="23"/>
  </si>
  <si>
    <t>　　　　個人</t>
    <rPh sb="4" eb="6">
      <t>コジン</t>
    </rPh>
    <phoneticPr fontId="23"/>
  </si>
  <si>
    <t>　区　分</t>
    <rPh sb="1" eb="2">
      <t>ク</t>
    </rPh>
    <rPh sb="3" eb="4">
      <t>ブン</t>
    </rPh>
    <phoneticPr fontId="23"/>
  </si>
  <si>
    <r>
      <t>費用徴収を行うこととしている</t>
    </r>
    <r>
      <rPr>
        <b/>
        <u/>
        <sz val="11"/>
        <color theme="1"/>
        <rFont val="ＭＳ ゴシック"/>
        <family val="3"/>
        <charset val="128"/>
      </rPr>
      <t>病床</t>
    </r>
    <r>
      <rPr>
        <sz val="11"/>
        <color theme="1"/>
        <rFont val="ＭＳ 明朝"/>
        <family val="1"/>
        <charset val="128"/>
      </rPr>
      <t>数（消費税を含む１日当たり金額階級別）</t>
    </r>
    <rPh sb="0" eb="2">
      <t>ヒヨウ</t>
    </rPh>
    <rPh sb="2" eb="4">
      <t>チョウシュウ</t>
    </rPh>
    <rPh sb="5" eb="6">
      <t>オコナ</t>
    </rPh>
    <rPh sb="14" eb="17">
      <t>ビョウショウスウ</t>
    </rPh>
    <rPh sb="18" eb="21">
      <t>ショウヒゼイ</t>
    </rPh>
    <rPh sb="22" eb="23">
      <t>フク</t>
    </rPh>
    <rPh sb="25" eb="26">
      <t>ヒ</t>
    </rPh>
    <rPh sb="26" eb="27">
      <t>ア</t>
    </rPh>
    <rPh sb="29" eb="31">
      <t>キンガク</t>
    </rPh>
    <rPh sb="31" eb="34">
      <t>カイキュウベツ</t>
    </rPh>
    <phoneticPr fontId="23"/>
  </si>
  <si>
    <t>費用徴収を行わない病床数</t>
    <rPh sb="0" eb="2">
      <t>ヒヨウ</t>
    </rPh>
    <rPh sb="2" eb="4">
      <t>チョウシュウ</t>
    </rPh>
    <rPh sb="5" eb="6">
      <t>オコナ</t>
    </rPh>
    <rPh sb="9" eb="12">
      <t>ビョウショウスウ</t>
    </rPh>
    <phoneticPr fontId="23"/>
  </si>
  <si>
    <t>1,100円</t>
    <rPh sb="5" eb="6">
      <t>エン</t>
    </rPh>
    <phoneticPr fontId="23"/>
  </si>
  <si>
    <t>1,101円</t>
    <rPh sb="5" eb="6">
      <t>エン</t>
    </rPh>
    <phoneticPr fontId="23"/>
  </si>
  <si>
    <t>2,201円</t>
    <rPh sb="5" eb="6">
      <t>エン</t>
    </rPh>
    <phoneticPr fontId="23"/>
  </si>
  <si>
    <t>3,301円</t>
    <rPh sb="5" eb="6">
      <t>エン</t>
    </rPh>
    <phoneticPr fontId="23"/>
  </si>
  <si>
    <t>4,401円</t>
    <rPh sb="5" eb="6">
      <t>エン</t>
    </rPh>
    <phoneticPr fontId="23"/>
  </si>
  <si>
    <t>5,501円</t>
    <rPh sb="5" eb="6">
      <t>エン</t>
    </rPh>
    <phoneticPr fontId="23"/>
  </si>
  <si>
    <t>8,801円</t>
    <rPh sb="5" eb="6">
      <t>エン</t>
    </rPh>
    <phoneticPr fontId="23"/>
  </si>
  <si>
    <t>11,001円</t>
    <rPh sb="6" eb="7">
      <t>エン</t>
    </rPh>
    <phoneticPr fontId="23"/>
  </si>
  <si>
    <t>16,501円</t>
    <rPh sb="6" eb="7">
      <t>エン</t>
    </rPh>
    <phoneticPr fontId="23"/>
  </si>
  <si>
    <t>33,001円</t>
    <rPh sb="6" eb="7">
      <t>エン</t>
    </rPh>
    <phoneticPr fontId="23"/>
  </si>
  <si>
    <t>55,001円</t>
    <rPh sb="6" eb="7">
      <t>エン</t>
    </rPh>
    <phoneticPr fontId="23"/>
  </si>
  <si>
    <t>110,001円</t>
    <phoneticPr fontId="23"/>
  </si>
  <si>
    <t>病床数
小計</t>
    <rPh sb="0" eb="3">
      <t>ビョウショウスウ</t>
    </rPh>
    <rPh sb="4" eb="6">
      <t>ショウケイ</t>
    </rPh>
    <phoneticPr fontId="23"/>
  </si>
  <si>
    <t>～</t>
    <phoneticPr fontId="23"/>
  </si>
  <si>
    <t>以下</t>
    <rPh sb="0" eb="2">
      <t>イカ</t>
    </rPh>
    <phoneticPr fontId="23"/>
  </si>
  <si>
    <t>2,200円</t>
    <rPh sb="5" eb="6">
      <t>エン</t>
    </rPh>
    <phoneticPr fontId="23"/>
  </si>
  <si>
    <t>3,300円</t>
    <rPh sb="5" eb="6">
      <t>エン</t>
    </rPh>
    <phoneticPr fontId="23"/>
  </si>
  <si>
    <t>4,400円</t>
    <rPh sb="5" eb="6">
      <t>エン</t>
    </rPh>
    <phoneticPr fontId="23"/>
  </si>
  <si>
    <t>5,500円</t>
    <rPh sb="5" eb="6">
      <t>エン</t>
    </rPh>
    <phoneticPr fontId="23"/>
  </si>
  <si>
    <t>8,800円</t>
    <rPh sb="5" eb="6">
      <t>エン</t>
    </rPh>
    <phoneticPr fontId="23"/>
  </si>
  <si>
    <t>11,000円</t>
    <rPh sb="6" eb="7">
      <t>エン</t>
    </rPh>
    <phoneticPr fontId="23"/>
  </si>
  <si>
    <t>16,500円</t>
    <rPh sb="6" eb="7">
      <t>エン</t>
    </rPh>
    <phoneticPr fontId="23"/>
  </si>
  <si>
    <t>33,000円</t>
    <rPh sb="6" eb="7">
      <t>エン</t>
    </rPh>
    <phoneticPr fontId="23"/>
  </si>
  <si>
    <t>55,000円</t>
    <rPh sb="6" eb="7">
      <t>エン</t>
    </rPh>
    <phoneticPr fontId="23"/>
  </si>
  <si>
    <t>110,000円</t>
    <rPh sb="7" eb="8">
      <t>エン</t>
    </rPh>
    <phoneticPr fontId="23"/>
  </si>
  <si>
    <t>以上</t>
    <rPh sb="0" eb="2">
      <t>イジョウ</t>
    </rPh>
    <phoneticPr fontId="23"/>
  </si>
  <si>
    <t>個　室</t>
    <rPh sb="0" eb="1">
      <t>コ</t>
    </rPh>
    <rPh sb="2" eb="3">
      <t>シツ</t>
    </rPh>
    <phoneticPr fontId="23"/>
  </si>
  <si>
    <t>床</t>
    <rPh sb="0" eb="1">
      <t>ショウ</t>
    </rPh>
    <phoneticPr fontId="23"/>
  </si>
  <si>
    <t>①　 　　床</t>
    <rPh sb="5" eb="6">
      <t>ショウ</t>
    </rPh>
    <phoneticPr fontId="23"/>
  </si>
  <si>
    <t>⑥　 　　床</t>
    <rPh sb="5" eb="6">
      <t>ショウ</t>
    </rPh>
    <phoneticPr fontId="23"/>
  </si>
  <si>
    <t>２人室</t>
    <rPh sb="1" eb="2">
      <t>ヒト</t>
    </rPh>
    <rPh sb="2" eb="3">
      <t>シツ</t>
    </rPh>
    <phoneticPr fontId="23"/>
  </si>
  <si>
    <t>②　 　　床</t>
    <rPh sb="5" eb="6">
      <t>ショウ</t>
    </rPh>
    <phoneticPr fontId="23"/>
  </si>
  <si>
    <t>⑦　　 　床</t>
    <rPh sb="5" eb="6">
      <t>ショウ</t>
    </rPh>
    <phoneticPr fontId="23"/>
  </si>
  <si>
    <t>３人室</t>
    <rPh sb="1" eb="2">
      <t>ヒト</t>
    </rPh>
    <rPh sb="2" eb="3">
      <t>シツ</t>
    </rPh>
    <phoneticPr fontId="23"/>
  </si>
  <si>
    <t>③　　 　床</t>
    <rPh sb="5" eb="6">
      <t>ショウ</t>
    </rPh>
    <phoneticPr fontId="23"/>
  </si>
  <si>
    <t>⑧　　 　床</t>
    <rPh sb="5" eb="6">
      <t>ショウ</t>
    </rPh>
    <phoneticPr fontId="23"/>
  </si>
  <si>
    <t>４人室</t>
    <rPh sb="1" eb="2">
      <t>ヒト</t>
    </rPh>
    <rPh sb="2" eb="3">
      <t>シツ</t>
    </rPh>
    <phoneticPr fontId="23"/>
  </si>
  <si>
    <t>④　 　　床</t>
    <rPh sb="5" eb="6">
      <t>ショウ</t>
    </rPh>
    <phoneticPr fontId="23"/>
  </si>
  <si>
    <t>⑨　　 　床</t>
    <rPh sb="5" eb="6">
      <t>ショウ</t>
    </rPh>
    <phoneticPr fontId="23"/>
  </si>
  <si>
    <t>５人室以上</t>
    <rPh sb="1" eb="2">
      <t>ヒト</t>
    </rPh>
    <rPh sb="2" eb="3">
      <t>シツ</t>
    </rPh>
    <rPh sb="3" eb="5">
      <t>イジョウ</t>
    </rPh>
    <phoneticPr fontId="23"/>
  </si>
  <si>
    <t>⑩　 　　床</t>
    <rPh sb="5" eb="6">
      <t>ショウ</t>
    </rPh>
    <phoneticPr fontId="23"/>
  </si>
  <si>
    <t>病床数合計　</t>
    <rPh sb="0" eb="3">
      <t>ビョウショウスウ</t>
    </rPh>
    <rPh sb="3" eb="5">
      <t>ゴウケイ</t>
    </rPh>
    <phoneticPr fontId="23"/>
  </si>
  <si>
    <t>⑤　 　　床</t>
    <rPh sb="5" eb="6">
      <t>ショウ</t>
    </rPh>
    <phoneticPr fontId="23"/>
  </si>
  <si>
    <t>⑪　 　　床</t>
    <rPh sb="5" eb="6">
      <t>ショウ</t>
    </rPh>
    <phoneticPr fontId="23"/>
  </si>
  <si>
    <t>備　考</t>
    <rPh sb="0" eb="1">
      <t>ソナエ</t>
    </rPh>
    <rPh sb="2" eb="3">
      <t>コウ</t>
    </rPh>
    <phoneticPr fontId="23"/>
  </si>
  <si>
    <t>　　費用徴収を行うこととしている金額のうち最小の料金</t>
    <rPh sb="2" eb="4">
      <t>ヒヨウ</t>
    </rPh>
    <rPh sb="4" eb="6">
      <t>チョウシュウ</t>
    </rPh>
    <rPh sb="7" eb="8">
      <t>オコナ</t>
    </rPh>
    <rPh sb="16" eb="18">
      <t>キンガク</t>
    </rPh>
    <phoneticPr fontId="23"/>
  </si>
  <si>
    <t>円（消費税含む。）</t>
    <rPh sb="0" eb="1">
      <t>エン</t>
    </rPh>
    <rPh sb="2" eb="5">
      <t>ショウヒゼイ</t>
    </rPh>
    <rPh sb="5" eb="6">
      <t>フク</t>
    </rPh>
    <phoneticPr fontId="23"/>
  </si>
  <si>
    <t>　　費用徴収を行うこととしている金額のうち最大の料金</t>
    <phoneticPr fontId="23"/>
  </si>
  <si>
    <t>〔記載上の注意〕</t>
    <rPh sb="1" eb="3">
      <t>キサイ</t>
    </rPh>
    <rPh sb="3" eb="4">
      <t>ジョウ</t>
    </rPh>
    <rPh sb="5" eb="7">
      <t>チュウイ</t>
    </rPh>
    <phoneticPr fontId="23"/>
  </si>
  <si>
    <t>　１　この調査は、毎年７月１日現在における病床数(介護保険適用病床を除く)の状況を記載すること。</t>
    <rPh sb="5" eb="7">
      <t>チョウサ</t>
    </rPh>
    <rPh sb="9" eb="11">
      <t>マイネン</t>
    </rPh>
    <rPh sb="12" eb="13">
      <t>ガツ</t>
    </rPh>
    <rPh sb="14" eb="15">
      <t>ヒ</t>
    </rPh>
    <rPh sb="15" eb="17">
      <t>ゲンザイ</t>
    </rPh>
    <rPh sb="21" eb="24">
      <t>ビョウショウスウ</t>
    </rPh>
    <rPh sb="25" eb="27">
      <t>カイゴ</t>
    </rPh>
    <rPh sb="27" eb="29">
      <t>ホケン</t>
    </rPh>
    <rPh sb="29" eb="31">
      <t>テキヨウ</t>
    </rPh>
    <rPh sb="31" eb="33">
      <t>ビョウショウ</t>
    </rPh>
    <rPh sb="34" eb="35">
      <t>ノゾ</t>
    </rPh>
    <rPh sb="38" eb="40">
      <t>ジョウキョウ</t>
    </rPh>
    <rPh sb="41" eb="43">
      <t>キサイ</t>
    </rPh>
    <phoneticPr fontId="23"/>
  </si>
  <si>
    <t>　２　「経営主体の分類」欄は、該当する番号に☑を記入すること。</t>
    <rPh sb="4" eb="6">
      <t>ケイエイ</t>
    </rPh>
    <rPh sb="6" eb="8">
      <t>シュタイ</t>
    </rPh>
    <rPh sb="9" eb="11">
      <t>ブンルイ</t>
    </rPh>
    <rPh sb="12" eb="13">
      <t>ラン</t>
    </rPh>
    <rPh sb="15" eb="17">
      <t>ガイトウ</t>
    </rPh>
    <rPh sb="19" eb="21">
      <t>バンゴウ</t>
    </rPh>
    <rPh sb="24" eb="26">
      <t>キニュウ</t>
    </rPh>
    <phoneticPr fontId="23"/>
  </si>
  <si>
    <t>　３　室とは、固定した隔壁で仕切られたものをいうものであること。(３人室をカーテン等で仕切り、それぞれ何人室と称しているときも、３人室とすること。)</t>
    <rPh sb="3" eb="4">
      <t>シツ</t>
    </rPh>
    <rPh sb="7" eb="9">
      <t>コテイ</t>
    </rPh>
    <rPh sb="11" eb="13">
      <t>カクヘキ</t>
    </rPh>
    <rPh sb="14" eb="16">
      <t>シキ</t>
    </rPh>
    <rPh sb="34" eb="35">
      <t>ニン</t>
    </rPh>
    <rPh sb="35" eb="36">
      <t>シツ</t>
    </rPh>
    <rPh sb="41" eb="42">
      <t>ナド</t>
    </rPh>
    <rPh sb="43" eb="45">
      <t>シキ</t>
    </rPh>
    <rPh sb="51" eb="53">
      <t>ナンニン</t>
    </rPh>
    <rPh sb="53" eb="54">
      <t>シツ</t>
    </rPh>
    <rPh sb="55" eb="56">
      <t>ショウ</t>
    </rPh>
    <rPh sb="65" eb="66">
      <t>ニン</t>
    </rPh>
    <rPh sb="66" eb="67">
      <t>シツ</t>
    </rPh>
    <phoneticPr fontId="23"/>
  </si>
  <si>
    <t>　４　室の区分における病床数は、現病床数によること。(個室であっても、現に２床を設けているときは、２人室として記載すること。)</t>
    <rPh sb="3" eb="4">
      <t>シツ</t>
    </rPh>
    <rPh sb="5" eb="7">
      <t>クブン</t>
    </rPh>
    <rPh sb="11" eb="14">
      <t>ビョウショウスウ</t>
    </rPh>
    <rPh sb="16" eb="17">
      <t>ゲン</t>
    </rPh>
    <rPh sb="17" eb="20">
      <t>ビョウショウスウ</t>
    </rPh>
    <rPh sb="27" eb="29">
      <t>コシツ</t>
    </rPh>
    <rPh sb="35" eb="36">
      <t>ゲン</t>
    </rPh>
    <rPh sb="38" eb="39">
      <t>ショウ</t>
    </rPh>
    <rPh sb="40" eb="41">
      <t>モウ</t>
    </rPh>
    <rPh sb="50" eb="51">
      <t>ニン</t>
    </rPh>
    <rPh sb="51" eb="52">
      <t>シツ</t>
    </rPh>
    <rPh sb="55" eb="57">
      <t>キサイ</t>
    </rPh>
    <phoneticPr fontId="23"/>
  </si>
  <si>
    <r>
      <t>　５　患者を入院させることとしている病床で、</t>
    </r>
    <r>
      <rPr>
        <u/>
        <sz val="11"/>
        <color theme="1"/>
        <rFont val="ＭＳ 明朝"/>
        <family val="1"/>
        <charset val="128"/>
      </rPr>
      <t>７月１日現在空床であっても、この調査の対象となる</t>
    </r>
    <r>
      <rPr>
        <sz val="11"/>
        <color theme="1"/>
        <rFont val="ＭＳ 明朝"/>
        <family val="1"/>
        <charset val="128"/>
      </rPr>
      <t>ものであること。</t>
    </r>
    <rPh sb="3" eb="5">
      <t>カンジャ</t>
    </rPh>
    <rPh sb="6" eb="8">
      <t>ニュウイン</t>
    </rPh>
    <rPh sb="18" eb="20">
      <t>ビョウショウ</t>
    </rPh>
    <rPh sb="23" eb="24">
      <t>ガツ</t>
    </rPh>
    <rPh sb="24" eb="26">
      <t>ツイタチ</t>
    </rPh>
    <rPh sb="26" eb="28">
      <t>ゲンザイ</t>
    </rPh>
    <rPh sb="28" eb="29">
      <t>クウ</t>
    </rPh>
    <rPh sb="29" eb="30">
      <t>ショウ</t>
    </rPh>
    <rPh sb="38" eb="40">
      <t>チョウサ</t>
    </rPh>
    <rPh sb="41" eb="43">
      <t>タイショウ</t>
    </rPh>
    <phoneticPr fontId="23"/>
  </si>
  <si>
    <t>　６　病床数小計①～④に関しては、費用徴収を行うこととしている区分(個室～４人室)ごとに、1,100円以下から110,001円以上の病床数の合計を記入する。</t>
    <rPh sb="3" eb="6">
      <t>ビョウショウスウ</t>
    </rPh>
    <rPh sb="6" eb="8">
      <t>ショウケイ</t>
    </rPh>
    <rPh sb="12" eb="13">
      <t>カン</t>
    </rPh>
    <rPh sb="17" eb="19">
      <t>ヒヨウ</t>
    </rPh>
    <rPh sb="19" eb="21">
      <t>チョウシュウ</t>
    </rPh>
    <rPh sb="22" eb="23">
      <t>オコナ</t>
    </rPh>
    <rPh sb="31" eb="33">
      <t>クブン</t>
    </rPh>
    <rPh sb="34" eb="36">
      <t>コシツ</t>
    </rPh>
    <rPh sb="38" eb="39">
      <t>ニン</t>
    </rPh>
    <rPh sb="39" eb="40">
      <t>シツ</t>
    </rPh>
    <rPh sb="50" eb="53">
      <t>エンイカ</t>
    </rPh>
    <rPh sb="62" eb="65">
      <t>エンイジョウ</t>
    </rPh>
    <rPh sb="66" eb="69">
      <t>ビョウショウスウ</t>
    </rPh>
    <rPh sb="70" eb="72">
      <t>ゴウケイ</t>
    </rPh>
    <rPh sb="73" eb="75">
      <t>キニュウ</t>
    </rPh>
    <phoneticPr fontId="23"/>
  </si>
  <si>
    <r>
      <t>　７</t>
    </r>
    <r>
      <rPr>
        <u/>
        <sz val="11"/>
        <color theme="1"/>
        <rFont val="ＭＳ 明朝"/>
        <family val="1"/>
        <charset val="128"/>
      </rPr>
      <t>　⑤の病床数合計に関しては、病床数小計の①～④の病床数の合計を記入する。</t>
    </r>
    <rPh sb="5" eb="8">
      <t>ビョウショウスウ</t>
    </rPh>
    <rPh sb="8" eb="10">
      <t>ゴウケイ</t>
    </rPh>
    <rPh sb="9" eb="10">
      <t>ケイ</t>
    </rPh>
    <rPh sb="11" eb="12">
      <t>カン</t>
    </rPh>
    <rPh sb="16" eb="19">
      <t>ビョウショウスウ</t>
    </rPh>
    <rPh sb="19" eb="21">
      <t>ショウケイ</t>
    </rPh>
    <rPh sb="26" eb="29">
      <t>ビョウショウスウ</t>
    </rPh>
    <rPh sb="30" eb="32">
      <t>ゴウケイ</t>
    </rPh>
    <rPh sb="33" eb="35">
      <t>キニュウ</t>
    </rPh>
    <phoneticPr fontId="23"/>
  </si>
  <si>
    <r>
      <t>　９　</t>
    </r>
    <r>
      <rPr>
        <u/>
        <sz val="11"/>
        <color theme="1"/>
        <rFont val="ＭＳ 明朝"/>
        <family val="1"/>
        <charset val="128"/>
      </rPr>
      <t>⑪の病床数合計に関しては、⑥～⑩の病床数の合計を記入する。</t>
    </r>
    <rPh sb="11" eb="12">
      <t>カン</t>
    </rPh>
    <rPh sb="20" eb="23">
      <t>ビョウショウスウ</t>
    </rPh>
    <rPh sb="24" eb="26">
      <t>ゴウケイ</t>
    </rPh>
    <rPh sb="27" eb="29">
      <t>キニュウ</t>
    </rPh>
    <phoneticPr fontId="23"/>
  </si>
  <si>
    <t>　10　特別の療養環境の提供（入院医療に係るもの）に係る特別の料金に事前の報告と相違がある場合は、速やかに変更の報告を行うこと。</t>
    <rPh sb="28" eb="30">
      <t>トクベツ</t>
    </rPh>
    <rPh sb="31" eb="33">
      <t>リョウキン</t>
    </rPh>
    <rPh sb="34" eb="36">
      <t>ジゼン</t>
    </rPh>
    <rPh sb="37" eb="39">
      <t>ホウコク</t>
    </rPh>
    <rPh sb="40" eb="42">
      <t>ソウイ</t>
    </rPh>
    <rPh sb="45" eb="47">
      <t>バアイ</t>
    </rPh>
    <rPh sb="49" eb="50">
      <t>スミ</t>
    </rPh>
    <rPh sb="53" eb="55">
      <t>ヘンコウ</t>
    </rPh>
    <rPh sb="56" eb="58">
      <t>ホウコク</t>
    </rPh>
    <rPh sb="59" eb="60">
      <t>オコナ</t>
    </rPh>
    <phoneticPr fontId="23"/>
  </si>
  <si>
    <t>（別紙様式４－２）</t>
    <rPh sb="1" eb="3">
      <t>ベッシ</t>
    </rPh>
    <rPh sb="3" eb="5">
      <t>ヨウシキ</t>
    </rPh>
    <phoneticPr fontId="23"/>
  </si>
  <si>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23"/>
  </si>
  <si>
    <t>合計</t>
    <rPh sb="0" eb="2">
      <t>ゴウケイ</t>
    </rPh>
    <phoneticPr fontId="23"/>
  </si>
  <si>
    <t>室</t>
    <rPh sb="0" eb="1">
      <t>シツ</t>
    </rPh>
    <phoneticPr fontId="23"/>
  </si>
  <si>
    <t>　　 　　室</t>
    <rPh sb="5" eb="6">
      <t>シツ</t>
    </rPh>
    <phoneticPr fontId="23"/>
  </si>
  <si>
    <t>※入院医療に係るものは別紙様式４－１に記載すること。</t>
    <rPh sb="1" eb="3">
      <t>ニュウイン</t>
    </rPh>
    <rPh sb="3" eb="5">
      <t>イリョウ</t>
    </rPh>
    <rPh sb="6" eb="7">
      <t>カカ</t>
    </rPh>
    <rPh sb="11" eb="13">
      <t>ベッシ</t>
    </rPh>
    <rPh sb="13" eb="15">
      <t>ヨウシキ</t>
    </rPh>
    <rPh sb="19" eb="21">
      <t>キサイ</t>
    </rPh>
    <phoneticPr fontId="23"/>
  </si>
  <si>
    <r>
      <t>　１　この調査は、毎年７月１日現在における診察室数の状況を記載すること。（</t>
    </r>
    <r>
      <rPr>
        <u/>
        <sz val="11"/>
        <color theme="1"/>
        <rFont val="ＭＳ 明朝"/>
        <family val="1"/>
        <charset val="128"/>
      </rPr>
      <t>費用徴収を行うこととしている診察室がない場合は報告不要</t>
    </r>
    <r>
      <rPr>
        <sz val="11"/>
        <color theme="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23"/>
  </si>
  <si>
    <t>　３　特別の療養環境の提供（外来医療に係るもの）に係る特別の料金に事前の報告と相違がある場合は、速やかに変更の報告を行うこと。</t>
    <rPh sb="14" eb="16">
      <t>ガイライ</t>
    </rPh>
    <phoneticPr fontId="23"/>
  </si>
  <si>
    <t>初診等の保険外併用療養費届出状況報告書</t>
    <rPh sb="0" eb="2">
      <t>ショシン</t>
    </rPh>
    <rPh sb="2" eb="3">
      <t>トウ</t>
    </rPh>
    <rPh sb="4" eb="6">
      <t>ホケン</t>
    </rPh>
    <rPh sb="6" eb="7">
      <t>ガイ</t>
    </rPh>
    <rPh sb="7" eb="9">
      <t>ヘイヨウ</t>
    </rPh>
    <rPh sb="9" eb="12">
      <t>リョウヨウヒ</t>
    </rPh>
    <rPh sb="12" eb="14">
      <t>トドケデ</t>
    </rPh>
    <rPh sb="14" eb="16">
      <t>ジョウキョウ</t>
    </rPh>
    <rPh sb="16" eb="19">
      <t>ホウコクショ</t>
    </rPh>
    <phoneticPr fontId="23"/>
  </si>
  <si>
    <t>【注】様式は本紙含め２枚あります。必ず２枚記入してください。</t>
    <rPh sb="1" eb="2">
      <t>チュウ</t>
    </rPh>
    <rPh sb="6" eb="7">
      <t>ホン</t>
    </rPh>
    <rPh sb="7" eb="8">
      <t>カミ</t>
    </rPh>
    <rPh sb="8" eb="9">
      <t>フク</t>
    </rPh>
    <rPh sb="20" eb="21">
      <t>マイ</t>
    </rPh>
    <phoneticPr fontId="23"/>
  </si>
  <si>
    <t>※様式は全２枚あります。２枚とも必ず記入してください。</t>
    <rPh sb="1" eb="3">
      <t>ヨウシキ</t>
    </rPh>
    <rPh sb="4" eb="5">
      <t>ゼン</t>
    </rPh>
    <rPh sb="6" eb="7">
      <t>マイ</t>
    </rPh>
    <rPh sb="13" eb="14">
      <t>マイ</t>
    </rPh>
    <rPh sb="16" eb="17">
      <t>カナラ</t>
    </rPh>
    <rPh sb="18" eb="20">
      <t>キニュウ</t>
    </rPh>
    <phoneticPr fontId="23"/>
  </si>
  <si>
    <t>１．医療機関の情報等について</t>
    <rPh sb="2" eb="4">
      <t>イリョウ</t>
    </rPh>
    <rPh sb="4" eb="6">
      <t>キカン</t>
    </rPh>
    <rPh sb="7" eb="9">
      <t>ジョウホウ</t>
    </rPh>
    <rPh sb="9" eb="10">
      <t>トウ</t>
    </rPh>
    <phoneticPr fontId="23"/>
  </si>
  <si>
    <t>（チェック欄）</t>
    <rPh sb="5" eb="6">
      <t>ラン</t>
    </rPh>
    <phoneticPr fontId="23"/>
  </si>
  <si>
    <t>（医療機関コード欄）</t>
    <rPh sb="1" eb="3">
      <t>イリョウ</t>
    </rPh>
    <rPh sb="3" eb="5">
      <t>キカン</t>
    </rPh>
    <rPh sb="8" eb="9">
      <t>ラン</t>
    </rPh>
    <phoneticPr fontId="23"/>
  </si>
  <si>
    <t>病 床 数</t>
    <rPh sb="0" eb="1">
      <t>ヤマイ</t>
    </rPh>
    <rPh sb="2" eb="3">
      <t>ユカ</t>
    </rPh>
    <rPh sb="4" eb="5">
      <t>スウ</t>
    </rPh>
    <phoneticPr fontId="23"/>
  </si>
  <si>
    <t>一般病床</t>
    <rPh sb="0" eb="2">
      <t>イッパン</t>
    </rPh>
    <rPh sb="2" eb="4">
      <t>ビョウショウ</t>
    </rPh>
    <phoneticPr fontId="23"/>
  </si>
  <si>
    <t>２．特別の料金の徴収額について</t>
    <rPh sb="2" eb="4">
      <t>トクベツ</t>
    </rPh>
    <rPh sb="5" eb="7">
      <t>リョウキン</t>
    </rPh>
    <rPh sb="8" eb="11">
      <t>チョウシュウガク</t>
    </rPh>
    <phoneticPr fontId="23"/>
  </si>
  <si>
    <t>円（消費税含む）</t>
    <phoneticPr fontId="23"/>
  </si>
  <si>
    <t>時間帯別や年齢別など、
特定の場合について
別の額を設定している場合、
その額及び要件。
（上段と併せて記入）</t>
    <phoneticPr fontId="23"/>
  </si>
  <si>
    <t>　※初診や再診に係る特別の料金に事前の報告と相違がある場合は、速やかに変更の報告を行うこと。</t>
    <rPh sb="8" eb="9">
      <t>カカ</t>
    </rPh>
    <phoneticPr fontId="23"/>
  </si>
  <si>
    <t>　※料金の設定を行っていない場合は「０」を記載すること。</t>
    <phoneticPr fontId="23"/>
  </si>
  <si>
    <r>
      <t>（別紙様式６　</t>
    </r>
    <r>
      <rPr>
        <b/>
        <sz val="11"/>
        <color theme="1"/>
        <rFont val="ＭＳ ゴシック"/>
        <family val="3"/>
        <charset val="128"/>
      </rPr>
      <t>２枚目</t>
    </r>
    <r>
      <rPr>
        <sz val="11"/>
        <color theme="1"/>
        <rFont val="ＭＳ ゴシック"/>
        <family val="3"/>
        <charset val="128"/>
      </rPr>
      <t>）</t>
    </r>
    <rPh sb="1" eb="3">
      <t>ベッシ</t>
    </rPh>
    <rPh sb="3" eb="5">
      <t>ヨウシキ</t>
    </rPh>
    <rPh sb="8" eb="10">
      <t>マイメ</t>
    </rPh>
    <phoneticPr fontId="23"/>
  </si>
  <si>
    <t>医科</t>
    <rPh sb="0" eb="2">
      <t>イカ</t>
    </rPh>
    <phoneticPr fontId="23"/>
  </si>
  <si>
    <t>　　　</t>
    <phoneticPr fontId="23"/>
  </si>
  <si>
    <t>歯科</t>
    <rPh sb="0" eb="2">
      <t>シカ</t>
    </rPh>
    <phoneticPr fontId="23"/>
  </si>
  <si>
    <t>３．初診等に係る特別の料金の徴収状況等について</t>
    <rPh sb="2" eb="4">
      <t>ショシン</t>
    </rPh>
    <rPh sb="4" eb="5">
      <t>トウ</t>
    </rPh>
    <rPh sb="6" eb="7">
      <t>カカ</t>
    </rPh>
    <rPh sb="14" eb="16">
      <t>チョウシュウ</t>
    </rPh>
    <rPh sb="16" eb="18">
      <t>ジョウキョウ</t>
    </rPh>
    <rPh sb="18" eb="19">
      <t>トウ</t>
    </rPh>
    <phoneticPr fontId="23"/>
  </si>
  <si>
    <t>↓エラーチェック用にお使いください。（誤りがある場合、”FALSE”が表示されます。）</t>
    <rPh sb="8" eb="9">
      <t>ヨウ</t>
    </rPh>
    <rPh sb="11" eb="12">
      <t>ツカ</t>
    </rPh>
    <rPh sb="19" eb="20">
      <t>アヤマ</t>
    </rPh>
    <rPh sb="24" eb="26">
      <t>バアイ</t>
    </rPh>
    <rPh sb="35" eb="37">
      <t>ヒョウジ</t>
    </rPh>
    <phoneticPr fontId="23"/>
  </si>
  <si>
    <t>初診</t>
    <rPh sb="0" eb="2">
      <t>ショシン</t>
    </rPh>
    <phoneticPr fontId="23"/>
  </si>
  <si>
    <t>再診</t>
    <rPh sb="0" eb="2">
      <t>サイシン</t>
    </rPh>
    <phoneticPr fontId="23"/>
  </si>
  <si>
    <t>医科（名）</t>
    <rPh sb="0" eb="2">
      <t>イカ</t>
    </rPh>
    <rPh sb="3" eb="4">
      <t>メイ</t>
    </rPh>
    <phoneticPr fontId="23"/>
  </si>
  <si>
    <t>歯科（名）</t>
    <rPh sb="0" eb="2">
      <t>シカ</t>
    </rPh>
    <rPh sb="3" eb="4">
      <t>メイ</t>
    </rPh>
    <phoneticPr fontId="23"/>
  </si>
  <si>
    <t>初診又は再診の患者数</t>
    <rPh sb="0" eb="2">
      <t>ショシン</t>
    </rPh>
    <rPh sb="2" eb="3">
      <t>マタ</t>
    </rPh>
    <rPh sb="4" eb="6">
      <t>サイシン</t>
    </rPh>
    <rPh sb="7" eb="10">
      <t>カンジャスウ</t>
    </rPh>
    <phoneticPr fontId="23"/>
  </si>
  <si>
    <t>①のうち、紹介状なしの患者又は他の保険医療機関を紹介したにもかかわらず、自院を受診した患者</t>
    <rPh sb="5" eb="8">
      <t>ショウカイジョウ</t>
    </rPh>
    <rPh sb="11" eb="13">
      <t>カンジャ</t>
    </rPh>
    <rPh sb="13" eb="14">
      <t>マタ</t>
    </rPh>
    <rPh sb="15" eb="16">
      <t>タ</t>
    </rPh>
    <rPh sb="17" eb="19">
      <t>ホケン</t>
    </rPh>
    <rPh sb="19" eb="21">
      <t>イリョウ</t>
    </rPh>
    <rPh sb="21" eb="23">
      <t>キカン</t>
    </rPh>
    <rPh sb="24" eb="26">
      <t>ショウカイ</t>
    </rPh>
    <rPh sb="36" eb="38">
      <t>ジイン</t>
    </rPh>
    <rPh sb="39" eb="41">
      <t>ジュシン</t>
    </rPh>
    <rPh sb="43" eb="45">
      <t>カンジャ</t>
    </rPh>
    <phoneticPr fontId="23"/>
  </si>
  <si>
    <t>②のうち、特別の料金を徴収した患者</t>
    <rPh sb="11" eb="13">
      <t>チョウシュウ</t>
    </rPh>
    <rPh sb="15" eb="17">
      <t>カンジャ</t>
    </rPh>
    <phoneticPr fontId="23"/>
  </si>
  <si>
    <t>②のうち、特別の料金を徴収しなかった患者</t>
    <rPh sb="11" eb="13">
      <t>チョウシュウ</t>
    </rPh>
    <rPh sb="18" eb="20">
      <t>カンジャ</t>
    </rPh>
    <phoneticPr fontId="23"/>
  </si>
  <si>
    <t>（１）特別の料金の徴収を行うことは認められない患者</t>
    <rPh sb="3" eb="5">
      <t>トクベツ</t>
    </rPh>
    <rPh sb="6" eb="8">
      <t>リョウキン</t>
    </rPh>
    <rPh sb="9" eb="11">
      <t>チョウシュウ</t>
    </rPh>
    <rPh sb="12" eb="13">
      <t>オコナ</t>
    </rPh>
    <rPh sb="17" eb="18">
      <t>ミト</t>
    </rPh>
    <rPh sb="23" eb="25">
      <t>カンジャ</t>
    </rPh>
    <phoneticPr fontId="23"/>
  </si>
  <si>
    <t>救急の患者</t>
    <phoneticPr fontId="23"/>
  </si>
  <si>
    <t>国の公費負担医療制度の受給対象者</t>
    <phoneticPr fontId="23"/>
  </si>
  <si>
    <t>地方単独の公費負担医療の受給対象者（事業の趣旨が特定の障害、特定の疾病等に着目しているものに限る）</t>
    <phoneticPr fontId="23"/>
  </si>
  <si>
    <t>無料低額診療事業実施医療機関における当該制度の対象者</t>
    <phoneticPr fontId="23"/>
  </si>
  <si>
    <t>エイズ拠点病院におけるＨＩＶ感染者</t>
    <phoneticPr fontId="23"/>
  </si>
  <si>
    <t>(２）特別の料金の支払いを求めないことができる患者（※２）</t>
    <rPh sb="3" eb="5">
      <t>トクベツ</t>
    </rPh>
    <rPh sb="6" eb="8">
      <t>リョウキン</t>
    </rPh>
    <rPh sb="9" eb="11">
      <t>シハラ</t>
    </rPh>
    <rPh sb="13" eb="14">
      <t>モト</t>
    </rPh>
    <rPh sb="23" eb="25">
      <t>カンジャ</t>
    </rPh>
    <phoneticPr fontId="23"/>
  </si>
  <si>
    <t>自施設の他の診療科を受診している患者</t>
    <phoneticPr fontId="23"/>
  </si>
  <si>
    <t>医科と歯科との間で院内紹介された患者</t>
    <phoneticPr fontId="23"/>
  </si>
  <si>
    <t>特定健康診査、がん検診等の結果により精密検査受診の指示を受けた患者</t>
    <phoneticPr fontId="23"/>
  </si>
  <si>
    <t>救急医療事業、周産期事業等における休日夜間受診患者</t>
    <phoneticPr fontId="23"/>
  </si>
  <si>
    <t>外来受診から継続して入院した患者</t>
    <phoneticPr fontId="23"/>
  </si>
  <si>
    <t>地域に他に当該診療科を標榜する保険医療機関がなく、当該保険医療機関が外来診療を実質的に担っているような診療科を受診する患者</t>
    <phoneticPr fontId="23"/>
  </si>
  <si>
    <t>治験協力者である患者</t>
    <phoneticPr fontId="23"/>
  </si>
  <si>
    <t>⑧</t>
    <phoneticPr fontId="23"/>
  </si>
  <si>
    <t>災害により被害を受けた患者</t>
    <phoneticPr fontId="23"/>
  </si>
  <si>
    <t>⑨</t>
    <phoneticPr fontId="23"/>
  </si>
  <si>
    <t>労働災害、公務災害、交通事故、自費診療の患者</t>
    <phoneticPr fontId="23"/>
  </si>
  <si>
    <t>⑩</t>
    <phoneticPr fontId="23"/>
  </si>
  <si>
    <t>その他、保険医療機関が当該保険医療機関を直接受診する必要性を特に認めた患者
（（４）に具体的な理由及び患者数を記載すること）</t>
    <phoneticPr fontId="23"/>
  </si>
  <si>
    <t>（３）（１）及び（２）以外の理由により特別の料金を徴収しなかった患者（説明をしても同意 が得られなかった患者等）（※２）</t>
    <rPh sb="6" eb="7">
      <t>オヨ</t>
    </rPh>
    <rPh sb="11" eb="13">
      <t>イガイ</t>
    </rPh>
    <rPh sb="14" eb="16">
      <t>リユウ</t>
    </rPh>
    <rPh sb="19" eb="21">
      <t>トクベツ</t>
    </rPh>
    <rPh sb="22" eb="24">
      <t>リョウキン</t>
    </rPh>
    <rPh sb="25" eb="27">
      <t>チョウシュウ</t>
    </rPh>
    <rPh sb="32" eb="34">
      <t>カンジャ</t>
    </rPh>
    <rPh sb="35" eb="37">
      <t>セツメイ</t>
    </rPh>
    <rPh sb="41" eb="43">
      <t>ドウイ</t>
    </rPh>
    <rPh sb="45" eb="46">
      <t>エ</t>
    </rPh>
    <rPh sb="52" eb="54">
      <t>カンジャ</t>
    </rPh>
    <rPh sb="54" eb="55">
      <t>トウ</t>
    </rPh>
    <phoneticPr fontId="23"/>
  </si>
  <si>
    <t>※１　</t>
    <phoneticPr fontId="23"/>
  </si>
  <si>
    <t>※２　</t>
    <phoneticPr fontId="23"/>
  </si>
  <si>
    <t>※３</t>
    <phoneticPr fontId="23"/>
  </si>
  <si>
    <t>患者数については、延べ人数を記載すること。</t>
    <rPh sb="0" eb="2">
      <t>カンジャ</t>
    </rPh>
    <rPh sb="2" eb="3">
      <t>スウ</t>
    </rPh>
    <rPh sb="9" eb="10">
      <t>ノ</t>
    </rPh>
    <rPh sb="11" eb="13">
      <t>ニンズウ</t>
    </rPh>
    <rPh sb="14" eb="16">
      <t>キサイ</t>
    </rPh>
    <phoneticPr fontId="23"/>
  </si>
  <si>
    <t>（別紙様式８）</t>
    <rPh sb="1" eb="3">
      <t>ベッシ</t>
    </rPh>
    <rPh sb="3" eb="5">
      <t>ヨウシキ</t>
    </rPh>
    <phoneticPr fontId="23"/>
  </si>
  <si>
    <t>180日を超える入院に関する事項の実施状況報告書</t>
    <rPh sb="17" eb="19">
      <t>ジッシ</t>
    </rPh>
    <phoneticPr fontId="23"/>
  </si>
  <si>
    <t>＜病院＞</t>
    <rPh sb="1" eb="3">
      <t>ビョウイン</t>
    </rPh>
    <phoneticPr fontId="23"/>
  </si>
  <si>
    <t>区分
注１</t>
    <rPh sb="0" eb="2">
      <t>クブン</t>
    </rPh>
    <rPh sb="3" eb="4">
      <t>チュウ</t>
    </rPh>
    <phoneticPr fontId="23"/>
  </si>
  <si>
    <t>対象者数
（実数）</t>
    <rPh sb="0" eb="3">
      <t>タイショウシャ</t>
    </rPh>
    <rPh sb="3" eb="4">
      <t>スウ</t>
    </rPh>
    <rPh sb="6" eb="8">
      <t>ジッスウ</t>
    </rPh>
    <phoneticPr fontId="23"/>
  </si>
  <si>
    <t>特別の料金を徴収した
延べ日数</t>
    <rPh sb="0" eb="2">
      <t>トクベツ</t>
    </rPh>
    <rPh sb="3" eb="5">
      <t>リョウキン</t>
    </rPh>
    <rPh sb="6" eb="8">
      <t>チョウシュウ</t>
    </rPh>
    <rPh sb="11" eb="12">
      <t>ノ</t>
    </rPh>
    <rPh sb="13" eb="15">
      <t>ニッスウ</t>
    </rPh>
    <phoneticPr fontId="23"/>
  </si>
  <si>
    <t>患者から徴収した料金
（１人１日当たり）注３</t>
    <rPh sb="0" eb="2">
      <t>カンジャ</t>
    </rPh>
    <rPh sb="4" eb="6">
      <t>チョウシュウ</t>
    </rPh>
    <rPh sb="8" eb="10">
      <t>リョウキン</t>
    </rPh>
    <rPh sb="12" eb="14">
      <t>ヒトリ</t>
    </rPh>
    <rPh sb="15" eb="16">
      <t>ニチ</t>
    </rPh>
    <rPh sb="16" eb="17">
      <t>ア</t>
    </rPh>
    <rPh sb="20" eb="21">
      <t>チュウ</t>
    </rPh>
    <phoneticPr fontId="23"/>
  </si>
  <si>
    <t>入院料</t>
    <rPh sb="0" eb="3">
      <t>ニュウインリョウ</t>
    </rPh>
    <phoneticPr fontId="23"/>
  </si>
  <si>
    <t>一般病棟入院基本料</t>
    <rPh sb="0" eb="2">
      <t>イッパン</t>
    </rPh>
    <rPh sb="2" eb="4">
      <t>ビョウトウ</t>
    </rPh>
    <rPh sb="4" eb="6">
      <t>ニュウイン</t>
    </rPh>
    <rPh sb="6" eb="9">
      <t>キホンリョウ</t>
    </rPh>
    <phoneticPr fontId="23"/>
  </si>
  <si>
    <t>人</t>
    <rPh sb="0" eb="1">
      <t>ヒト</t>
    </rPh>
    <phoneticPr fontId="23"/>
  </si>
  <si>
    <t>特定機能病院入院基本料</t>
    <rPh sb="0" eb="2">
      <t>トクテイ</t>
    </rPh>
    <rPh sb="2" eb="4">
      <t>キノウ</t>
    </rPh>
    <rPh sb="4" eb="6">
      <t>ビョウイン</t>
    </rPh>
    <rPh sb="6" eb="8">
      <t>ニュウイン</t>
    </rPh>
    <rPh sb="8" eb="11">
      <t>キホンリョウ</t>
    </rPh>
    <phoneticPr fontId="23"/>
  </si>
  <si>
    <t>専門病院入院基本料</t>
    <rPh sb="0" eb="2">
      <t>センモン</t>
    </rPh>
    <rPh sb="2" eb="4">
      <t>ビョウイン</t>
    </rPh>
    <rPh sb="4" eb="6">
      <t>ニュウイン</t>
    </rPh>
    <rPh sb="6" eb="9">
      <t>キホンリョウ</t>
    </rPh>
    <phoneticPr fontId="23"/>
  </si>
  <si>
    <t>　２．２種類以上の区分に該当する場合、該当する番号を２段書きで記載し、対象者数、日数、料金については、</t>
    <rPh sb="4" eb="6">
      <t>シュルイ</t>
    </rPh>
    <rPh sb="6" eb="8">
      <t>イジョウ</t>
    </rPh>
    <rPh sb="9" eb="11">
      <t>クブン</t>
    </rPh>
    <rPh sb="12" eb="14">
      <t>ガイトウ</t>
    </rPh>
    <rPh sb="16" eb="18">
      <t>バアイ</t>
    </rPh>
    <rPh sb="19" eb="21">
      <t>ガイトウ</t>
    </rPh>
    <rPh sb="23" eb="25">
      <t>バンゴウ</t>
    </rPh>
    <rPh sb="27" eb="29">
      <t>ダンガ</t>
    </rPh>
    <rPh sb="31" eb="33">
      <t>キサイ</t>
    </rPh>
    <rPh sb="35" eb="38">
      <t>タイショウシャ</t>
    </rPh>
    <rPh sb="38" eb="39">
      <t>スウ</t>
    </rPh>
    <rPh sb="40" eb="42">
      <t>ニッスウ</t>
    </rPh>
    <rPh sb="43" eb="45">
      <t>リョウキン</t>
    </rPh>
    <phoneticPr fontId="23"/>
  </si>
  <si>
    <t>　　　それぞれの番号に対応するように２段書きで記載すること。</t>
    <phoneticPr fontId="23"/>
  </si>
  <si>
    <t>　　　　　　　　記載例</t>
    <rPh sb="8" eb="10">
      <t>キサイ</t>
    </rPh>
    <rPh sb="10" eb="11">
      <t>レイ</t>
    </rPh>
    <phoneticPr fontId="23"/>
  </si>
  <si>
    <t>区分</t>
    <rPh sb="0" eb="2">
      <t>クブン</t>
    </rPh>
    <phoneticPr fontId="23"/>
  </si>
  <si>
    <t>対象者数</t>
    <rPh sb="0" eb="3">
      <t>タイショウシャ</t>
    </rPh>
    <rPh sb="3" eb="4">
      <t>スウ</t>
    </rPh>
    <phoneticPr fontId="23"/>
  </si>
  <si>
    <t>日数</t>
    <rPh sb="0" eb="2">
      <t>ニッスウ</t>
    </rPh>
    <phoneticPr fontId="23"/>
  </si>
  <si>
    <t>料金</t>
    <rPh sb="0" eb="2">
      <t>リョウキン</t>
    </rPh>
    <phoneticPr fontId="23"/>
  </si>
  <si>
    <t>1
6</t>
    <phoneticPr fontId="23"/>
  </si>
  <si>
    <t>3
10</t>
    <phoneticPr fontId="23"/>
  </si>
  <si>
    <t>20
30</t>
    <phoneticPr fontId="23"/>
  </si>
  <si>
    <t>1,200
1,300</t>
    <phoneticPr fontId="23"/>
  </si>
  <si>
    <t>　３．本報告については、直近１年間（前年７月１日～当年６月３０日）の実施状況を記載すること。</t>
    <rPh sb="3" eb="6">
      <t>ホンホウコク</t>
    </rPh>
    <rPh sb="12" eb="14">
      <t>チョッキン</t>
    </rPh>
    <rPh sb="15" eb="17">
      <t>ネンカン</t>
    </rPh>
    <rPh sb="18" eb="20">
      <t>ゼンネン</t>
    </rPh>
    <rPh sb="21" eb="22">
      <t>ガツ</t>
    </rPh>
    <rPh sb="23" eb="24">
      <t>ヒ</t>
    </rPh>
    <rPh sb="25" eb="26">
      <t>トウ</t>
    </rPh>
    <rPh sb="26" eb="27">
      <t>ネン</t>
    </rPh>
    <rPh sb="28" eb="29">
      <t>ガツ</t>
    </rPh>
    <rPh sb="31" eb="32">
      <t>ヒ</t>
    </rPh>
    <rPh sb="34" eb="36">
      <t>ジッシ</t>
    </rPh>
    <rPh sb="36" eb="38">
      <t>ジョウキョウ</t>
    </rPh>
    <rPh sb="39" eb="41">
      <t>キサイ</t>
    </rPh>
    <phoneticPr fontId="23"/>
  </si>
  <si>
    <t>　　　なお、徴収した実績がない場合は報告の必要はない。</t>
    <phoneticPr fontId="23"/>
  </si>
  <si>
    <t>　４．180日を超える入院に係る特別の料金に事前の報告と相違がある場合は、速やかに変更の報告を行うこと。</t>
    <rPh sb="14" eb="15">
      <t>カカ</t>
    </rPh>
    <rPh sb="16" eb="18">
      <t>トクベツ</t>
    </rPh>
    <rPh sb="19" eb="21">
      <t>リョウキン</t>
    </rPh>
    <rPh sb="22" eb="24">
      <t>ジゼン</t>
    </rPh>
    <rPh sb="25" eb="27">
      <t>ホウコク</t>
    </rPh>
    <rPh sb="28" eb="30">
      <t>ソウイ</t>
    </rPh>
    <rPh sb="33" eb="35">
      <t>バアイ</t>
    </rPh>
    <rPh sb="37" eb="38">
      <t>スミ</t>
    </rPh>
    <rPh sb="41" eb="43">
      <t>ヘンコウ</t>
    </rPh>
    <rPh sb="44" eb="46">
      <t>ホウコク</t>
    </rPh>
    <rPh sb="47" eb="48">
      <t>オコナ</t>
    </rPh>
    <phoneticPr fontId="23"/>
  </si>
  <si>
    <t>[別紙様式１：記載上の注意]</t>
  </si>
  <si>
    <t>◯　通則事項</t>
  </si>
  <si>
    <t>4．手書きのものを訂正する場合は、二重線で削除し、訂正印は押印しないこと。捨印も不要であること。</t>
  </si>
  <si>
    <t>＜別紙様式１－１①②について＞</t>
  </si>
  <si>
    <t>※都道府県と市町村による事務組合については、「⑦都道府県」を記載すること。</t>
  </si>
  <si>
    <t>①厚生労働省　　　　　　　②国立病院機構　　③国立大学法人　　④労働者健康安全機構</t>
  </si>
  <si>
    <t>⑤地域医療機能推進機構　　⑥その他（国）　　⑦都道府県　　　　⑧市町村</t>
  </si>
  <si>
    <t>⑨地方独立行政法人　　　　⑩日赤　　　　　　⑪済生会　　　　　⑫北海道社会事業協会</t>
  </si>
  <si>
    <t>⑬厚生連　　　　　　　　　⑭国民健康保険団体連合会</t>
  </si>
  <si>
    <t>⑮健康保険組合及びその連合会　　　　　　　　⑯共済組合及びその連合会</t>
  </si>
  <si>
    <t>⑰国民健康保険組合　　　　⑱公益法人　　　　⑲医療法人　　　　⑳学校法人</t>
  </si>
  <si>
    <t>㉑社会福祉法人　　　　　　㉒医療生協　　　　㉓会社　　　　　　㉔その他の法人</t>
  </si>
  <si>
    <t>㉕個人（個人名は記載しないこと）</t>
  </si>
  <si>
    <t>※介護療養病床を有する場合についてのみ「有」に☑を付し、介護医療院は含めないこと。</t>
  </si>
  <si>
    <t>（１）「一般病棟、療養病棟、結核病棟、精神病棟、障害者施設等」の「届出区分」欄は、それぞれ該当するものを下記の番号により記載すること。なお、記載にあたっては以下の点に注意すること。</t>
  </si>
  <si>
    <t>・医療提供体制の確保の状況に鑑み、基本診療料の施設基準告示　別表第六の二に掲げる厚生労働大臣が定める地域の医療機関で、一般病棟入院基本料の届出を病棟ごとに行っている場合（以下「医療資源の少ない地域の場合」という。）、一般病棟の届出区分欄に、異なる届出区分ごとに行をわけて記載すること。</t>
  </si>
  <si>
    <t>入院基本料</t>
  </si>
  <si>
    <t>①－１ 急性期一般入院料１　①－２ 急性期一般入院料２　①－３ 急性期一般入院料３</t>
  </si>
  <si>
    <t>①－４ 急性期一般入院料４　①－５ 急性期一般入院料５　①－６ 急性期一般入院料６</t>
  </si>
  <si>
    <t>②－１ 地域一般入院料１　 ②－２ 地域一般入院料２　  ②－３ 地域一般入院料３</t>
  </si>
  <si>
    <t>③ ７対１入院基本料　　 ④ 10対１入院基本料　　⑤ 13対１入院基本料</t>
  </si>
  <si>
    <t>⑥ 15対１入院基本料　　 ⑦ 18対１入院基本料    ⑧ 20対１入院基本料</t>
  </si>
  <si>
    <t>⑨ 特別入院基本料（療養以外）</t>
  </si>
  <si>
    <t>（療養病棟は次の届出区分により、複数区分届出のある場合、上段･下段に分けて記載すること）</t>
  </si>
  <si>
    <t>⑩ 療養病棟入院料１　   ⑪ 療養病棟入院料２　　⑫ 療養病棟入院基本料の注11の病棟</t>
  </si>
  <si>
    <t>⑬ 特別入院基本料（療養）</t>
  </si>
  <si>
    <t>⑭ 月平均夜勤時間超過減算　  ⑮ 夜勤時間特別入院基本料</t>
  </si>
  <si>
    <t>⑯ 重症患者割合特別入院基本料</t>
  </si>
  <si>
    <t>　　</t>
  </si>
  <si>
    <t>特定入院料</t>
  </si>
  <si>
    <t>※小数点以下は切り上げること。</t>
  </si>
  <si>
    <t>届出区分</t>
  </si>
  <si>
    <t>6.の番号</t>
  </si>
  <si>
    <t>急性期一般入院料１</t>
  </si>
  <si>
    <t>①－１</t>
  </si>
  <si>
    <t>特定機能病院入院基本料（一般病棟）の７対１入院基本料</t>
  </si>
  <si>
    <t>専門病院入院基本料の７対１入院基本料</t>
  </si>
  <si>
    <t>回復期リハビリテーション病棟入院料１</t>
  </si>
  <si>
    <t>㉑</t>
  </si>
  <si>
    <t>回復期リハビリテーション病棟入院料２</t>
  </si>
  <si>
    <t>㉒</t>
  </si>
  <si>
    <t>回復期リハビリテーション病棟入院料３</t>
  </si>
  <si>
    <t>㉓</t>
  </si>
  <si>
    <t>回復期リハビリテーション病棟入院料４</t>
  </si>
  <si>
    <t>㉔</t>
  </si>
  <si>
    <t>地域包括ケア病棟入院料１</t>
  </si>
  <si>
    <t>地域包括ケア病棟入院料２</t>
  </si>
  <si>
    <t>地域包括ケア病棟入院料３</t>
  </si>
  <si>
    <t>地域包括ケア病棟入院料４</t>
  </si>
  <si>
    <t>地域包括ケア入院医療管理料１</t>
  </si>
  <si>
    <t>－（21行目）</t>
  </si>
  <si>
    <t>地域包括ケア入院医療管理料２</t>
  </si>
  <si>
    <t>－（22行目）</t>
  </si>
  <si>
    <t>地域包括ケア入院医療管理料３</t>
  </si>
  <si>
    <t>－（23行目）</t>
  </si>
  <si>
    <t>地域包括ケア入院医療管理料４</t>
  </si>
  <si>
    <t>－（24行目）</t>
  </si>
  <si>
    <t>特定機能病院リハビリテーション病棟入院料</t>
  </si>
  <si>
    <t>※新型コロナウイルス感染症に係る対応について</t>
  </si>
  <si>
    <t>本来の届出</t>
  </si>
  <si>
    <t>簡易な報告（新型コロナ）</t>
  </si>
  <si>
    <t>病棟数</t>
  </si>
  <si>
    <t>許可病床数</t>
  </si>
  <si>
    <t>医療保険</t>
  </si>
  <si>
    <t>届出病床数</t>
  </si>
  <si>
    <t>１行目</t>
  </si>
  <si>
    <t>25行目</t>
  </si>
  <si>
    <t>例：A病棟（一般病床30床）、B病棟（結核病床30床）、C病棟（一般病床20床＋結核病床10床）の場合は、一般病棟に２病棟60床、結核病棟の上段（11行目）に１病棟30床、結核病棟の下段（13行目）に１病棟10床を記載する。</t>
  </si>
  <si>
    <t>※当該期間において開設、増床及び減床を行った場合の入院患者数の取扱いについては、「基本診療料の施設基準等及びその届出に関する手続きの取扱いについて（令和４年３月４日保医発0304第２号）」の「別添２　入院基本料等の施設基準等」の「第２　病院の入院基本料等に関する施設基準」の４（１）イ及びウに準ずるものとする。</t>
  </si>
  <si>
    <t>なお、計算方法は「基本診療料の施設基準等及びその届出に関する手続きの取扱いについて（令和４年３月４日保医発0304第２号）」の「別添７　基本診療料の施設基準等に係る届出書（様式９　入院基本料等の施設基準に係る届出書添付書類）」に示す「月平均１日当たり看護配置数」の算出方法に準ずる。</t>
  </si>
  <si>
    <t>特定入院料の病棟についても、記載すること。</t>
  </si>
  <si>
    <t>（参考）　月延べ勤務時間数の計／（日数×８）</t>
  </si>
  <si>
    <t>（過去１年間の１日平均入院患者数／月平均１日当たり夜間看護職員配置数＊）</t>
  </si>
  <si>
    <t>＊月延べ夜勤時間数の計／（日数×16）</t>
  </si>
  <si>
    <t>なお、計算方法は「基本診療料の施設基準等及びその届出に関する手続きの取扱いについて（令和４年３月４日保医発0304第２号）」の「別添７　基本診療料の施設基準等に係る届出書　（様式９　入院基本料等の施設基準に係る届出書添付書類）」に示す「月平均１日当たり看護補助者配置数」の算出方法に準ずる。</t>
  </si>
  <si>
    <t>特定入院料の病棟についても、記載すること。また、看護補助者の配置実績がない場合は、「０」と記載すること。</t>
  </si>
  <si>
    <t>急性期看護補助体制加算/看護補助加算</t>
  </si>
  <si>
    <t>①いずれも届出なし</t>
  </si>
  <si>
    <t>②25対１急性期看護補助体制加算（看護補助者５割以上）</t>
  </si>
  <si>
    <t>⑨看護補助加算（障害者施設等入院基本料）</t>
  </si>
  <si>
    <t>夜間急性期看護補助体制加算/夜間75対１看護補助加算</t>
  </si>
  <si>
    <t>②夜間30対１急性期看護補助体制加算　　③夜間50対１急性期看護補助体制加算</t>
  </si>
  <si>
    <t>④夜間100対１急性期看護補助体制加算　 ⑤夜間75対１看護補助加算</t>
  </si>
  <si>
    <t>看護職員夜間配置加算</t>
  </si>
  <si>
    <t>②看護職員夜間12対１配置加算１　　③看護職員夜間12対１配置加算２</t>
  </si>
  <si>
    <t>④看護職員夜間16対１配置加算１　　⑤看護職員夜間16対１配置加算２</t>
  </si>
  <si>
    <t>夜間看護体制加算</t>
  </si>
  <si>
    <t>②急性期看護補助体制加算　　 ③看護補助加算 　　④障害者施設等入院基本料</t>
  </si>
  <si>
    <t>・「看護職員夜間12対１配置加算１」</t>
  </si>
  <si>
    <t>・「看護職員夜間16対１配置加算１」</t>
  </si>
  <si>
    <t>・「急性期看護補助体制加算」の「夜間看護体制加算」</t>
  </si>
  <si>
    <t>・「看護補助加算」の「夜間看護体制加算」</t>
  </si>
  <si>
    <t>・「障害者施設等入院基本料」の「夜間看護体制加算」</t>
  </si>
  <si>
    <t>・「精神科救急急性期医療入院料」の「看護職員夜間配置加算」</t>
  </si>
  <si>
    <t>・「精神科救急・合併症入院料」の「看護職員夜間配置加算」</t>
  </si>
  <si>
    <t>夜間看護体制の評価項目</t>
  </si>
  <si>
    <t>①勤務終了時刻と勤務開始時刻の間が11時間以上</t>
  </si>
  <si>
    <t>②勤務開始時刻が、直近の勤務の開始時刻の概ね24時間後以降</t>
  </si>
  <si>
    <t>③夜勤の連続回数が２回以下　　　　　　　④夜勤後の暦日の休日確保</t>
  </si>
  <si>
    <t>⑤早出や遅出等の柔軟な勤務体制の工夫　　⑥業務量の把握・部署間支援</t>
  </si>
  <si>
    <t>⑦看護補助者の業務の５割以上が療養上の世話</t>
  </si>
  <si>
    <t>⑧看護補助者の夜間配置　　　　　　　　　⑨看護補助者比率５割以上</t>
  </si>
  <si>
    <t>⑩夜間院内保育所の設置・利用実績　　　　⑪ICT、AI、IoT等の活用による業務負担軽減</t>
  </si>
  <si>
    <t>ア　新型コロナウイルス感染症患者等を受け入れた保険医療機関</t>
  </si>
  <si>
    <t>イ　アに該当する医療機関等に職員を派遣した保険医療機関等</t>
  </si>
  <si>
    <t>＜別紙様式１－２について＞</t>
  </si>
  <si>
    <t>③－１ 特定機能病院入院基本料（一般病棟）の７対１入院基本料</t>
  </si>
  <si>
    <t>③－２ 特定機能病院入院基本料（結核病棟）の７対１入院基本料</t>
  </si>
  <si>
    <t>③－３ 専門病院入院基本料の７対１入院基本料</t>
  </si>
  <si>
    <t>③－４ 結核病棟の７対１入院基本料</t>
  </si>
  <si>
    <t>④－１ 特定機能病院入院基本料（一般病棟）の10対１入院基本料</t>
  </si>
  <si>
    <t>④－２ 専門病院入院基本料の10対１入院基本料</t>
  </si>
  <si>
    <t>⑤ 専門病院入院基本料の13対１入院基本料</t>
  </si>
  <si>
    <t>看護必要度加算・一般病棟看護必要度評価加算</t>
  </si>
  <si>
    <t>24． 「重症度、医療・看護必要度の評価票」欄には、測定・評価に用いた一般病棟用の重症度、医療・看護必要度の評価票の種別「Ⅰ」又は「Ⅱ」のいずれか一方のみに☑を付すこと。</t>
  </si>
  <si>
    <t>25． 「届出病床数」欄については、23（１）の入院基本料①～⑤の届出をしている入院料の病床数を記載すること。</t>
  </si>
  <si>
    <t>(a) 「① 入院患者延べ数」欄には、23（１）の入院基本料①～⑤の病棟に入院している延べ患者数を記載する。</t>
  </si>
  <si>
    <t>(b) 「② ①のうち重症度、医療・看護必要度の基準を満たす患者の延べ数」欄には、各入院基本料の施設基準に定める該当患者の延べ数を記載すること。</t>
  </si>
  <si>
    <t>＜別紙様式１－３について＞</t>
  </si>
  <si>
    <t>①急性期一般入院基本料　②地域一般入院基本料　　③７対１入院基本料</t>
  </si>
  <si>
    <t>④10対１入院基本料　　 ⑤13対１入院基本料</t>
  </si>
  <si>
    <t>２．療養病棟</t>
  </si>
  <si>
    <t>⑩療養病棟入院料１　⑪療養病棟入院料２　⑫療養病棟入院基本料の注11の病棟</t>
  </si>
  <si>
    <t>総合入院体制加算２</t>
  </si>
  <si>
    <t>総合２</t>
  </si>
  <si>
    <t>総合入院体制加算３</t>
  </si>
  <si>
    <t>総合３</t>
  </si>
  <si>
    <t>療養病棟療養環境改善加算１</t>
  </si>
  <si>
    <t>療養改１</t>
  </si>
  <si>
    <t>地域包括ケア病棟入院料１及び地域包括ケア入院医療管理料１</t>
  </si>
  <si>
    <t>地包ケア１</t>
  </si>
  <si>
    <t>第33号</t>
  </si>
  <si>
    <t>地域包括ケア病棟入院料２及び地域包括ケア入院医療管理料２</t>
  </si>
  <si>
    <t>地包ケア２</t>
  </si>
  <si>
    <t>第109号</t>
  </si>
  <si>
    <t>第100号</t>
  </si>
  <si>
    <t>地域包括ケア病棟入院料１～４及び地域包括ケア入院医療管理料１～４</t>
    <rPh sb="0" eb="2">
      <t>チイキ</t>
    </rPh>
    <rPh sb="2" eb="4">
      <t>ホウカツ</t>
    </rPh>
    <rPh sb="6" eb="8">
      <t>ビョウトウ</t>
    </rPh>
    <rPh sb="8" eb="11">
      <t>ニュウインリョウ</t>
    </rPh>
    <rPh sb="14" eb="15">
      <t>オヨ</t>
    </rPh>
    <phoneticPr fontId="1"/>
  </si>
  <si>
    <t>療養病棟入院基本料</t>
  </si>
  <si>
    <t>療養入院</t>
  </si>
  <si>
    <t>褥瘡ハイリスク患者ケア加算</t>
  </si>
  <si>
    <t>褥瘡ケア</t>
  </si>
  <si>
    <t>平成18年 7月 1日</t>
  </si>
  <si>
    <t>回１</t>
  </si>
  <si>
    <t>第20号</t>
  </si>
  <si>
    <t>回２</t>
  </si>
  <si>
    <t>第21号</t>
  </si>
  <si>
    <t>第22号</t>
  </si>
  <si>
    <t>緩和ケア病棟入院料１</t>
  </si>
  <si>
    <t>緩１</t>
  </si>
  <si>
    <t>精神科救急急性期医療入院料</t>
  </si>
  <si>
    <t>精救</t>
  </si>
  <si>
    <t>精神科急性期治療病棟入院料１</t>
  </si>
  <si>
    <t>精急１</t>
  </si>
  <si>
    <t>平成23年 5月 1日</t>
  </si>
  <si>
    <t>平成26年 8月 1日</t>
  </si>
  <si>
    <t>地域医療体制確保加算</t>
  </si>
  <si>
    <t>地医確保</t>
  </si>
  <si>
    <t>地域歯科診療支援病院歯科初診料</t>
  </si>
  <si>
    <t>病初診</t>
  </si>
  <si>
    <t>診療録管理体制加算１</t>
  </si>
  <si>
    <t>診療録１</t>
  </si>
  <si>
    <t>平成26年 5月 1日</t>
  </si>
  <si>
    <t>平成28年 3月 1日</t>
  </si>
  <si>
    <t>診療録管理体制加算２</t>
  </si>
  <si>
    <t>診療録２</t>
  </si>
  <si>
    <t>第39号</t>
  </si>
  <si>
    <t>平成20年 4月 1日</t>
  </si>
  <si>
    <t>平成27年 5月 1日</t>
  </si>
  <si>
    <t>別添１の「第14の２」の１の(１)に規定する在宅療養支援病院</t>
  </si>
  <si>
    <t>支援病１</t>
  </si>
  <si>
    <t>別添１の「第14の２」の１の(３)に規定する在宅療養支援病院</t>
  </si>
  <si>
    <t>支援病３</t>
  </si>
  <si>
    <t>在宅療養後方支援病院</t>
  </si>
  <si>
    <t>在後病</t>
  </si>
  <si>
    <t>摂食機能療法の注３に規定する摂食嚥下機能回復体制加算２</t>
  </si>
  <si>
    <t>摂嚥回２</t>
  </si>
  <si>
    <t>※判定区分の見方は以下のとおりです。</t>
    <phoneticPr fontId="1"/>
  </si>
  <si>
    <t>※提出のあるものは提出確認欄に○印を記載してください。</t>
    <rPh sb="9" eb="11">
      <t>テイシュツ</t>
    </rPh>
    <rPh sb="16" eb="17">
      <t>ジルシ</t>
    </rPh>
    <phoneticPr fontId="1"/>
  </si>
  <si>
    <t>２００床以上の病院の初診</t>
  </si>
  <si>
    <t>初診等の保険外併用療養費
（別紙様式６には１枚目と２枚目があります。）</t>
    <rPh sb="14" eb="16">
      <t>ベッシ</t>
    </rPh>
    <rPh sb="16" eb="18">
      <t>ヨウシキ</t>
    </rPh>
    <rPh sb="22" eb="24">
      <t>マイメ</t>
    </rPh>
    <rPh sb="25" eb="28">
      <t>ニマイメ</t>
    </rPh>
    <phoneticPr fontId="1"/>
  </si>
  <si>
    <t>石田内科医院</t>
  </si>
  <si>
    <t>佐藤医院</t>
  </si>
  <si>
    <t>大井医院</t>
  </si>
  <si>
    <t>山本内科医院</t>
  </si>
  <si>
    <t>後藤医院</t>
  </si>
  <si>
    <t>情報通信機器を用いた診療に係る基準</t>
  </si>
  <si>
    <t>第96号</t>
  </si>
  <si>
    <t>第32号</t>
  </si>
  <si>
    <t>第34号</t>
  </si>
  <si>
    <t>第226号</t>
  </si>
  <si>
    <t>第224号</t>
  </si>
  <si>
    <t>第219号</t>
  </si>
  <si>
    <t>第216号</t>
  </si>
  <si>
    <t>第215号</t>
  </si>
  <si>
    <t>第217号</t>
  </si>
  <si>
    <t>第200号</t>
  </si>
  <si>
    <t>第221号</t>
  </si>
  <si>
    <t>第223号</t>
  </si>
  <si>
    <t>第220号</t>
  </si>
  <si>
    <t>療養　　      109</t>
  </si>
  <si>
    <t>該当なし</t>
    <rPh sb="0" eb="2">
      <t>ガイトウ</t>
    </rPh>
    <phoneticPr fontId="1"/>
  </si>
  <si>
    <t>平成25年 9月 1日</t>
  </si>
  <si>
    <t>回３</t>
  </si>
  <si>
    <t>第38号</t>
  </si>
  <si>
    <t>平成27年 7月 1日</t>
  </si>
  <si>
    <t>第41号</t>
  </si>
  <si>
    <t>第59号</t>
  </si>
  <si>
    <t>平成19年 4月 1日</t>
  </si>
  <si>
    <t>平成18年10月 1日</t>
  </si>
  <si>
    <t>第228号</t>
  </si>
  <si>
    <t>第241号</t>
  </si>
  <si>
    <t>平成23年 9月 1日</t>
  </si>
  <si>
    <t>平成25年10月 1日</t>
  </si>
  <si>
    <t>第180号</t>
  </si>
  <si>
    <t>第230号</t>
  </si>
  <si>
    <t>第236号</t>
  </si>
  <si>
    <t>第229号</t>
  </si>
  <si>
    <t>第244号</t>
  </si>
  <si>
    <t>第235号</t>
  </si>
  <si>
    <t>平成20年 5月 1日</t>
  </si>
  <si>
    <t>第242号</t>
  </si>
  <si>
    <t>第231号</t>
  </si>
  <si>
    <t>第234号</t>
  </si>
  <si>
    <t>第155号</t>
  </si>
  <si>
    <t>第85号</t>
  </si>
  <si>
    <t>第239号</t>
  </si>
  <si>
    <t>第240号</t>
  </si>
  <si>
    <t>第238号</t>
  </si>
  <si>
    <t>第144号</t>
  </si>
  <si>
    <t>第245号</t>
  </si>
  <si>
    <t>第237号</t>
  </si>
  <si>
    <t>第233号</t>
  </si>
  <si>
    <t>平成21年 2月 1日</t>
  </si>
  <si>
    <t>第243号</t>
  </si>
  <si>
    <t>第227号</t>
  </si>
  <si>
    <t>平成24年 9月 1日</t>
  </si>
  <si>
    <t>平成27年 9月 1日</t>
  </si>
  <si>
    <t>平成26年 1月 1日</t>
  </si>
  <si>
    <t>特定機能病院、地域医療支援病院及び紹介受診重点医療機関の再診</t>
  </si>
  <si>
    <t>入院期間が１８０日を超える入院</t>
  </si>
  <si>
    <t>がんゲノムプロファイリング検査</t>
  </si>
  <si>
    <t>様式23の４の２</t>
    <rPh sb="0" eb="2">
      <t>ヨウシキ</t>
    </rPh>
    <phoneticPr fontId="23"/>
  </si>
  <si>
    <t>がんゲノムプロファイリング検査に係る報告書</t>
    <phoneticPr fontId="23"/>
  </si>
  <si>
    <t>保険医療機関名</t>
    <rPh sb="0" eb="2">
      <t>ホケン</t>
    </rPh>
    <rPh sb="2" eb="4">
      <t>イリョウ</t>
    </rPh>
    <rPh sb="4" eb="7">
      <t>キカンメイ</t>
    </rPh>
    <phoneticPr fontId="23"/>
  </si>
  <si>
    <t xml:space="preserve">医療機関コード </t>
    <rPh sb="0" eb="2">
      <t>イリョウ</t>
    </rPh>
    <rPh sb="2" eb="4">
      <t>キカン</t>
    </rPh>
    <phoneticPr fontId="23"/>
  </si>
  <si>
    <t>Ⅰ．直近１年間のＣ－ＣＡＴへのデータ提出に係る実績について</t>
    <rPh sb="2" eb="4">
      <t>チョッキン</t>
    </rPh>
    <rPh sb="5" eb="7">
      <t>ネンカン</t>
    </rPh>
    <rPh sb="18" eb="20">
      <t>テイシュツ</t>
    </rPh>
    <rPh sb="21" eb="22">
      <t>カカ</t>
    </rPh>
    <rPh sb="23" eb="25">
      <t>ジッセキ</t>
    </rPh>
    <phoneticPr fontId="23"/>
  </si>
  <si>
    <t>１．当該医療機関における当該検査の年間実施件数</t>
    <rPh sb="2" eb="4">
      <t>トウガイ</t>
    </rPh>
    <rPh sb="4" eb="6">
      <t>イリョウ</t>
    </rPh>
    <rPh sb="6" eb="8">
      <t>キカン</t>
    </rPh>
    <rPh sb="12" eb="14">
      <t>トウガイ</t>
    </rPh>
    <rPh sb="14" eb="16">
      <t>ケンサ</t>
    </rPh>
    <rPh sb="17" eb="19">
      <t>ネンカン</t>
    </rPh>
    <rPh sb="19" eb="21">
      <t>ジッシ</t>
    </rPh>
    <rPh sb="21" eb="23">
      <t>ケンスウ</t>
    </rPh>
    <phoneticPr fontId="23"/>
  </si>
  <si>
    <t>①＋②</t>
    <phoneticPr fontId="23"/>
  </si>
  <si>
    <t>件</t>
    <rPh sb="0" eb="1">
      <t>ケン</t>
    </rPh>
    <phoneticPr fontId="23"/>
  </si>
  <si>
    <t>（１）</t>
    <phoneticPr fontId="23"/>
  </si>
  <si>
    <t>うち当該医療機関におけるＣ－ＣＡＴへの年間データ提出件数</t>
    <phoneticPr fontId="23"/>
  </si>
  <si>
    <t>（　　　　　　）件</t>
    <phoneticPr fontId="23"/>
  </si>
  <si>
    <t>（２）</t>
    <phoneticPr fontId="23"/>
  </si>
  <si>
    <t>うちＣ－ＣＡＴへのデータ提出について、当該患者の同意が得られなかった場合、当該患者が予期せず死亡した場合その他やむを得ない場合で提出できなかった件数</t>
    <rPh sb="64" eb="66">
      <t>テイシュツ</t>
    </rPh>
    <phoneticPr fontId="23"/>
  </si>
  <si>
    <t>②</t>
    <phoneticPr fontId="23"/>
  </si>
  <si>
    <t>（　　　　　　）名</t>
    <phoneticPr fontId="23"/>
  </si>
  <si>
    <t>Ⅱ．直近１年間のエキスパートパネル及び結果説明に係る実績について</t>
    <rPh sb="17" eb="18">
      <t>オヨ</t>
    </rPh>
    <rPh sb="19" eb="21">
      <t>ケッカ</t>
    </rPh>
    <rPh sb="21" eb="23">
      <t>セツメイ</t>
    </rPh>
    <rPh sb="24" eb="25">
      <t>カカ</t>
    </rPh>
    <rPh sb="26" eb="28">
      <t>ジッセキ</t>
    </rPh>
    <phoneticPr fontId="23"/>
  </si>
  <si>
    <t>２．当該医療機関における当該検査の年間実施件数（同上）</t>
    <rPh sb="2" eb="4">
      <t>トウガイ</t>
    </rPh>
    <rPh sb="4" eb="6">
      <t>イリョウ</t>
    </rPh>
    <rPh sb="6" eb="8">
      <t>キカン</t>
    </rPh>
    <rPh sb="12" eb="14">
      <t>トウガイ</t>
    </rPh>
    <rPh sb="14" eb="16">
      <t>ケンサ</t>
    </rPh>
    <rPh sb="17" eb="19">
      <t>ネンカン</t>
    </rPh>
    <rPh sb="19" eb="21">
      <t>ジッシ</t>
    </rPh>
    <rPh sb="21" eb="23">
      <t>ケンスウ</t>
    </rPh>
    <rPh sb="24" eb="26">
      <t>ドウジョウ</t>
    </rPh>
    <phoneticPr fontId="23"/>
  </si>
  <si>
    <t>③＋④＋⑤</t>
    <phoneticPr fontId="23"/>
  </si>
  <si>
    <t>うち当該医療機関における当該医療機関で実施した検査に係るエキスパートパネルの実施件数　</t>
    <rPh sb="2" eb="4">
      <t>トウガイ</t>
    </rPh>
    <rPh sb="4" eb="6">
      <t>イリョウ</t>
    </rPh>
    <rPh sb="6" eb="8">
      <t>キカン</t>
    </rPh>
    <phoneticPr fontId="23"/>
  </si>
  <si>
    <t>③＋④</t>
    <phoneticPr fontId="23"/>
  </si>
  <si>
    <t>ア．</t>
    <phoneticPr fontId="23"/>
  </si>
  <si>
    <t>うち当該医療機関における当該検査結果を患者に説明した件数</t>
    <phoneticPr fontId="23"/>
  </si>
  <si>
    <t>③</t>
    <phoneticPr fontId="23"/>
  </si>
  <si>
    <t>イ．</t>
    <phoneticPr fontId="23"/>
  </si>
  <si>
    <t>うち当該患者が予期せず死亡した場合その他やむを得ない場合で当該検査結果を患者に説明できなかった件数</t>
    <rPh sb="47" eb="49">
      <t>ケンスウ</t>
    </rPh>
    <phoneticPr fontId="23"/>
  </si>
  <si>
    <t>④</t>
    <phoneticPr fontId="23"/>
  </si>
  <si>
    <t>うちエキスパートパネルの実施について、当該患者が予期せず死亡した場合その他やむを得ない場合で実施できなかった件数</t>
    <rPh sb="12" eb="14">
      <t>ジッシ</t>
    </rPh>
    <rPh sb="46" eb="48">
      <t>ジッシ</t>
    </rPh>
    <phoneticPr fontId="23"/>
  </si>
  <si>
    <t>⑤</t>
    <phoneticPr fontId="23"/>
  </si>
  <si>
    <t>実績期間は前年１月１日から同年12月31日までの期間とする。</t>
    <phoneticPr fontId="23"/>
  </si>
  <si>
    <t>がんプロ</t>
  </si>
  <si>
    <t>別添１の「第９」の２の(４)に規定する在宅療養実績加算１</t>
  </si>
  <si>
    <t>在診実１</t>
  </si>
  <si>
    <t>令和 5年 1月 1日</t>
  </si>
  <si>
    <t>別添１の「第９」の２の(５)に規定する在宅療養実績加算２</t>
  </si>
  <si>
    <t>在診実２</t>
  </si>
  <si>
    <t>令和 2年 6月 1日</t>
  </si>
  <si>
    <t>令和 4年12月 1日</t>
  </si>
  <si>
    <t>令和 4年11月 1日</t>
  </si>
  <si>
    <t>平成28年10月 1日</t>
  </si>
  <si>
    <t>（別紙様式3）</t>
    <rPh sb="1" eb="3">
      <t>ベッシ</t>
    </rPh>
    <rPh sb="3" eb="5">
      <t>ヨウシキ</t>
    </rPh>
    <phoneticPr fontId="16"/>
  </si>
  <si>
    <t>予約に基づく診察の実施（変更）報告書</t>
    <rPh sb="0" eb="2">
      <t>ヨヤク</t>
    </rPh>
    <rPh sb="3" eb="4">
      <t>モト</t>
    </rPh>
    <rPh sb="6" eb="8">
      <t>シンサツ</t>
    </rPh>
    <rPh sb="9" eb="11">
      <t>ジッシ</t>
    </rPh>
    <rPh sb="12" eb="14">
      <t>ヘンコウ</t>
    </rPh>
    <rPh sb="15" eb="18">
      <t>ホウコクショ</t>
    </rPh>
    <phoneticPr fontId="16"/>
  </si>
  <si>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</si>
  <si>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</si>
  <si>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保健医療機関の
所在地及び名称</t>
    <rPh sb="0" eb="2">
      <t>ホケン</t>
    </rPh>
    <rPh sb="2" eb="4">
      <t>イリョウ</t>
    </rPh>
    <rPh sb="4" eb="6">
      <t>キカン</t>
    </rPh>
    <rPh sb="8" eb="11">
      <t>ショザイチ</t>
    </rPh>
    <rPh sb="11" eb="12">
      <t>オヨ</t>
    </rPh>
    <rPh sb="13" eb="15">
      <t>メイショウ</t>
    </rPh>
    <phoneticPr fontId="1"/>
  </si>
  <si>
    <t>　開設者名</t>
    <rPh sb="1" eb="3">
      <t>カイセツ</t>
    </rPh>
    <rPh sb="3" eb="4">
      <t>シャ</t>
    </rPh>
    <rPh sb="4" eb="5">
      <t>メイ</t>
    </rPh>
    <phoneticPr fontId="16"/>
  </si>
  <si>
    <t>東北厚生局長　殿</t>
    <rPh sb="0" eb="2">
      <t>トウホク</t>
    </rPh>
    <rPh sb="2" eb="4">
      <t>コウセイ</t>
    </rPh>
    <rPh sb="4" eb="5">
      <t>キョク</t>
    </rPh>
    <rPh sb="5" eb="6">
      <t>チョウ</t>
    </rPh>
    <rPh sb="7" eb="8">
      <t>ドノ</t>
    </rPh>
    <phoneticPr fontId="1"/>
  </si>
  <si>
    <t>（実施日・変更日</t>
    <rPh sb="1" eb="3">
      <t>ジッシ</t>
    </rPh>
    <rPh sb="3" eb="4">
      <t>ビ</t>
    </rPh>
    <rPh sb="5" eb="7">
      <t>ヘンコウ</t>
    </rPh>
    <rPh sb="7" eb="8">
      <t>ビ</t>
    </rPh>
    <phoneticPr fontId="16"/>
  </si>
  <si>
    <t>　　　　　年　　月　　日</t>
    <rPh sb="5" eb="6">
      <t>ネン</t>
    </rPh>
    <rPh sb="8" eb="9">
      <t>ガツ</t>
    </rPh>
    <rPh sb="11" eb="12">
      <t>ヒ</t>
    </rPh>
    <phoneticPr fontId="1"/>
  </si>
  <si>
    <t>１　診療科</t>
    <rPh sb="2" eb="5">
      <t>シンリョウカ</t>
    </rPh>
    <phoneticPr fontId="1"/>
  </si>
  <si>
    <t>２　保険外療養費に係る予約診察を行う時間帯</t>
    <rPh sb="2" eb="4">
      <t>ホケン</t>
    </rPh>
    <rPh sb="4" eb="5">
      <t>ガイ</t>
    </rPh>
    <rPh sb="5" eb="8">
      <t>リョウヨウヒ</t>
    </rPh>
    <rPh sb="9" eb="10">
      <t>カカ</t>
    </rPh>
    <rPh sb="11" eb="13">
      <t>ヨヤク</t>
    </rPh>
    <rPh sb="13" eb="15">
      <t>シンサツ</t>
    </rPh>
    <rPh sb="16" eb="17">
      <t>オコナ</t>
    </rPh>
    <rPh sb="18" eb="21">
      <t>ジカンタイ</t>
    </rPh>
    <phoneticPr fontId="1"/>
  </si>
  <si>
    <t>曜　日</t>
    <rPh sb="0" eb="1">
      <t>ヨウ</t>
    </rPh>
    <rPh sb="2" eb="3">
      <t>ヒ</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</si>
  <si>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</si>
  <si>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</si>
  <si>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</si>
  <si>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</si>
  <si>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</si>
  <si>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曜日　午前</t>
    <rPh sb="0" eb="2">
      <t>ヨウビ</t>
    </rPh>
    <rPh sb="3" eb="5">
      <t>ゴゼン</t>
    </rPh>
    <phoneticPr fontId="1"/>
  </si>
  <si>
    <t>時</t>
    <rPh sb="0" eb="1">
      <t>ジ</t>
    </rPh>
    <phoneticPr fontId="1"/>
  </si>
  <si>
    <t>午後</t>
    <rPh sb="0" eb="2">
      <t>ゴゴ</t>
    </rPh>
    <phoneticPr fontId="1"/>
  </si>
  <si>
    <t>円</t>
    <rPh sb="0" eb="1">
      <t>エン</t>
    </rPh>
    <phoneticPr fontId="1"/>
  </si>
  <si>
    <t>注１　本添付書類は、予約診療を行う標榜科ごとに記載すること。</t>
    <phoneticPr fontId="1"/>
  </si>
  <si>
    <t>注２　枠が足りない場合は、適宜取り繕うこと。</t>
    <phoneticPr fontId="1"/>
  </si>
  <si>
    <t>（別紙様式13）</t>
    <rPh sb="1" eb="3">
      <t>ベッシ</t>
    </rPh>
    <rPh sb="3" eb="5">
      <t>ヨウシキ</t>
    </rPh>
    <phoneticPr fontId="16"/>
  </si>
  <si>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6"/>
  </si>
  <si>
    <t>（令和５年７月１日現在）</t>
    <phoneticPr fontId="23"/>
  </si>
  <si>
    <t xml:space="preserve">医療機関コード </t>
    <phoneticPr fontId="23"/>
  </si>
  <si>
    <t>多焦点眼内レンズの種類</t>
    <rPh sb="0" eb="5">
      <t>タショウ</t>
    </rPh>
    <rPh sb="9" eb="11">
      <t>シュルイ</t>
    </rPh>
    <phoneticPr fontId="23"/>
  </si>
  <si>
    <t>販売名</t>
    <rPh sb="0" eb="2">
      <t>ハンバイ</t>
    </rPh>
    <rPh sb="2" eb="3">
      <t>メイ</t>
    </rPh>
    <phoneticPr fontId="23"/>
  </si>
  <si>
    <t>医療機器承認番号</t>
    <rPh sb="0" eb="2">
      <t>イリョウ</t>
    </rPh>
    <rPh sb="2" eb="4">
      <t>キキ</t>
    </rPh>
    <phoneticPr fontId="23"/>
  </si>
  <si>
    <t>患者からの徴収額（消費税を含む。）
（※記載上の注意　４．を参照）</t>
    <phoneticPr fontId="23"/>
  </si>
  <si>
    <r>
      <t xml:space="preserve">〔記載上の注意〕
 １．本報告については、前年７月１日～当年６月３０日の実施状況を記載すること。
     なお、徴収した実績がない場合は報告の必要はない。
 ２．「医療機器承認番号」について、医薬品医療機器等法上の医療機器承認番号を記載すること。
 ３．「実施回数」について、１人の患者に対して片眼に本療養を実施した場合を１回として計数する。同
     じ患者に対して両眼に本療養を実施した場合は２回として計数し、同一レンズについて、複数患者に
     対して本療養を実施した場合には、総実施回数を記載すること。
 ４．「患者からの徴収額」は、眼鏡装用率の軽減効果を有する多焦点眼内レンズの支給に係る特別の料金
    </t>
    </r>
    <r>
      <rPr>
        <b/>
        <u/>
        <sz val="11"/>
        <color theme="1"/>
        <rFont val="ＭＳ ゴシック"/>
        <family val="3"/>
        <charset val="128"/>
      </rPr>
      <t>（１眼当たり）</t>
    </r>
    <r>
      <rPr>
        <sz val="11"/>
        <color theme="1"/>
        <rFont val="ＭＳ ゴシック"/>
        <family val="3"/>
        <charset val="128"/>
      </rPr>
      <t>として医療機関内に掲示した金額を記入すること。
 ５．眼鏡装用率の軽減効果を有する多焦点眼内レンズの支給に係る特別の料金に事前の報告と相違がある
     場合は、速やかに変更の報告を行うこと。</t>
    </r>
    <rPh sb="37" eb="39">
      <t>ジッシ</t>
    </rPh>
    <rPh sb="39" eb="41">
      <t>ジョウキョウ</t>
    </rPh>
    <rPh sb="42" eb="44">
      <t>キサイ</t>
    </rPh>
    <rPh sb="85" eb="87">
      <t>イリョウ</t>
    </rPh>
    <rPh sb="87" eb="89">
      <t>キキ</t>
    </rPh>
    <rPh sb="89" eb="91">
      <t>ショウニン</t>
    </rPh>
    <rPh sb="91" eb="93">
      <t>バンゴウ</t>
    </rPh>
    <rPh sb="110" eb="112">
      <t>イリョウ</t>
    </rPh>
    <rPh sb="112" eb="114">
      <t>キキ</t>
    </rPh>
    <rPh sb="143" eb="144">
      <t>ニン</t>
    </rPh>
    <rPh sb="145" eb="147">
      <t>カンジャ</t>
    </rPh>
    <rPh sb="148" eb="149">
      <t>タイ</t>
    </rPh>
    <rPh sb="212" eb="214">
      <t>ドウイツ</t>
    </rPh>
    <rPh sb="222" eb="224">
      <t>フクスウ</t>
    </rPh>
    <rPh sb="224" eb="226">
      <t>カンジャ</t>
    </rPh>
    <rPh sb="233" eb="234">
      <t>タイ</t>
    </rPh>
    <rPh sb="240" eb="242">
      <t>ジッシ</t>
    </rPh>
    <rPh sb="244" eb="246">
      <t>バアイ</t>
    </rPh>
    <rPh sb="249" eb="250">
      <t>ソウ</t>
    </rPh>
    <rPh sb="250" eb="252">
      <t>ジッシ</t>
    </rPh>
    <rPh sb="252" eb="254">
      <t>カイスウ</t>
    </rPh>
    <rPh sb="255" eb="257">
      <t>キサイ</t>
    </rPh>
    <phoneticPr fontId="23"/>
  </si>
  <si>
    <t>（別紙様式６）</t>
    <rPh sb="1" eb="3">
      <t>ベッシ</t>
    </rPh>
    <rPh sb="3" eb="5">
      <t>ヨウシキ</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</si>
  <si>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6"/>
  </si>
  <si>
    <t>　　　　年　　　月　　　日～
　　　　年　　　月　　　日</t>
    <rPh sb="4" eb="5">
      <t>ネン</t>
    </rPh>
    <rPh sb="8" eb="9">
      <t>ガツ</t>
    </rPh>
    <rPh sb="12" eb="13">
      <t>ヒ</t>
    </rPh>
    <rPh sb="19" eb="20">
      <t>ネン</t>
    </rPh>
    <rPh sb="23" eb="24">
      <t>ガツ</t>
    </rPh>
    <rPh sb="27" eb="28">
      <t>ヒ</t>
    </rPh>
    <phoneticPr fontId="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</si>
  <si>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注７．本報告については、直近１年間（前年７月１日～当該年６月30日）の実施状況を記載すること。</t>
    <rPh sb="0" eb="1">
      <t>チュウ</t>
    </rPh>
    <rPh sb="51" eb="52">
      <t>チュウ</t>
    </rPh>
    <rPh sb="111" eb="112">
      <t>チュウ</t>
    </rPh>
    <rPh sb="152" eb="153">
      <t>チュウ</t>
    </rPh>
    <rPh sb="193" eb="194">
      <t>チュウ</t>
    </rPh>
    <rPh sb="231" eb="232">
      <t>チュウ</t>
    </rPh>
    <rPh sb="293" eb="294">
      <t>チュウ</t>
    </rPh>
    <phoneticPr fontId="23"/>
  </si>
  <si>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</si>
  <si>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6"/>
  </si>
  <si>
    <t>治験機器の名称</t>
    <rPh sb="0" eb="2">
      <t>チケン</t>
    </rPh>
    <rPh sb="2" eb="4">
      <t>キキ</t>
    </rPh>
    <rPh sb="5" eb="7">
      <t>メイショウ</t>
    </rPh>
    <phoneticPr fontId="16"/>
  </si>
  <si>
    <t>治験機器の使用目的又は効果</t>
    <rPh sb="0" eb="2">
      <t>チケン</t>
    </rPh>
    <rPh sb="2" eb="4">
      <t>キキ</t>
    </rPh>
    <rPh sb="5" eb="7">
      <t>シヨウ</t>
    </rPh>
    <rPh sb="7" eb="9">
      <t>モクテキ</t>
    </rPh>
    <rPh sb="9" eb="10">
      <t>マタ</t>
    </rPh>
    <rPh sb="11" eb="13">
      <t>コウカ</t>
    </rPh>
    <phoneticPr fontId="16"/>
  </si>
  <si>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3"/>
  </si>
  <si>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</si>
  <si>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6"/>
  </si>
  <si>
    <t>治験製品の名称</t>
    <rPh sb="0" eb="2">
      <t>チケン</t>
    </rPh>
    <rPh sb="2" eb="4">
      <t>セイヒン</t>
    </rPh>
    <rPh sb="5" eb="7">
      <t>メイショウ</t>
    </rPh>
    <phoneticPr fontId="16"/>
  </si>
  <si>
    <t>治験製品の効能、効果又は性能</t>
    <rPh sb="0" eb="2">
      <t>チケン</t>
    </rPh>
    <rPh sb="2" eb="4">
      <t>セイヒン</t>
    </rPh>
    <rPh sb="5" eb="7">
      <t>コウノウ</t>
    </rPh>
    <rPh sb="8" eb="10">
      <t>コウカ</t>
    </rPh>
    <rPh sb="10" eb="11">
      <t>マタ</t>
    </rPh>
    <rPh sb="12" eb="14">
      <t>セイノウ</t>
    </rPh>
    <phoneticPr fontId="16"/>
  </si>
  <si>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3"/>
  </si>
  <si>
    <t>※　本報告は、令和５年７月１日時点で保険医療機関及び保険医療養担当規則（昭和32年厚生省令第15号）に基づく</t>
    <rPh sb="3" eb="5">
      <t>ホウコク</t>
    </rPh>
    <rPh sb="15" eb="17">
      <t>ジテン</t>
    </rPh>
    <rPh sb="51" eb="52">
      <t>モト</t>
    </rPh>
    <phoneticPr fontId="23"/>
  </si>
  <si>
    <t>判定シート</t>
    <rPh sb="0" eb="2">
      <t>ハンテイ</t>
    </rPh>
    <phoneticPr fontId="1"/>
  </si>
  <si>
    <r>
      <t>特別の療養環境の提供（</t>
    </r>
    <r>
      <rPr>
        <b/>
        <u/>
        <sz val="12"/>
        <color theme="1"/>
        <rFont val="ＭＳ ゴシック"/>
        <family val="3"/>
        <charset val="128"/>
      </rPr>
      <t>入院</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ニュウイン</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3"/>
  </si>
  <si>
    <t>　　　（対象の病室がない場合は０を記入すること。）</t>
    <phoneticPr fontId="23"/>
  </si>
  <si>
    <t>　８　⑥～⑩に関しては、費用徴収を行わないこととしている区分(個室～５人室以上)ごとの病床数を記入する。（対象の病室がない場合は０を記入すること。）</t>
    <rPh sb="7" eb="8">
      <t>カン</t>
    </rPh>
    <rPh sb="12" eb="14">
      <t>ヒヨウ</t>
    </rPh>
    <rPh sb="14" eb="16">
      <t>チョウシュウ</t>
    </rPh>
    <rPh sb="17" eb="18">
      <t>オコナ</t>
    </rPh>
    <rPh sb="28" eb="30">
      <t>クブン</t>
    </rPh>
    <rPh sb="31" eb="33">
      <t>コシツ</t>
    </rPh>
    <rPh sb="35" eb="36">
      <t>ニン</t>
    </rPh>
    <rPh sb="36" eb="37">
      <t>シツ</t>
    </rPh>
    <rPh sb="37" eb="39">
      <t>イジョウ</t>
    </rPh>
    <rPh sb="43" eb="46">
      <t>ビョウショウスウ</t>
    </rPh>
    <rPh sb="47" eb="49">
      <t>キニュウ</t>
    </rPh>
    <phoneticPr fontId="23"/>
  </si>
  <si>
    <r>
      <t>特別の療養環境の提供（</t>
    </r>
    <r>
      <rPr>
        <b/>
        <u/>
        <sz val="12"/>
        <color theme="1"/>
        <rFont val="ＭＳ ゴシック"/>
        <family val="3"/>
        <charset val="128"/>
      </rPr>
      <t>外来</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3"/>
  </si>
  <si>
    <t xml:space="preserve">生殖補助医療管理料 </t>
    <rPh sb="0" eb="2">
      <t>セイショク</t>
    </rPh>
    <rPh sb="2" eb="4">
      <t>ホジョ</t>
    </rPh>
    <rPh sb="4" eb="6">
      <t>イリョウ</t>
    </rPh>
    <rPh sb="6" eb="8">
      <t>カンリ</t>
    </rPh>
    <rPh sb="8" eb="9">
      <t>リョウ</t>
    </rPh>
    <phoneticPr fontId="1"/>
  </si>
  <si>
    <t>精巣内精子採取術</t>
    <rPh sb="0" eb="2">
      <t>セイソウ</t>
    </rPh>
    <rPh sb="2" eb="3">
      <t>ナイ</t>
    </rPh>
    <rPh sb="3" eb="5">
      <t>セイシ</t>
    </rPh>
    <rPh sb="5" eb="7">
      <t>サイシュ</t>
    </rPh>
    <rPh sb="7" eb="8">
      <t>ジュツ</t>
    </rPh>
    <phoneticPr fontId="1"/>
  </si>
  <si>
    <t>生殖補助医療管理料１</t>
  </si>
  <si>
    <t>生殖補助医療管理料２</t>
  </si>
  <si>
    <t>精巣内精子採取術</t>
  </si>
  <si>
    <t>一般　　
　　一般       12</t>
  </si>
  <si>
    <t>精精採</t>
  </si>
  <si>
    <t>（別紙様式２２）</t>
    <rPh sb="0" eb="2">
      <t>ベッシ</t>
    </rPh>
    <rPh sb="2" eb="4">
      <t>ヨウシキ</t>
    </rPh>
    <phoneticPr fontId="1"/>
  </si>
  <si>
    <t>１．疾患別リハビリテーション料の算定状況について</t>
    <phoneticPr fontId="1"/>
  </si>
  <si>
    <t>入院中の患者
以外の患者</t>
    <rPh sb="0" eb="2">
      <t>ニュウイン</t>
    </rPh>
    <rPh sb="2" eb="3">
      <t>チュウ</t>
    </rPh>
    <rPh sb="4" eb="6">
      <t>カンジャ</t>
    </rPh>
    <rPh sb="7" eb="9">
      <t>イガイ</t>
    </rPh>
    <rPh sb="10" eb="12">
      <t>カンジャ</t>
    </rPh>
    <phoneticPr fontId="1"/>
  </si>
  <si>
    <t>入院中の患者</t>
    <rPh sb="0" eb="3">
      <t>ニュウインチュウ</t>
    </rPh>
    <rPh sb="4" eb="6">
      <t>カンジャ</t>
    </rPh>
    <phoneticPr fontId="1"/>
  </si>
  <si>
    <t>＜脳血管疾患等リハビリテーション料について＞</t>
    <phoneticPr fontId="1"/>
  </si>
  <si>
    <t>１）脳血管疾患等リハビリテーション料の算定患者</t>
    <phoneticPr fontId="1"/>
  </si>
  <si>
    <t>２）　１）のうち、標準的算定日数（180日）を超えた患者</t>
    <phoneticPr fontId="1"/>
  </si>
  <si>
    <t>※ ２）は３）と５）を足し合わせた数</t>
    <phoneticPr fontId="1"/>
  </si>
  <si>
    <t xml:space="preserve"> ３）　２）のうち、脳血管疾患等リハビリテーション料について、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</si>
  <si>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４）　３）のうち、要介護被保険者等</t>
    <phoneticPr fontId="1"/>
  </si>
  <si>
    <t xml:space="preserve"> ５）　２）のうち、月13単位の算定上限の対象となっている患者</t>
    <phoneticPr fontId="1"/>
  </si>
  <si>
    <t>＜廃用症候群リハビリテーション料について＞</t>
    <phoneticPr fontId="1"/>
  </si>
  <si>
    <t>１）廃用症候群リハビリテーション料の算定患者</t>
    <phoneticPr fontId="1"/>
  </si>
  <si>
    <t>２）　１）のうち、標準的算定日数（120日）を超えた患者　</t>
    <phoneticPr fontId="1"/>
  </si>
  <si>
    <t xml:space="preserve"> ３）　２）のうち、廃用症候群リハビリテーション料について、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</si>
  <si>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＜運動器リハビリテーション料について＞</t>
    <phoneticPr fontId="1"/>
  </si>
  <si>
    <t>１）運動器リハビリテーション料の算定患者</t>
    <phoneticPr fontId="1"/>
  </si>
  <si>
    <t>２）　１）のうち、標準的算定日数（150日）を超えた患者</t>
    <phoneticPr fontId="1"/>
  </si>
  <si>
    <t xml:space="preserve"> ３）　２）のうち、運動器リハビリテーション料について、治療を
       継続することにより状態の改善が期待できると医学的に判断
       される、又は、治療上有効であると医学的に判断される等の
       理由で、月13単位の算定上限の対象外となっている患者</t>
    <phoneticPr fontId="1"/>
  </si>
  <si>
    <t>２．患者の状態等について</t>
    <phoneticPr fontId="1"/>
  </si>
  <si>
    <t>　入院中の患者以外の患者について、本年６月１日から７日までの１週間の間に疾患別リハビリテーション料を算定した患者のうち「治療を継続することにより状態の改善が期待できると医学的に判断される、又は、治療上有効であると医学的に判断される等の理由で、月13単位の算定上限の対象外となっている患者」に該当している患者のデータ（入院中の患者以外の患者）を記載すること。</t>
    <phoneticPr fontId="1"/>
  </si>
  <si>
    <t>１)年齢</t>
    <rPh sb="2" eb="4">
      <t>ネンレイ</t>
    </rPh>
    <phoneticPr fontId="1"/>
  </si>
  <si>
    <t>２）要介護度
【選択肢】
1.要支援１
2.要支援２
3.要介護１
4.要介護２
5.要介護３
6.要介護４
7.要介護５
8.該当無し</t>
    <rPh sb="2" eb="6">
      <t>ヨウカイゴド</t>
    </rPh>
    <rPh sb="9" eb="12">
      <t>センタクシ</t>
    </rPh>
    <rPh sb="16" eb="19">
      <t>ヨウシエン</t>
    </rPh>
    <rPh sb="23" eb="26">
      <t>ヨウシエン</t>
    </rPh>
    <rPh sb="31" eb="34">
      <t>ヨウカイゴ</t>
    </rPh>
    <rPh sb="38" eb="41">
      <t>ヨウカイゴ</t>
    </rPh>
    <rPh sb="45" eb="48">
      <t>ヨウカイゴ</t>
    </rPh>
    <rPh sb="52" eb="55">
      <t>ヨウカイゴ</t>
    </rPh>
    <rPh sb="59" eb="62">
      <t>ヨウカイゴ</t>
    </rPh>
    <rPh sb="66" eb="68">
      <t>ガイトウ</t>
    </rPh>
    <rPh sb="68" eb="69">
      <t>ナ</t>
    </rPh>
    <phoneticPr fontId="1"/>
  </si>
  <si>
    <t>３）主な傷病
※○は１つだけ</t>
    <rPh sb="2" eb="3">
      <t>シュ</t>
    </rPh>
    <rPh sb="4" eb="6">
      <t>ショウビョウ</t>
    </rPh>
    <phoneticPr fontId="1"/>
  </si>
  <si>
    <t>４）上限日数となってからの期間
※○は１つだけ</t>
    <rPh sb="2" eb="4">
      <t>ジョウゲン</t>
    </rPh>
    <rPh sb="4" eb="6">
      <t>ニッスウ</t>
    </rPh>
    <rPh sb="13" eb="15">
      <t>キカン</t>
    </rPh>
    <phoneticPr fontId="1"/>
  </si>
  <si>
    <t>５）ＡＤＬ</t>
    <phoneticPr fontId="1"/>
  </si>
  <si>
    <t>６)単位
数</t>
    <rPh sb="2" eb="4">
      <t>タンイ</t>
    </rPh>
    <rPh sb="5" eb="6">
      <t>スウ</t>
    </rPh>
    <phoneticPr fontId="1"/>
  </si>
  <si>
    <t>脳血管疾患</t>
    <rPh sb="0" eb="3">
      <t>ノウケッカン</t>
    </rPh>
    <rPh sb="3" eb="5">
      <t>シッカン</t>
    </rPh>
    <phoneticPr fontId="1"/>
  </si>
  <si>
    <t>廃用症候群</t>
    <rPh sb="0" eb="2">
      <t>ハイヨウ</t>
    </rPh>
    <rPh sb="2" eb="5">
      <t>ショウコウグン</t>
    </rPh>
    <phoneticPr fontId="1"/>
  </si>
  <si>
    <t>外傷</t>
    <rPh sb="0" eb="2">
      <t>ガイショウ</t>
    </rPh>
    <phoneticPr fontId="1"/>
  </si>
  <si>
    <t>外傷以外の整形外科疾患</t>
    <rPh sb="0" eb="2">
      <t>ガイショウ</t>
    </rPh>
    <rPh sb="2" eb="4">
      <t>イガイ</t>
    </rPh>
    <rPh sb="5" eb="7">
      <t>セイケイ</t>
    </rPh>
    <rPh sb="7" eb="9">
      <t>ゲカ</t>
    </rPh>
    <rPh sb="9" eb="11">
      <t>シッカン</t>
    </rPh>
    <phoneticPr fontId="1"/>
  </si>
  <si>
    <t>３か月未満</t>
    <rPh sb="2" eb="3">
      <t>ツキ</t>
    </rPh>
    <rPh sb="3" eb="5">
      <t>ミマン</t>
    </rPh>
    <phoneticPr fontId="1"/>
  </si>
  <si>
    <t>３か月以上６か月未満</t>
    <rPh sb="2" eb="3">
      <t>ゲツ</t>
    </rPh>
    <rPh sb="3" eb="5">
      <t>イジョウ</t>
    </rPh>
    <rPh sb="7" eb="8">
      <t>ゲツ</t>
    </rPh>
    <rPh sb="8" eb="10">
      <t>ミマン</t>
    </rPh>
    <phoneticPr fontId="1"/>
  </si>
  <si>
    <t>６か月以上１年未満</t>
    <rPh sb="2" eb="3">
      <t>ゲツ</t>
    </rPh>
    <rPh sb="3" eb="5">
      <t>イジョウ</t>
    </rPh>
    <rPh sb="6" eb="7">
      <t>ネン</t>
    </rPh>
    <rPh sb="7" eb="9">
      <t>ミマン</t>
    </rPh>
    <phoneticPr fontId="1"/>
  </si>
  <si>
    <t>１年以上</t>
    <rPh sb="1" eb="2">
      <t>ネン</t>
    </rPh>
    <rPh sb="2" eb="4">
      <t>イジョウ</t>
    </rPh>
    <phoneticPr fontId="1"/>
  </si>
  <si>
    <r>
      <t xml:space="preserve">ＢＩ
</t>
    </r>
    <r>
      <rPr>
        <sz val="9"/>
        <color theme="1"/>
        <rFont val="ＭＳ 明朝"/>
        <family val="1"/>
        <charset val="128"/>
      </rPr>
      <t>（Barthel Index）</t>
    </r>
    <phoneticPr fontId="1"/>
  </si>
  <si>
    <t>リハビリテーションの単位数（／週)</t>
    <phoneticPr fontId="1"/>
  </si>
  <si>
    <t>上限日数を超えた最初の診察日</t>
    <phoneticPr fontId="1"/>
  </si>
  <si>
    <r>
      <rPr>
        <sz val="4"/>
        <color theme="1"/>
        <rFont val="ＭＳ 明朝"/>
        <family val="1"/>
        <charset val="128"/>
      </rPr>
      <t xml:space="preserve"> </t>
    </r>
    <r>
      <rPr>
        <sz val="9"/>
        <color theme="1"/>
        <rFont val="ＭＳ 明朝"/>
        <family val="1"/>
        <charset val="128"/>
      </rPr>
      <t>７月１日時点</t>
    </r>
    <rPh sb="2" eb="3">
      <t>ガツ</t>
    </rPh>
    <rPh sb="4" eb="5">
      <t>ニチ</t>
    </rPh>
    <rPh sb="5" eb="7">
      <t>ジテン</t>
    </rPh>
    <phoneticPr fontId="1"/>
  </si>
  <si>
    <r>
      <rPr>
        <sz val="4"/>
        <color theme="1"/>
        <rFont val="ＭＳ 明朝"/>
        <family val="1"/>
        <charset val="128"/>
      </rPr>
      <t xml:space="preserve"> </t>
    </r>
    <r>
      <rPr>
        <sz val="9"/>
        <color theme="1"/>
        <rFont val="ＭＳ 明朝"/>
        <family val="1"/>
        <charset val="128"/>
      </rPr>
      <t>７月１日時点</t>
    </r>
    <rPh sb="5" eb="7">
      <t>ジテン</t>
    </rPh>
    <phoneticPr fontId="1"/>
  </si>
  <si>
    <t>歳</t>
    <rPh sb="0" eb="1">
      <t>サイ</t>
    </rPh>
    <phoneticPr fontId="1"/>
  </si>
  <si>
    <t>[記載上の注意]
１　１．については、入院していた患者が退院した等により、同一月内に「入院中以外の患者」及び「入院中の患者」の両方に当てはまる場合は、当該月内の初回の疾患別リハビリテーション料の算定により計算すること。
２　２．5）の「上限日数を超えた最初の診察日」におけるBI（Bathel Index）及びFIMについて不明の場合は「－ 」と記入すること。</t>
    <phoneticPr fontId="1"/>
  </si>
  <si>
    <t>様式５の12の２</t>
  </si>
  <si>
    <t>生殖補助医療管理料に係る報告書</t>
  </si>
  <si>
    <t>　　医療機関名：</t>
    <phoneticPr fontId="1"/>
  </si>
  <si>
    <t>　　医療機関コード：</t>
    <phoneticPr fontId="1"/>
  </si>
  <si>
    <t>報告年月日：</t>
    <phoneticPr fontId="1"/>
  </si>
  <si>
    <t>　　　　年　７月　　日</t>
    <rPh sb="4" eb="5">
      <t>ネン</t>
    </rPh>
    <rPh sb="7" eb="8">
      <t>ガツ</t>
    </rPh>
    <rPh sb="10" eb="11">
      <t>ヒ</t>
    </rPh>
    <phoneticPr fontId="1"/>
  </si>
  <si>
    <t>１　配置人員、治療内容、実施事項について（必須記載事項）</t>
  </si>
  <si>
    <t>（□には、該当するものに「✓」を記入すること。）</t>
  </si>
  <si>
    <t>１－１
配置人員</t>
    <phoneticPr fontId="1"/>
  </si>
  <si>
    <t>産婦人科専門医</t>
  </si>
  <si>
    <t>　うち、生殖医療専門医</t>
    <phoneticPr fontId="1"/>
  </si>
  <si>
    <t>泌尿器科専門医</t>
  </si>
  <si>
    <t>看護師</t>
  </si>
  <si>
    <t>胚培養士／エンブリオロジスト</t>
  </si>
  <si>
    <t>コーディネーター</t>
  </si>
  <si>
    <t>カウンセラー</t>
  </si>
  <si>
    <t>１－２
治療内容</t>
    <phoneticPr fontId="1"/>
  </si>
  <si>
    <t>治療の種類</t>
  </si>
  <si>
    <t>年間実施件数</t>
    <phoneticPr fontId="1"/>
  </si>
  <si>
    <t>（</t>
  </si>
  <si>
    <t>年度）</t>
    <rPh sb="0" eb="2">
      <t>ネンド</t>
    </rPh>
    <phoneticPr fontId="1"/>
  </si>
  <si>
    <t>人工授精</t>
  </si>
  <si>
    <t>採卵術</t>
  </si>
  <si>
    <t>体外受精</t>
  </si>
  <si>
    <t>顕微授精</t>
  </si>
  <si>
    <t>新鮮胚移植</t>
  </si>
  <si>
    <t>凍結・融解胚移植</t>
  </si>
  <si>
    <t xml:space="preserve">
１－３
実施事項</t>
    <phoneticPr fontId="1"/>
  </si>
  <si>
    <t>自医療機関の不妊治療の結果による妊娠に関して、公益社団法人日本産科婦人科学会における個別調査票（治療から妊娠まで及び妊娠から出産後まで）への登録を行っている。</t>
  </si>
  <si>
    <t>該当する</t>
  </si>
  <si>
    <t>該当しない</t>
    <rPh sb="0" eb="2">
      <t>ガイトウ</t>
    </rPh>
    <phoneticPr fontId="1"/>
  </si>
  <si>
    <t>自医療機関で分娩を取り扱わない場合には、妊娠した患者を紹介し、妊娠から出産に至る全ての経過について報告を受ける等、分娩を取り扱う他の医療機関と適切な連携をとっている。（自医療機関で分娩を取り扱っている場合は回答不要）</t>
  </si>
  <si>
    <t>国が示す不妊症に係る医療機関の情報提供に関する事業に協力している。</t>
  </si>
  <si>
    <t>医療安全管理体制が確保されている</t>
  </si>
  <si>
    <t>医療に係る安全管理のための指針を整備し、医療機関内に掲げている</t>
  </si>
  <si>
    <t>医療に係る安全管理のための委員会を設置し、安全管理の現状を把握している</t>
  </si>
  <si>
    <t>医療に係る安全管理のための職員研修を定期的に実施している</t>
  </si>
  <si>
    <t>医療機関内における事故報告等の医療に係る安全の確保を目的とした改善のための方策を講じている</t>
  </si>
  <si>
    <t>自医療機関において保存されている配偶子、受精卵の保存管理及び記録を安全管理の観点から適切に行っている</t>
  </si>
  <si>
    <t>体外での配偶子・受精卵の操作に当たっては、安全確保の観点から必ずダブルチェックを行う体制を構築しており、ダブルチェックは、実施責任者の監督下に、医師・看護師・胚培養士／エンブリオロジストのいずれかの職種の職員２名以上で行っている。</t>
  </si>
  <si>
    <t>倫理委員会を設置している
※　委員構成等については、公益社団法人日本産科婦人科学会の会告「生殖補助医療実施医療機関の登録と報告に関する見解」に準ずる</t>
    <phoneticPr fontId="1"/>
  </si>
  <si>
    <t>公益財団法人日本医療機能評価機構の実施する医療事故情報収集等事業に登録・参加している</t>
    <phoneticPr fontId="1"/>
  </si>
  <si>
    <t>不妊治療にかかる記録については、保存期間を20年以上としている</t>
  </si>
  <si>
    <t>里親・特別養子縁組制度の普及啓発等や関係者との連携を実施している</t>
  </si>
  <si>
    <t>２　治療実績、来院患者情報、治療指針について（任意記載）</t>
  </si>
  <si>
    <t>２－１　治療実績について</t>
  </si>
  <si>
    <t>○　前年度に、治療開始時点において35歳以上40歳未満である女性に対して実施した治療の実績</t>
  </si>
  <si>
    <t>【新鮮胚（卵）を用いた治療成績】</t>
  </si>
  <si>
    <t>IVF-ET</t>
  </si>
  <si>
    <t>Split</t>
  </si>
  <si>
    <t>ICSI</t>
  </si>
  <si>
    <t>合計</t>
  </si>
  <si>
    <t>採卵総回数（回）</t>
    <phoneticPr fontId="1"/>
  </si>
  <si>
    <t>移植総回数（回）</t>
    <phoneticPr fontId="1"/>
  </si>
  <si>
    <t>妊娠数（回）</t>
    <phoneticPr fontId="1"/>
  </si>
  <si>
    <t>生産分娩数（回）</t>
    <phoneticPr fontId="1"/>
  </si>
  <si>
    <t>移植あたり生産率（%）</t>
    <phoneticPr fontId="1"/>
  </si>
  <si>
    <t>IVF-ET：採卵により得られた全ての卵子に対し、体外受精を実施</t>
  </si>
  <si>
    <t>Split：採卵により得られた卵子に対し、体外受精と顕微授精に分けて実施</t>
  </si>
  <si>
    <t>ICSI：採卵により得られた全ての卵子に対し、顕微授精を実施</t>
  </si>
  <si>
    <t>【凍結胚を用いた治療成績】</t>
  </si>
  <si>
    <t>融解胚子宮内移植</t>
  </si>
  <si>
    <t>２－２　来院患者情報</t>
  </si>
  <si>
    <t>○　前年度に体外受精・顕微授精・胚移植を行った患者数（実数）</t>
  </si>
  <si>
    <t>25歳未満：</t>
    <phoneticPr fontId="1"/>
  </si>
  <si>
    <t>25歳以上30歳未満：</t>
    <phoneticPr fontId="1"/>
  </si>
  <si>
    <t>30歳以上35歳未満：</t>
    <phoneticPr fontId="1"/>
  </si>
  <si>
    <t>35歳以上40歳未満：</t>
    <phoneticPr fontId="1"/>
  </si>
  <si>
    <t>40歳以上43歳未満：</t>
    <phoneticPr fontId="1"/>
  </si>
  <si>
    <t>43歳以上：</t>
    <phoneticPr fontId="1"/>
  </si>
  <si>
    <t>２－３　治療指針について</t>
  </si>
  <si>
    <t>○　施設における統一された治療指針がありましたら記載して下さい。</t>
  </si>
  <si>
    <t>（治療指針の例）</t>
  </si>
  <si>
    <t>・　治療のステップアップ・ステップダウンに関する考え方</t>
  </si>
  <si>
    <t>・　年齢に応じた治療の選択</t>
  </si>
  <si>
    <t>・　調節卵巣刺激法（自然周期・低刺激、高刺激等）の選択</t>
  </si>
  <si>
    <t>　等</t>
  </si>
  <si>
    <t>１　各項目について、報告年の４月１日時点の状況について記載すること。</t>
  </si>
  <si>
    <t>２　「１－１」の配置人員について、人員の算出は、常勤換算で行うこと。病院で定めた医師の１週間の勤務時間が、32時間未満の場合は、32時間以上勤務している医師を常勤医師とし、その他は非常勤医師として常勤換算する。（医療法第25条第１項）</t>
  </si>
  <si>
    <t>３　「１－１」の配置人員について、胚培養士／エンブリオロジストについては、生殖補助医療胚培養士又は臨床エンブリオロジスト等の認定を受けている者又は大学において胚培養に関する専門的な教育を受けた者であって胚を取り扱う業務に従事しているものを記載すること。ただし、産婦人科専門医又は泌尿器科専門医が兼務している場合は、人数に含めない。</t>
  </si>
  <si>
    <t>４　「１－１」の配置人員について、コーディネーター及びカウンセラーについては、産婦人科専門医・泌尿器科専門医・看護師・胚培養士／エンブリオロジストが兼務する場合には、コーディネーター及びカウンセラーには含めないこと。</t>
  </si>
  <si>
    <t>５　「１－２」の治療内容、「２－１」の治療実績及び「２－２」の来院患者情報については、報告の前年度１年間の実績を記載すること。</t>
  </si>
  <si>
    <t>様式87の42の２</t>
    <phoneticPr fontId="1"/>
  </si>
  <si>
    <t>精巣内精子採取術に係る報告書</t>
    <phoneticPr fontId="1"/>
  </si>
  <si>
    <t>精巣内精子採取術</t>
    <phoneticPr fontId="1"/>
  </si>
  <si>
    <t>顕微鏡下精巣内精子採取術</t>
    <phoneticPr fontId="1"/>
  </si>
  <si>
    <t>１－３
実施事項</t>
    <rPh sb="4" eb="6">
      <t>ジッシ</t>
    </rPh>
    <rPh sb="6" eb="8">
      <t>ジコウ</t>
    </rPh>
    <phoneticPr fontId="1"/>
  </si>
  <si>
    <t>自医療機関において保存されている精子の保存管理及び記録を安全管理の観点から適切に行っている</t>
    <phoneticPr fontId="1"/>
  </si>
  <si>
    <t>国が示す不妊症に係る医療機関の情報提供に関する事業に協力している。</t>
    <phoneticPr fontId="1"/>
  </si>
  <si>
    <t>２　来院患者情報について（任意記載）</t>
    <phoneticPr fontId="1"/>
  </si>
  <si>
    <t>２－１　来院患者情報</t>
    <phoneticPr fontId="1"/>
  </si>
  <si>
    <t>○　前年度に精巣内精子採取術を行った患者数（実数）</t>
    <phoneticPr fontId="1"/>
  </si>
  <si>
    <t>20歳未満：</t>
    <phoneticPr fontId="1"/>
  </si>
  <si>
    <t>20歳以上30歳未満：</t>
    <phoneticPr fontId="1"/>
  </si>
  <si>
    <t>30歳以上40歳未満：</t>
    <phoneticPr fontId="1"/>
  </si>
  <si>
    <t>40歳以上50歳未満：</t>
    <phoneticPr fontId="1"/>
  </si>
  <si>
    <t>50歳以上：</t>
    <phoneticPr fontId="1"/>
  </si>
  <si>
    <t>３　「１－１」の配置人員について、コーディネーターおよびカウンセラーについては、泌尿器科専門医・産婦人科専門医・看護師が兼務する場合には、コーディネーターおよびカウンセラーには含めないこと。</t>
    <phoneticPr fontId="1"/>
  </si>
  <si>
    <t>４　「１－２」の治療内容及び「２－１」の来院患者情報については、報告の前年度１年間の実績を記載すること。</t>
    <phoneticPr fontId="1"/>
  </si>
  <si>
    <t>様式11の３</t>
    <rPh sb="0" eb="2">
      <t>ヨウシキ</t>
    </rPh>
    <phoneticPr fontId="23"/>
  </si>
  <si>
    <t>在宅療養支援診療所
在宅療養支援病院</t>
    <rPh sb="0" eb="2">
      <t>ザイタク</t>
    </rPh>
    <rPh sb="2" eb="4">
      <t>リョウヨウ</t>
    </rPh>
    <rPh sb="4" eb="6">
      <t>シエン</t>
    </rPh>
    <rPh sb="6" eb="9">
      <t>シンリョウジョ</t>
    </rPh>
    <rPh sb="10" eb="12">
      <t>ザイタク</t>
    </rPh>
    <rPh sb="12" eb="14">
      <t>リョウヨウ</t>
    </rPh>
    <rPh sb="14" eb="16">
      <t>シエン</t>
    </rPh>
    <rPh sb="16" eb="18">
      <t>ビョウイン</t>
    </rPh>
    <phoneticPr fontId="23"/>
  </si>
  <si>
    <t>※該当するものを○で囲むこと</t>
    <rPh sb="1" eb="3">
      <t>ガイトウ</t>
    </rPh>
    <rPh sb="10" eb="11">
      <t>カコ</t>
    </rPh>
    <phoneticPr fontId="23"/>
  </si>
  <si>
    <t xml:space="preserve">医療機関コード  </t>
    <rPh sb="0" eb="2">
      <t>イリョウ</t>
    </rPh>
    <rPh sb="2" eb="4">
      <t>キカン</t>
    </rPh>
    <phoneticPr fontId="23"/>
  </si>
  <si>
    <t>Ⅰ．直近１年間に在宅療養を担当した患者について</t>
    <phoneticPr fontId="23"/>
  </si>
  <si>
    <t>１．平均診療期間</t>
    <phoneticPr fontId="23"/>
  </si>
  <si>
    <t>（　　　　　　）ヶ月</t>
    <rPh sb="9" eb="10">
      <t>ゲツ</t>
    </rPh>
    <phoneticPr fontId="23"/>
  </si>
  <si>
    <t>２．合計診療患者数</t>
    <rPh sb="4" eb="6">
      <t>シンリョウ</t>
    </rPh>
    <rPh sb="8" eb="9">
      <t>スウ</t>
    </rPh>
    <phoneticPr fontId="23"/>
  </si>
  <si>
    <t>【再掲】死亡患者数</t>
    <rPh sb="1" eb="3">
      <t>サイケイ</t>
    </rPh>
    <rPh sb="8" eb="9">
      <t>スウ</t>
    </rPh>
    <phoneticPr fontId="23"/>
  </si>
  <si>
    <t>①＋②＋③＋④</t>
    <phoneticPr fontId="23"/>
  </si>
  <si>
    <t>（１）うち医療機関以外での死亡者数</t>
    <rPh sb="5" eb="9">
      <t>イリョウキカン</t>
    </rPh>
    <rPh sb="9" eb="11">
      <t>イガイ</t>
    </rPh>
    <rPh sb="13" eb="15">
      <t>シボウ</t>
    </rPh>
    <rPh sb="15" eb="16">
      <t>シャ</t>
    </rPh>
    <rPh sb="16" eb="17">
      <t>スウ</t>
    </rPh>
    <phoneticPr fontId="23"/>
  </si>
  <si>
    <t>ア．うち自宅での死亡者数</t>
    <rPh sb="4" eb="6">
      <t>ジタク</t>
    </rPh>
    <rPh sb="8" eb="10">
      <t>シボウ</t>
    </rPh>
    <rPh sb="10" eb="11">
      <t>シャ</t>
    </rPh>
    <rPh sb="11" eb="12">
      <t>スウ</t>
    </rPh>
    <phoneticPr fontId="23"/>
  </si>
  <si>
    <t>イ．うち自宅以外での死亡者数</t>
    <rPh sb="4" eb="6">
      <t>ジタク</t>
    </rPh>
    <rPh sb="6" eb="8">
      <t>イガイ</t>
    </rPh>
    <rPh sb="10" eb="12">
      <t>シボウ</t>
    </rPh>
    <rPh sb="12" eb="13">
      <t>シャ</t>
    </rPh>
    <rPh sb="13" eb="14">
      <t>スウ</t>
    </rPh>
    <phoneticPr fontId="23"/>
  </si>
  <si>
    <t>（２）うち医療機関での死亡者数</t>
    <rPh sb="5" eb="9">
      <t>イリョウキカン</t>
    </rPh>
    <rPh sb="11" eb="13">
      <t>シボウ</t>
    </rPh>
    <rPh sb="13" eb="14">
      <t>シャ</t>
    </rPh>
    <rPh sb="14" eb="15">
      <t>スウ</t>
    </rPh>
    <phoneticPr fontId="23"/>
  </si>
  <si>
    <t>ア．うち連携医療機関での死亡者数</t>
    <rPh sb="4" eb="6">
      <t>レンケイ</t>
    </rPh>
    <rPh sb="6" eb="10">
      <t>イリョウキカン</t>
    </rPh>
    <rPh sb="12" eb="14">
      <t>シボウ</t>
    </rPh>
    <rPh sb="14" eb="15">
      <t>シャ</t>
    </rPh>
    <rPh sb="15" eb="16">
      <t>スウ</t>
    </rPh>
    <phoneticPr fontId="23"/>
  </si>
  <si>
    <t>イ．うち連携医療機関以外での死亡者数</t>
    <rPh sb="4" eb="6">
      <t>レンケイ</t>
    </rPh>
    <rPh sb="6" eb="8">
      <t>イリョウ</t>
    </rPh>
    <rPh sb="8" eb="10">
      <t>キカン</t>
    </rPh>
    <rPh sb="10" eb="12">
      <t>イガイ</t>
    </rPh>
    <rPh sb="14" eb="16">
      <t>シボウ</t>
    </rPh>
    <rPh sb="16" eb="17">
      <t>シャ</t>
    </rPh>
    <rPh sb="17" eb="18">
      <t>スウ</t>
    </rPh>
    <phoneticPr fontId="23"/>
  </si>
  <si>
    <r>
      <t xml:space="preserve">　超重症児又は準超重症児の患者数
</t>
    </r>
    <r>
      <rPr>
        <sz val="10"/>
        <color indexed="8"/>
        <rFont val="ＭＳ Ｐゴシック"/>
        <family val="3"/>
        <charset val="128"/>
      </rPr>
      <t>（15歳未満であって、3回以上定期的な訪問診療を実施し、在宅時医学総合管理料又は施設入居時等医学総合管理料を算定したものに限る。）</t>
    </r>
    <rPh sb="1" eb="2">
      <t>チョウ</t>
    </rPh>
    <rPh sb="2" eb="5">
      <t>ジュウショウジ</t>
    </rPh>
    <rPh sb="5" eb="6">
      <t>マタ</t>
    </rPh>
    <rPh sb="7" eb="8">
      <t>ジュン</t>
    </rPh>
    <rPh sb="8" eb="9">
      <t>チョウ</t>
    </rPh>
    <rPh sb="9" eb="12">
      <t>ジュウショウジ</t>
    </rPh>
    <rPh sb="13" eb="16">
      <t>カンジャスウ</t>
    </rPh>
    <rPh sb="20" eb="21">
      <t>サイ</t>
    </rPh>
    <rPh sb="21" eb="23">
      <t>ミマン</t>
    </rPh>
    <rPh sb="29" eb="30">
      <t>カイ</t>
    </rPh>
    <rPh sb="30" eb="32">
      <t>イジョウ</t>
    </rPh>
    <rPh sb="32" eb="35">
      <t>テイキテキ</t>
    </rPh>
    <rPh sb="36" eb="40">
      <t>ホウモンシンリョウ</t>
    </rPh>
    <rPh sb="41" eb="43">
      <t>ジッシ</t>
    </rPh>
    <rPh sb="45" eb="55">
      <t>ザイタクジイガクソウゴウカンリリョウ</t>
    </rPh>
    <rPh sb="55" eb="56">
      <t>マタ</t>
    </rPh>
    <rPh sb="57" eb="70">
      <t>シセツニュウキョジトウイガクソウゴウカンリリョウ</t>
    </rPh>
    <rPh sb="71" eb="73">
      <t>サンテイ</t>
    </rPh>
    <rPh sb="78" eb="79">
      <t>カギ</t>
    </rPh>
    <phoneticPr fontId="23"/>
  </si>
  <si>
    <t>Ⅱ．直近１年間の訪問診療等の実施回数について</t>
    <phoneticPr fontId="23"/>
  </si>
  <si>
    <t>訪問診療等
の合計回数</t>
    <phoneticPr fontId="23"/>
  </si>
  <si>
    <t>（１）往診</t>
    <rPh sb="3" eb="5">
      <t>オウシン</t>
    </rPh>
    <phoneticPr fontId="23"/>
  </si>
  <si>
    <t>（２）訪問診療</t>
    <rPh sb="3" eb="7">
      <t>ホウモンシンリョウ</t>
    </rPh>
    <phoneticPr fontId="23"/>
  </si>
  <si>
    <t>（３）訪問看護
（緊急を含む）</t>
    <rPh sb="9" eb="11">
      <t>キンキュウ</t>
    </rPh>
    <rPh sb="12" eb="13">
      <t>フク</t>
    </rPh>
    <phoneticPr fontId="23"/>
  </si>
  <si>
    <t>【再掲】
うち緊急の往診</t>
    <rPh sb="1" eb="3">
      <t>サイケイ</t>
    </rPh>
    <phoneticPr fontId="23"/>
  </si>
  <si>
    <t>①＋②＋③</t>
    <phoneticPr fontId="23"/>
  </si>
  <si>
    <t>Ⅲ．直近1月間における往診又は訪問診療の状況について</t>
    <rPh sb="2" eb="4">
      <t>チョッキン</t>
    </rPh>
    <rPh sb="5" eb="6">
      <t>ツキ</t>
    </rPh>
    <rPh sb="6" eb="7">
      <t>アイダ</t>
    </rPh>
    <rPh sb="11" eb="13">
      <t>オウシン</t>
    </rPh>
    <rPh sb="13" eb="14">
      <t>マタ</t>
    </rPh>
    <rPh sb="15" eb="19">
      <t>ホウモンシンリョウ</t>
    </rPh>
    <rPh sb="20" eb="22">
      <t>ジョウキョウ</t>
    </rPh>
    <phoneticPr fontId="23"/>
  </si>
  <si>
    <t>①　初診、再診、往診又は訪問診療を実施した患者数</t>
    <rPh sb="2" eb="4">
      <t>ショシン</t>
    </rPh>
    <rPh sb="5" eb="7">
      <t>サイシン</t>
    </rPh>
    <rPh sb="8" eb="10">
      <t>オウシン</t>
    </rPh>
    <rPh sb="10" eb="11">
      <t>マタ</t>
    </rPh>
    <rPh sb="12" eb="14">
      <t>ホウモン</t>
    </rPh>
    <rPh sb="14" eb="16">
      <t>シンリョウ</t>
    </rPh>
    <rPh sb="17" eb="19">
      <t>ジッシ</t>
    </rPh>
    <rPh sb="21" eb="24">
      <t>カンジャスウ</t>
    </rPh>
    <phoneticPr fontId="23"/>
  </si>
  <si>
    <t>②　往診又は訪問診療を実施した患者数</t>
    <phoneticPr fontId="23"/>
  </si>
  <si>
    <t>③　往診又は訪問診療を実施した患者の割合（②／①）</t>
    <phoneticPr fontId="23"/>
  </si>
  <si>
    <t>（　　　　　　）％</t>
    <phoneticPr fontId="23"/>
  </si>
  <si>
    <t>Ⅳ.主として往診又は訪問診療を実施する診療所に係る状況（Ⅲの③が95％以上の医療機関は</t>
    <rPh sb="2" eb="3">
      <t>シュ</t>
    </rPh>
    <rPh sb="6" eb="8">
      <t>オウシン</t>
    </rPh>
    <rPh sb="8" eb="9">
      <t>マタ</t>
    </rPh>
    <rPh sb="10" eb="14">
      <t>ホウモンシンリョウ</t>
    </rPh>
    <rPh sb="15" eb="17">
      <t>ジッシ</t>
    </rPh>
    <rPh sb="19" eb="22">
      <t>シンリョウジョ</t>
    </rPh>
    <rPh sb="23" eb="24">
      <t>カカ</t>
    </rPh>
    <rPh sb="25" eb="27">
      <t>ジョウキョウ</t>
    </rPh>
    <rPh sb="35" eb="37">
      <t>イジョウ</t>
    </rPh>
    <rPh sb="38" eb="42">
      <t>イリョウキカン</t>
    </rPh>
    <phoneticPr fontId="23"/>
  </si>
  <si>
    <t>　　記入すること）</t>
    <phoneticPr fontId="23"/>
  </si>
  <si>
    <t>（1）　直近１年間に、訪問診療を開始した患者の紹介（文書によるものに限る。）を受けた保険
　　　医療機関（算出に係る機関；　　年　　月　　日～　　　　年　　月　　日）</t>
    <rPh sb="4" eb="6">
      <t>チョッキン</t>
    </rPh>
    <rPh sb="7" eb="9">
      <t>ネンカン</t>
    </rPh>
    <rPh sb="11" eb="15">
      <t>ホウモンシンリョウ</t>
    </rPh>
    <rPh sb="16" eb="18">
      <t>カイシ</t>
    </rPh>
    <rPh sb="20" eb="22">
      <t>カンジャ</t>
    </rPh>
    <rPh sb="23" eb="25">
      <t>ショウカイ</t>
    </rPh>
    <rPh sb="26" eb="28">
      <t>ブンショ</t>
    </rPh>
    <rPh sb="34" eb="35">
      <t>カギ</t>
    </rPh>
    <rPh sb="39" eb="40">
      <t>ウ</t>
    </rPh>
    <rPh sb="42" eb="44">
      <t>ホケン</t>
    </rPh>
    <rPh sb="48" eb="50">
      <t>イリョウ</t>
    </rPh>
    <rPh sb="50" eb="51">
      <t>キ</t>
    </rPh>
    <rPh sb="51" eb="52">
      <t>セキ</t>
    </rPh>
    <rPh sb="53" eb="55">
      <t>サンシュツ</t>
    </rPh>
    <rPh sb="56" eb="57">
      <t>カカ</t>
    </rPh>
    <rPh sb="58" eb="60">
      <t>キカン</t>
    </rPh>
    <rPh sb="63" eb="64">
      <t>ネン</t>
    </rPh>
    <rPh sb="66" eb="67">
      <t>ツキ</t>
    </rPh>
    <rPh sb="69" eb="70">
      <t>ヒ</t>
    </rPh>
    <rPh sb="75" eb="76">
      <t>ネン</t>
    </rPh>
    <rPh sb="78" eb="79">
      <t>ツキ</t>
    </rPh>
    <rPh sb="81" eb="82">
      <t>ヒ</t>
    </rPh>
    <phoneticPr fontId="23"/>
  </si>
  <si>
    <t>保険医療機関の名称</t>
    <rPh sb="0" eb="6">
      <t>ホケンイリョウキカン</t>
    </rPh>
    <rPh sb="7" eb="9">
      <t>メイショウ</t>
    </rPh>
    <phoneticPr fontId="23"/>
  </si>
  <si>
    <t>患者の紹介を行った医師</t>
    <rPh sb="0" eb="2">
      <t>カンジャ</t>
    </rPh>
    <rPh sb="3" eb="5">
      <t>ショウカイ</t>
    </rPh>
    <rPh sb="6" eb="7">
      <t>オコナ</t>
    </rPh>
    <rPh sb="9" eb="11">
      <t>イシ</t>
    </rPh>
    <phoneticPr fontId="23"/>
  </si>
  <si>
    <t>患者の紹介を受けた日付</t>
    <rPh sb="0" eb="2">
      <t>カンジャ</t>
    </rPh>
    <rPh sb="3" eb="5">
      <t>ショウカイ</t>
    </rPh>
    <rPh sb="6" eb="7">
      <t>ウ</t>
    </rPh>
    <rPh sb="9" eb="11">
      <t>ヒヅケ</t>
    </rPh>
    <phoneticPr fontId="23"/>
  </si>
  <si>
    <t>(2)　直近１月間の診療実績（算出に係る機関；　　年　　月　　日～　　　　年　　月　　日）</t>
    <rPh sb="4" eb="6">
      <t>チョッキン</t>
    </rPh>
    <rPh sb="7" eb="8">
      <t>ツキ</t>
    </rPh>
    <rPh sb="8" eb="9">
      <t>カン</t>
    </rPh>
    <rPh sb="10" eb="12">
      <t>シンリョウ</t>
    </rPh>
    <rPh sb="12" eb="14">
      <t>ジッセキ</t>
    </rPh>
    <phoneticPr fontId="23"/>
  </si>
  <si>
    <t>在宅時医学総合管理料を算定した患者数</t>
    <phoneticPr fontId="23"/>
  </si>
  <si>
    <t>施設入居時等医学総合管理料を算定した患者数</t>
    <rPh sb="0" eb="13">
      <t>シセツニュウキョジトウイガクソウゴウカンリリョウ</t>
    </rPh>
    <rPh sb="14" eb="16">
      <t>サンテイ</t>
    </rPh>
    <rPh sb="18" eb="21">
      <t>カンジャスウ</t>
    </rPh>
    <phoneticPr fontId="23"/>
  </si>
  <si>
    <t>①及び②のうち、要介護３以上又は別表第八の二に規定する別に厚生労働大臣が定める状態に該当する患者数</t>
    <rPh sb="1" eb="2">
      <t>オヨ</t>
    </rPh>
    <rPh sb="8" eb="11">
      <t>ヨウカイゴ</t>
    </rPh>
    <rPh sb="12" eb="14">
      <t>イジョウ</t>
    </rPh>
    <rPh sb="14" eb="15">
      <t>マタ</t>
    </rPh>
    <rPh sb="16" eb="18">
      <t>ベッピョウ</t>
    </rPh>
    <rPh sb="18" eb="20">
      <t>ダイハチ</t>
    </rPh>
    <rPh sb="21" eb="22">
      <t>ニ</t>
    </rPh>
    <rPh sb="23" eb="25">
      <t>キテイ</t>
    </rPh>
    <rPh sb="27" eb="28">
      <t>ベツ</t>
    </rPh>
    <rPh sb="29" eb="35">
      <t>コウセイロウドウダイジン</t>
    </rPh>
    <rPh sb="36" eb="37">
      <t>サダ</t>
    </rPh>
    <rPh sb="39" eb="41">
      <t>ジョウタイ</t>
    </rPh>
    <rPh sb="42" eb="44">
      <t>ガイトウ</t>
    </rPh>
    <rPh sb="46" eb="49">
      <t>カンジャスウ</t>
    </rPh>
    <phoneticPr fontId="23"/>
  </si>
  <si>
    <t>施設入居時等医学総合管理料を算定した患者の割合
②／（①＋②）</t>
    <rPh sb="0" eb="2">
      <t>シセツ</t>
    </rPh>
    <rPh sb="2" eb="5">
      <t>ニュウキョジ</t>
    </rPh>
    <rPh sb="5" eb="6">
      <t>トウ</t>
    </rPh>
    <rPh sb="6" eb="8">
      <t>イガク</t>
    </rPh>
    <rPh sb="8" eb="10">
      <t>ソウゴウ</t>
    </rPh>
    <rPh sb="10" eb="13">
      <t>カンリリョウ</t>
    </rPh>
    <rPh sb="14" eb="16">
      <t>サンテイ</t>
    </rPh>
    <rPh sb="18" eb="20">
      <t>カンジャ</t>
    </rPh>
    <rPh sb="21" eb="23">
      <t>ワリアイ</t>
    </rPh>
    <phoneticPr fontId="23"/>
  </si>
  <si>
    <t>Ⅴ．在宅支援連携体制について</t>
    <rPh sb="2" eb="4">
      <t>ザイタク</t>
    </rPh>
    <rPh sb="4" eb="6">
      <t>シエン</t>
    </rPh>
    <rPh sb="6" eb="8">
      <t>レンケイ</t>
    </rPh>
    <rPh sb="8" eb="10">
      <t>タイセイ</t>
    </rPh>
    <phoneticPr fontId="23"/>
  </si>
  <si>
    <t>１．在宅医療を担当する常勤の医師数</t>
    <rPh sb="2" eb="6">
      <t>ザイタクイリョウ</t>
    </rPh>
    <rPh sb="7" eb="9">
      <t>タントウ</t>
    </rPh>
    <rPh sb="11" eb="13">
      <t>ジョウキン</t>
    </rPh>
    <rPh sb="14" eb="17">
      <t>イシスウ</t>
    </rPh>
    <phoneticPr fontId="23"/>
  </si>
  <si>
    <t>　（　　　　　　）名</t>
    <phoneticPr fontId="23"/>
  </si>
  <si>
    <t>２．連携する保険医療機関数</t>
    <rPh sb="2" eb="4">
      <t>レンケイ</t>
    </rPh>
    <rPh sb="6" eb="12">
      <t>ホケンイリョウキカン</t>
    </rPh>
    <rPh sb="12" eb="13">
      <t>スウ</t>
    </rPh>
    <phoneticPr fontId="23"/>
  </si>
  <si>
    <t>以下は機能強化型の在支診・在支病のみ回答。</t>
    <rPh sb="0" eb="2">
      <t>イカ</t>
    </rPh>
    <rPh sb="3" eb="5">
      <t>キノウ</t>
    </rPh>
    <rPh sb="5" eb="7">
      <t>キョウカ</t>
    </rPh>
    <rPh sb="7" eb="8">
      <t>ガタ</t>
    </rPh>
    <rPh sb="9" eb="10">
      <t>ザイ</t>
    </rPh>
    <rPh sb="13" eb="15">
      <t>ザイシ</t>
    </rPh>
    <rPh sb="15" eb="16">
      <t>ビョウ</t>
    </rPh>
    <rPh sb="18" eb="20">
      <t>カイトウ</t>
    </rPh>
    <phoneticPr fontId="23"/>
  </si>
  <si>
    <t>３．地域ケア会議、在宅医療・介護に関するサービス担当者会議又は病院若しくは介護保険施設等で実施される他職種連携に係る会議への出席回数（直近１年間）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3"/>
  </si>
  <si>
    <t>　（　　　　　　）回</t>
    <rPh sb="9" eb="10">
      <t>カイ</t>
    </rPh>
    <phoneticPr fontId="23"/>
  </si>
  <si>
    <t>４．往診・連絡体制構築のために協力している在宅療養移行加算を算定する診療所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3"/>
  </si>
  <si>
    <t>５．(病院の場合のみ回答)在宅療養支援診療所等からの要請により患者の受入れを行う病床を常に確保している</t>
    <rPh sb="3" eb="5">
      <t>ビョウイン</t>
    </rPh>
    <rPh sb="6" eb="8">
      <t>バアイ</t>
    </rPh>
    <rPh sb="10" eb="12">
      <t>カイトウ</t>
    </rPh>
    <phoneticPr fontId="23"/>
  </si>
  <si>
    <t>□　該当する</t>
    <rPh sb="2" eb="4">
      <t>ガイトウ</t>
    </rPh>
    <phoneticPr fontId="23"/>
  </si>
  <si>
    <t>６．(病院の場合のみ回答)在宅療養支援診療所等からの要請により患者の緊急の受入れを行った回数（直近１年間）</t>
    <rPh sb="3" eb="5">
      <t>ビョウイン</t>
    </rPh>
    <rPh sb="6" eb="8">
      <t>バアイ</t>
    </rPh>
    <rPh sb="10" eb="12">
      <t>カイトウ</t>
    </rPh>
    <rPh sb="44" eb="46">
      <t>カイスウ</t>
    </rPh>
    <phoneticPr fontId="23"/>
  </si>
  <si>
    <t>Ⅰの１の「平均診療期間」は、患者１人当たりの在宅医療を開始してからの平均診療期間を月単位で記載すること。</t>
    <phoneticPr fontId="23"/>
  </si>
  <si>
    <t>Ⅰの２（１）の「うち医療機関以外での死亡者数」を記入するに当たり、介護老人保健施設等の入所施設で死亡した患者については、「イ．うち自宅以外での死亡者」欄へ計上すること。</t>
    <rPh sb="10" eb="14">
      <t>イリョウキカン</t>
    </rPh>
    <rPh sb="14" eb="16">
      <t>イガイ</t>
    </rPh>
    <rPh sb="18" eb="20">
      <t>シボウ</t>
    </rPh>
    <rPh sb="20" eb="21">
      <t>シャ</t>
    </rPh>
    <rPh sb="21" eb="22">
      <t>スウ</t>
    </rPh>
    <rPh sb="65" eb="67">
      <t>ジタク</t>
    </rPh>
    <rPh sb="67" eb="69">
      <t>イガイ</t>
    </rPh>
    <rPh sb="71" eb="74">
      <t>シボウシャ</t>
    </rPh>
    <phoneticPr fontId="23"/>
  </si>
  <si>
    <t>Ⅰの２（２）の「連携医療機関」とは、事前に緊急時の受入を届出ている医療機関であり、在宅支援連携体制についても含むものである。</t>
    <rPh sb="8" eb="10">
      <t>レンケイ</t>
    </rPh>
    <rPh sb="10" eb="14">
      <t>イリョウキカン</t>
    </rPh>
    <rPh sb="18" eb="20">
      <t>ジゼン</t>
    </rPh>
    <rPh sb="21" eb="24">
      <t>キンキュウジ</t>
    </rPh>
    <rPh sb="25" eb="27">
      <t>ウケイレ</t>
    </rPh>
    <rPh sb="28" eb="29">
      <t>トド</t>
    </rPh>
    <rPh sb="29" eb="30">
      <t>デ</t>
    </rPh>
    <rPh sb="33" eb="37">
      <t>イリョウキカン</t>
    </rPh>
    <rPh sb="41" eb="43">
      <t>ザイタク</t>
    </rPh>
    <rPh sb="43" eb="45">
      <t>シエン</t>
    </rPh>
    <rPh sb="45" eb="47">
      <t>レンケイ</t>
    </rPh>
    <rPh sb="47" eb="49">
      <t>タイセイ</t>
    </rPh>
    <rPh sb="54" eb="55">
      <t>フク</t>
    </rPh>
    <phoneticPr fontId="23"/>
  </si>
  <si>
    <t>Ⅱの「うち緊急の往診」については、緊急又は夜間・休日若しくは深夜に行った往診を計上すること。</t>
    <rPh sb="24" eb="26">
      <t>キュウジツ</t>
    </rPh>
    <rPh sb="39" eb="41">
      <t>ケイジョウ</t>
    </rPh>
    <phoneticPr fontId="23"/>
  </si>
  <si>
    <t>Ⅲについては、在宅療養支援診療所が記入すること。</t>
    <rPh sb="7" eb="16">
      <t>ザイタクリョウヨウシエンシンリョウショ</t>
    </rPh>
    <rPh sb="17" eb="19">
      <t>キニュウ</t>
    </rPh>
    <phoneticPr fontId="23"/>
  </si>
  <si>
    <r>
      <rPr>
        <sz val="11"/>
        <rFont val="ＭＳ Ｐゴシック"/>
        <family val="3"/>
        <charset val="128"/>
      </rPr>
      <t>Ⅴ</t>
    </r>
    <r>
      <rPr>
        <sz val="11"/>
        <color indexed="8"/>
        <rFont val="ＭＳ Ｐゴシック"/>
        <family val="3"/>
        <charset val="128"/>
      </rPr>
      <t>の「在宅支援連携体制について」を記載するに当たっては、自院を含めた数を記載すること。なお、第９の１（２）に規定する在宅療養支援診療所、第14の２の１（２）に規定する在宅療養支援病院が記載すること。</t>
    </r>
    <rPh sb="3" eb="5">
      <t>ザイタク</t>
    </rPh>
    <rPh sb="5" eb="7">
      <t>シエン</t>
    </rPh>
    <rPh sb="7" eb="9">
      <t>レンケイ</t>
    </rPh>
    <rPh sb="9" eb="11">
      <t>タイセイ</t>
    </rPh>
    <rPh sb="17" eb="19">
      <t>キサイ</t>
    </rPh>
    <rPh sb="22" eb="23">
      <t>ア</t>
    </rPh>
    <rPh sb="28" eb="30">
      <t>ジイン</t>
    </rPh>
    <rPh sb="31" eb="32">
      <t>フク</t>
    </rPh>
    <rPh sb="34" eb="35">
      <t>カズ</t>
    </rPh>
    <rPh sb="36" eb="38">
      <t>キサイ</t>
    </rPh>
    <rPh sb="46" eb="47">
      <t>ダイ</t>
    </rPh>
    <rPh sb="54" eb="56">
      <t>キテイ</t>
    </rPh>
    <rPh sb="58" eb="62">
      <t>ザイタクリョウヨウ</t>
    </rPh>
    <rPh sb="62" eb="64">
      <t>シエン</t>
    </rPh>
    <rPh sb="64" eb="67">
      <t>シンリョウジョ</t>
    </rPh>
    <rPh sb="68" eb="69">
      <t>ダイ</t>
    </rPh>
    <rPh sb="79" eb="81">
      <t>キテイ</t>
    </rPh>
    <rPh sb="83" eb="87">
      <t>ザイタクリョウヨウ</t>
    </rPh>
    <rPh sb="87" eb="89">
      <t>シエン</t>
    </rPh>
    <rPh sb="89" eb="91">
      <t>ビョウイン</t>
    </rPh>
    <rPh sb="92" eb="94">
      <t>キサイ</t>
    </rPh>
    <phoneticPr fontId="23"/>
  </si>
  <si>
    <t>様式11の４</t>
    <rPh sb="0" eb="2">
      <t>ヨウシキ</t>
    </rPh>
    <phoneticPr fontId="23"/>
  </si>
  <si>
    <t>在宅支援連携体制に係る報告書（新規 ・ ７月報告）</t>
    <rPh sb="0" eb="2">
      <t>ザイタク</t>
    </rPh>
    <rPh sb="2" eb="4">
      <t>シエン</t>
    </rPh>
    <rPh sb="4" eb="6">
      <t>レンケイ</t>
    </rPh>
    <rPh sb="6" eb="8">
      <t>タイセイ</t>
    </rPh>
    <phoneticPr fontId="23"/>
  </si>
  <si>
    <t>３．直近１年間のカンファレンスの開催状況</t>
    <rPh sb="2" eb="4">
      <t>チョッキン</t>
    </rPh>
    <rPh sb="5" eb="7">
      <t>ネンカン</t>
    </rPh>
    <rPh sb="16" eb="18">
      <t>カイサイ</t>
    </rPh>
    <rPh sb="18" eb="20">
      <t>ジョウキョウ</t>
    </rPh>
    <phoneticPr fontId="23"/>
  </si>
  <si>
    <t>（　　　　　　）回</t>
    <rPh sb="8" eb="9">
      <t>カイ</t>
    </rPh>
    <phoneticPr fontId="23"/>
  </si>
  <si>
    <t>４．地域ケア会議、在宅医療・介護に関するサービス担当者会議又は病院若しくは介護保険施設等で実施される他職種連携に係る会議への出席回数（直近１年間）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3"/>
  </si>
  <si>
    <t>５．往診・連絡体制構築のために協力している在宅療養移行加算を算定する診療所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3"/>
  </si>
  <si>
    <t>当該届出は、在宅支援連携体制を構築する複数の保険医療機関の実績について報告するものである。</t>
    <rPh sb="0" eb="2">
      <t>トウガイ</t>
    </rPh>
    <rPh sb="2" eb="4">
      <t>トドケデ</t>
    </rPh>
    <rPh sb="6" eb="8">
      <t>ザイタク</t>
    </rPh>
    <rPh sb="8" eb="10">
      <t>シエン</t>
    </rPh>
    <rPh sb="10" eb="12">
      <t>レンケイ</t>
    </rPh>
    <rPh sb="12" eb="14">
      <t>タイセイ</t>
    </rPh>
    <rPh sb="15" eb="17">
      <t>コウチク</t>
    </rPh>
    <rPh sb="19" eb="21">
      <t>フクスウ</t>
    </rPh>
    <rPh sb="22" eb="28">
      <t>ホケンイリョウキカン</t>
    </rPh>
    <rPh sb="29" eb="31">
      <t>ジッセキ</t>
    </rPh>
    <rPh sb="35" eb="37">
      <t>ホウコク</t>
    </rPh>
    <phoneticPr fontId="23"/>
  </si>
  <si>
    <t>様式５の７</t>
    <rPh sb="0" eb="2">
      <t>ヨウシキ</t>
    </rPh>
    <phoneticPr fontId="23"/>
  </si>
  <si>
    <t>報告年月日：        年７月　　　日</t>
    <rPh sb="0" eb="2">
      <t>ホウコク</t>
    </rPh>
    <rPh sb="2" eb="5">
      <t>ネンガッピ</t>
    </rPh>
    <rPh sb="14" eb="15">
      <t>ネン</t>
    </rPh>
    <rPh sb="16" eb="17">
      <t>ガツ</t>
    </rPh>
    <rPh sb="20" eb="21">
      <t>ニチ</t>
    </rPh>
    <phoneticPr fontId="23"/>
  </si>
  <si>
    <t>本指導管理料を算定した患者数</t>
    <rPh sb="0" eb="1">
      <t>ホン</t>
    </rPh>
    <rPh sb="1" eb="3">
      <t>シドウ</t>
    </rPh>
    <rPh sb="3" eb="6">
      <t>カンリリョウ</t>
    </rPh>
    <rPh sb="7" eb="9">
      <t>サンテイ</t>
    </rPh>
    <rPh sb="11" eb="14">
      <t>カンジャスウ</t>
    </rPh>
    <phoneticPr fontId="23"/>
  </si>
  <si>
    <t>　（期間：　　　年　　月～　　　年　　月）</t>
    <rPh sb="2" eb="4">
      <t>キカン</t>
    </rPh>
    <rPh sb="8" eb="9">
      <t>ネン</t>
    </rPh>
    <rPh sb="11" eb="12">
      <t>ツキ</t>
    </rPh>
    <rPh sb="16" eb="17">
      <t>ネン</t>
    </rPh>
    <rPh sb="19" eb="20">
      <t>ツキ</t>
    </rPh>
    <phoneticPr fontId="23"/>
  </si>
  <si>
    <t>①のうち、当該期間後の６月末日までに HbA1c が改善又は維持された者</t>
    <rPh sb="5" eb="7">
      <t>トウガイ</t>
    </rPh>
    <rPh sb="7" eb="9">
      <t>キカン</t>
    </rPh>
    <rPh sb="9" eb="10">
      <t>ゴ</t>
    </rPh>
    <rPh sb="12" eb="13">
      <t>ガツ</t>
    </rPh>
    <rPh sb="13" eb="14">
      <t>マツ</t>
    </rPh>
    <rPh sb="14" eb="15">
      <t>ビ</t>
    </rPh>
    <rPh sb="26" eb="28">
      <t>カイゼン</t>
    </rPh>
    <rPh sb="28" eb="29">
      <t>マタ</t>
    </rPh>
    <rPh sb="30" eb="32">
      <t>イジ</t>
    </rPh>
    <rPh sb="35" eb="36">
      <t>モノ</t>
    </rPh>
    <phoneticPr fontId="23"/>
  </si>
  <si>
    <t>①のうち、当該期間後の６月末日までに血中 Cre 又は eGFR が改善又は維持された者</t>
    <rPh sb="5" eb="7">
      <t>トウガイ</t>
    </rPh>
    <rPh sb="7" eb="9">
      <t>キカン</t>
    </rPh>
    <rPh sb="9" eb="10">
      <t>ゴ</t>
    </rPh>
    <rPh sb="12" eb="13">
      <t>ガツ</t>
    </rPh>
    <rPh sb="13" eb="14">
      <t>マツ</t>
    </rPh>
    <rPh sb="14" eb="15">
      <t>ビ</t>
    </rPh>
    <rPh sb="18" eb="20">
      <t>ケッチュウ</t>
    </rPh>
    <rPh sb="25" eb="26">
      <t>マタ</t>
    </rPh>
    <rPh sb="34" eb="36">
      <t>カイゼン</t>
    </rPh>
    <rPh sb="36" eb="37">
      <t>マタ</t>
    </rPh>
    <rPh sb="38" eb="40">
      <t>イジ</t>
    </rPh>
    <rPh sb="43" eb="44">
      <t>モノ</t>
    </rPh>
    <phoneticPr fontId="23"/>
  </si>
  <si>
    <t>①のうち、当該期間後の６月末日までに血圧が改善又は維持された者</t>
    <rPh sb="5" eb="7">
      <t>トウガイ</t>
    </rPh>
    <rPh sb="7" eb="9">
      <t>キカン</t>
    </rPh>
    <rPh sb="9" eb="10">
      <t>ゴ</t>
    </rPh>
    <rPh sb="12" eb="13">
      <t>ガツ</t>
    </rPh>
    <rPh sb="13" eb="14">
      <t>マツ</t>
    </rPh>
    <rPh sb="14" eb="15">
      <t>ビ</t>
    </rPh>
    <rPh sb="18" eb="20">
      <t>ケツアツ</t>
    </rPh>
    <rPh sb="21" eb="23">
      <t>カイゼン</t>
    </rPh>
    <rPh sb="23" eb="24">
      <t>マタ</t>
    </rPh>
    <rPh sb="25" eb="27">
      <t>イジ</t>
    </rPh>
    <rPh sb="30" eb="31">
      <t>モノ</t>
    </rPh>
    <phoneticPr fontId="23"/>
  </si>
  <si>
    <t>HbA1c が改善又は維持が認められた者の割合</t>
    <rPh sb="14" eb="15">
      <t>ミト</t>
    </rPh>
    <rPh sb="19" eb="20">
      <t>モノ</t>
    </rPh>
    <rPh sb="21" eb="23">
      <t>ワリアイ</t>
    </rPh>
    <phoneticPr fontId="23"/>
  </si>
  <si>
    <t>＝　②／①</t>
    <phoneticPr fontId="23"/>
  </si>
  <si>
    <t>Cre 又は eGFR が改善又は維持が認められた者の割合</t>
    <rPh sb="20" eb="21">
      <t>ミト</t>
    </rPh>
    <rPh sb="25" eb="26">
      <t>モノ</t>
    </rPh>
    <rPh sb="27" eb="29">
      <t>ワリアイ</t>
    </rPh>
    <phoneticPr fontId="23"/>
  </si>
  <si>
    <t>＝　③／①</t>
    <phoneticPr fontId="23"/>
  </si>
  <si>
    <t>血圧の改善又は維持が認められた者の割合</t>
    <rPh sb="0" eb="2">
      <t>ケツアツ</t>
    </rPh>
    <rPh sb="3" eb="5">
      <t>カイゼン</t>
    </rPh>
    <rPh sb="5" eb="6">
      <t>マタ</t>
    </rPh>
    <rPh sb="7" eb="9">
      <t>イジ</t>
    </rPh>
    <rPh sb="10" eb="11">
      <t>ミト</t>
    </rPh>
    <rPh sb="15" eb="16">
      <t>モノ</t>
    </rPh>
    <rPh sb="17" eb="19">
      <t>ワリアイ</t>
    </rPh>
    <phoneticPr fontId="23"/>
  </si>
  <si>
    <t>＝　④／①</t>
    <phoneticPr fontId="23"/>
  </si>
  <si>
    <t>［記載上の注意点］</t>
    <rPh sb="1" eb="3">
      <t>キサイ</t>
    </rPh>
    <rPh sb="3" eb="4">
      <t>ジョウ</t>
    </rPh>
    <rPh sb="5" eb="8">
      <t>チュウイテン</t>
    </rPh>
    <phoneticPr fontId="23"/>
  </si>
  <si>
    <t>　　１　「①」の「本管理料を算定した患者数」は、糖尿病透析予防指導管理料</t>
    <rPh sb="9" eb="10">
      <t>ホン</t>
    </rPh>
    <rPh sb="10" eb="13">
      <t>カンリリョウ</t>
    </rPh>
    <rPh sb="14" eb="16">
      <t>サンテイ</t>
    </rPh>
    <rPh sb="18" eb="21">
      <t>カンジャスウ</t>
    </rPh>
    <rPh sb="24" eb="27">
      <t>トウニョウビョウ</t>
    </rPh>
    <rPh sb="27" eb="29">
      <t>トウセキ</t>
    </rPh>
    <rPh sb="29" eb="31">
      <t>ヨボウ</t>
    </rPh>
    <rPh sb="31" eb="33">
      <t>シドウ</t>
    </rPh>
    <rPh sb="33" eb="35">
      <t>カンリ</t>
    </rPh>
    <rPh sb="35" eb="36">
      <t>リョウ</t>
    </rPh>
    <phoneticPr fontId="23"/>
  </si>
  <si>
    <t>　　　を算定した患者数を計上すること。</t>
    <rPh sb="4" eb="6">
      <t>サンテイ</t>
    </rPh>
    <rPh sb="8" eb="11">
      <t>カンジャスウ</t>
    </rPh>
    <rPh sb="12" eb="14">
      <t>ケイジョウ</t>
    </rPh>
    <phoneticPr fontId="23"/>
  </si>
  <si>
    <t>　　２　「②」から「④」の「改善又は維持が認められた者」については、初回</t>
    <rPh sb="14" eb="16">
      <t>カイゼン</t>
    </rPh>
    <rPh sb="16" eb="17">
      <t>マタ</t>
    </rPh>
    <rPh sb="18" eb="20">
      <t>イジ</t>
    </rPh>
    <rPh sb="21" eb="22">
      <t>ミト</t>
    </rPh>
    <rPh sb="26" eb="27">
      <t>モノ</t>
    </rPh>
    <rPh sb="34" eb="36">
      <t>ショカイ</t>
    </rPh>
    <phoneticPr fontId="23"/>
  </si>
  <si>
    <t>　　　に糖尿病透析予防指導管理料を算定した日の直近の検査値と、報告時直近</t>
    <rPh sb="4" eb="7">
      <t>トウニョウビョウ</t>
    </rPh>
    <rPh sb="7" eb="9">
      <t>トウセキ</t>
    </rPh>
    <rPh sb="9" eb="11">
      <t>ヨボウ</t>
    </rPh>
    <rPh sb="11" eb="13">
      <t>シドウ</t>
    </rPh>
    <rPh sb="13" eb="16">
      <t>カンリリョウ</t>
    </rPh>
    <rPh sb="17" eb="19">
      <t>サンテイ</t>
    </rPh>
    <rPh sb="21" eb="22">
      <t>ニチ</t>
    </rPh>
    <rPh sb="23" eb="25">
      <t>チョッキン</t>
    </rPh>
    <rPh sb="26" eb="29">
      <t>ケンサチ</t>
    </rPh>
    <rPh sb="31" eb="33">
      <t>ホウコク</t>
    </rPh>
    <rPh sb="33" eb="34">
      <t>ジ</t>
    </rPh>
    <rPh sb="34" eb="36">
      <t>チョッキン</t>
    </rPh>
    <phoneticPr fontId="23"/>
  </si>
  <si>
    <t>　　　の検査値を比べること。</t>
    <rPh sb="4" eb="7">
      <t>ケンサチ</t>
    </rPh>
    <rPh sb="8" eb="9">
      <t>クラ</t>
    </rPh>
    <phoneticPr fontId="23"/>
  </si>
  <si>
    <t>　　３　「①」における期間は、前年の４月１日から当年の３月３１日までとす</t>
    <rPh sb="11" eb="13">
      <t>キカン</t>
    </rPh>
    <rPh sb="15" eb="17">
      <t>ゼンネン</t>
    </rPh>
    <rPh sb="19" eb="20">
      <t>ガツ</t>
    </rPh>
    <rPh sb="21" eb="22">
      <t>ニチ</t>
    </rPh>
    <rPh sb="24" eb="26">
      <t>トウネン</t>
    </rPh>
    <rPh sb="28" eb="29">
      <t>ゲツ</t>
    </rPh>
    <rPh sb="31" eb="32">
      <t>ニチ</t>
    </rPh>
    <phoneticPr fontId="23"/>
  </si>
  <si>
    <t>　　　る。ただし、新規に当該指導管理料の届出を行うなど、１年に満たない場</t>
    <rPh sb="9" eb="11">
      <t>シンキ</t>
    </rPh>
    <rPh sb="12" eb="14">
      <t>トウガイ</t>
    </rPh>
    <rPh sb="14" eb="16">
      <t>シドウ</t>
    </rPh>
    <rPh sb="16" eb="19">
      <t>カンリリョウ</t>
    </rPh>
    <rPh sb="20" eb="22">
      <t>トドケデ</t>
    </rPh>
    <rPh sb="23" eb="24">
      <t>オコナ</t>
    </rPh>
    <rPh sb="29" eb="30">
      <t>ネン</t>
    </rPh>
    <rPh sb="31" eb="32">
      <t>ミ</t>
    </rPh>
    <rPh sb="35" eb="36">
      <t>バ</t>
    </rPh>
    <phoneticPr fontId="23"/>
  </si>
  <si>
    <t>　　　合は、その届出日以降から当年の３月３１日までの期間の結果について記</t>
    <rPh sb="3" eb="4">
      <t>ゴウ</t>
    </rPh>
    <rPh sb="8" eb="10">
      <t>トドケデ</t>
    </rPh>
    <rPh sb="10" eb="11">
      <t>ビ</t>
    </rPh>
    <rPh sb="11" eb="13">
      <t>イコウ</t>
    </rPh>
    <rPh sb="15" eb="17">
      <t>トウネン</t>
    </rPh>
    <rPh sb="19" eb="20">
      <t>ガツ</t>
    </rPh>
    <rPh sb="22" eb="23">
      <t>ニチ</t>
    </rPh>
    <rPh sb="26" eb="28">
      <t>キカン</t>
    </rPh>
    <rPh sb="29" eb="31">
      <t>ケッカ</t>
    </rPh>
    <rPh sb="35" eb="36">
      <t>キ</t>
    </rPh>
    <phoneticPr fontId="23"/>
  </si>
  <si>
    <t>　　　入すること。</t>
    <rPh sb="3" eb="4">
      <t>ニュウ</t>
    </rPh>
    <phoneticPr fontId="23"/>
  </si>
  <si>
    <t>様式８の２</t>
    <rPh sb="0" eb="2">
      <t>ヨウシキ</t>
    </rPh>
    <phoneticPr fontId="23"/>
  </si>
  <si>
    <t>ニコチン依存症管理料に係る報告書</t>
    <rPh sb="4" eb="7">
      <t>イゾンショウ</t>
    </rPh>
    <rPh sb="7" eb="10">
      <t>カンリリョウ</t>
    </rPh>
    <rPh sb="11" eb="12">
      <t>カカ</t>
    </rPh>
    <rPh sb="13" eb="16">
      <t>ホウコクショ</t>
    </rPh>
    <phoneticPr fontId="23"/>
  </si>
  <si>
    <t>報告年月日</t>
    <rPh sb="0" eb="2">
      <t>ホウコク</t>
    </rPh>
    <rPh sb="2" eb="5">
      <t>ネンガッピ</t>
    </rPh>
    <phoneticPr fontId="23"/>
  </si>
  <si>
    <t>年</t>
    <rPh sb="0" eb="1">
      <t>ネン</t>
    </rPh>
    <phoneticPr fontId="23"/>
  </si>
  <si>
    <t>月</t>
    <rPh sb="0" eb="1">
      <t>ツキ</t>
    </rPh>
    <phoneticPr fontId="23"/>
  </si>
  <si>
    <t>日</t>
    <rPh sb="0" eb="1">
      <t>ニチ</t>
    </rPh>
    <phoneticPr fontId="23"/>
  </si>
  <si>
    <t>本管理料を算定した患者数</t>
    <rPh sb="0" eb="1">
      <t>ホン</t>
    </rPh>
    <rPh sb="1" eb="4">
      <t>カンリリョウ</t>
    </rPh>
    <rPh sb="5" eb="7">
      <t>サンテイ</t>
    </rPh>
    <rPh sb="9" eb="12">
      <t>カンジャスウ</t>
    </rPh>
    <phoneticPr fontId="23"/>
  </si>
  <si>
    <t xml:space="preserve">　（期間： </t>
    <rPh sb="2" eb="4">
      <t>キカン</t>
    </rPh>
    <phoneticPr fontId="23"/>
  </si>
  <si>
    <t>年４月～</t>
    <phoneticPr fontId="1"/>
  </si>
  <si>
    <t>年３月）</t>
    <phoneticPr fontId="1"/>
  </si>
  <si>
    <t>①のうち、当該期間後の６月末日までに１２週間にわたる計５回の禁煙治療を終了した者</t>
    <rPh sb="5" eb="7">
      <t>トウガイ</t>
    </rPh>
    <rPh sb="7" eb="9">
      <t>キカン</t>
    </rPh>
    <rPh sb="9" eb="10">
      <t>ゴ</t>
    </rPh>
    <rPh sb="12" eb="13">
      <t>ガツ</t>
    </rPh>
    <rPh sb="13" eb="14">
      <t>マツ</t>
    </rPh>
    <rPh sb="14" eb="15">
      <t>ビ</t>
    </rPh>
    <rPh sb="20" eb="22">
      <t>シュウカン</t>
    </rPh>
    <rPh sb="26" eb="27">
      <t>ケイ</t>
    </rPh>
    <rPh sb="28" eb="29">
      <t>カイ</t>
    </rPh>
    <rPh sb="30" eb="32">
      <t>キンエン</t>
    </rPh>
    <rPh sb="32" eb="34">
      <t>チリョウ</t>
    </rPh>
    <rPh sb="35" eb="37">
      <t>シュウリョウ</t>
    </rPh>
    <rPh sb="39" eb="40">
      <t>モノ</t>
    </rPh>
    <phoneticPr fontId="23"/>
  </si>
  <si>
    <t>②のうち、禁煙に成功した者</t>
    <rPh sb="5" eb="7">
      <t>キンエン</t>
    </rPh>
    <rPh sb="8" eb="10">
      <t>セイコウ</t>
    </rPh>
    <rPh sb="12" eb="13">
      <t>モノ</t>
    </rPh>
    <phoneticPr fontId="23"/>
  </si>
  <si>
    <t>５回の指導を最後まで行わずに治療を中止した者（①－②）のうち、中止時に禁煙していた者</t>
    <rPh sb="1" eb="2">
      <t>カイ</t>
    </rPh>
    <rPh sb="3" eb="5">
      <t>シドウ</t>
    </rPh>
    <rPh sb="6" eb="8">
      <t>サイゴ</t>
    </rPh>
    <rPh sb="10" eb="11">
      <t>オコナ</t>
    </rPh>
    <rPh sb="14" eb="16">
      <t>チリョウ</t>
    </rPh>
    <rPh sb="17" eb="19">
      <t>チュウシ</t>
    </rPh>
    <rPh sb="21" eb="22">
      <t>モノ</t>
    </rPh>
    <rPh sb="31" eb="33">
      <t>チュウシ</t>
    </rPh>
    <rPh sb="33" eb="34">
      <t>ジ</t>
    </rPh>
    <rPh sb="35" eb="37">
      <t>キンエン</t>
    </rPh>
    <rPh sb="41" eb="42">
      <t>モノ</t>
    </rPh>
    <phoneticPr fontId="23"/>
  </si>
  <si>
    <t>ニコチン依存症管理料１のイに掲げる初回の治療の算定回数
（前年４月１日から当年３月末日までの一年間）</t>
    <rPh sb="4" eb="7">
      <t>イゾンショウ</t>
    </rPh>
    <rPh sb="7" eb="10">
      <t>カンリリョウ</t>
    </rPh>
    <rPh sb="14" eb="15">
      <t>カカ</t>
    </rPh>
    <rPh sb="17" eb="19">
      <t>ショカイ</t>
    </rPh>
    <rPh sb="20" eb="22">
      <t>チリョウ</t>
    </rPh>
    <rPh sb="23" eb="25">
      <t>サンテイ</t>
    </rPh>
    <rPh sb="25" eb="27">
      <t>カイスウ</t>
    </rPh>
    <rPh sb="29" eb="31">
      <t>ゼンネン</t>
    </rPh>
    <rPh sb="32" eb="33">
      <t>ガツ</t>
    </rPh>
    <rPh sb="34" eb="35">
      <t>ニチ</t>
    </rPh>
    <rPh sb="37" eb="39">
      <t>トウネン</t>
    </rPh>
    <rPh sb="39" eb="40">
      <t>ヘイネン</t>
    </rPh>
    <rPh sb="40" eb="41">
      <t>ガツ</t>
    </rPh>
    <rPh sb="41" eb="43">
      <t>マツジツ</t>
    </rPh>
    <rPh sb="46" eb="47">
      <t>イチ</t>
    </rPh>
    <rPh sb="47" eb="49">
      <t>ネンカン</t>
    </rPh>
    <phoneticPr fontId="23"/>
  </si>
  <si>
    <t>ニコチン依存症管理料２の算定回数
（前年４月１日から当年３月末日までの一年間）</t>
    <rPh sb="4" eb="7">
      <t>イゾンショウ</t>
    </rPh>
    <rPh sb="7" eb="9">
      <t>カンリ</t>
    </rPh>
    <rPh sb="9" eb="10">
      <t>リョウ</t>
    </rPh>
    <rPh sb="12" eb="14">
      <t>サンテイ</t>
    </rPh>
    <rPh sb="14" eb="16">
      <t>カイスウ</t>
    </rPh>
    <rPh sb="18" eb="20">
      <t>ゼンネン</t>
    </rPh>
    <rPh sb="26" eb="28">
      <t>トウネン</t>
    </rPh>
    <phoneticPr fontId="23"/>
  </si>
  <si>
    <t>ニコチン依存症管理料１の一年間の延べ算定回数
（前年４月１日から当年３月末日までの一年間における初回から５回目までの治療を含む）</t>
    <rPh sb="4" eb="7">
      <t>イゾンショウ</t>
    </rPh>
    <rPh sb="7" eb="10">
      <t>カンリリョウ</t>
    </rPh>
    <rPh sb="12" eb="15">
      <t>イチネンカン</t>
    </rPh>
    <rPh sb="16" eb="17">
      <t>ノ</t>
    </rPh>
    <rPh sb="18" eb="20">
      <t>サンテイ</t>
    </rPh>
    <rPh sb="20" eb="22">
      <t>カイスウ</t>
    </rPh>
    <rPh sb="24" eb="26">
      <t>ゼンネン</t>
    </rPh>
    <rPh sb="27" eb="28">
      <t>ガツ</t>
    </rPh>
    <rPh sb="29" eb="30">
      <t>ニチ</t>
    </rPh>
    <rPh sb="32" eb="34">
      <t>トウネン</t>
    </rPh>
    <rPh sb="35" eb="36">
      <t>ガツ</t>
    </rPh>
    <rPh sb="36" eb="38">
      <t>マツジツ</t>
    </rPh>
    <rPh sb="41" eb="42">
      <t>イチ</t>
    </rPh>
    <rPh sb="42" eb="44">
      <t>ネンカン</t>
    </rPh>
    <rPh sb="48" eb="50">
      <t>ショカイ</t>
    </rPh>
    <rPh sb="53" eb="55">
      <t>カイメ</t>
    </rPh>
    <rPh sb="58" eb="60">
      <t>チリョウ</t>
    </rPh>
    <rPh sb="61" eb="62">
      <t>フク</t>
    </rPh>
    <phoneticPr fontId="23"/>
  </si>
  <si>
    <t>ニコチン依存症管理料２を算定した患者の延べ指導回数
（前年４月１日から当年３月末日までの一年間）</t>
    <rPh sb="4" eb="7">
      <t>イゾンショウ</t>
    </rPh>
    <rPh sb="7" eb="10">
      <t>カンリリョウ</t>
    </rPh>
    <rPh sb="12" eb="14">
      <t>サンテイ</t>
    </rPh>
    <rPh sb="16" eb="18">
      <t>カンジャ</t>
    </rPh>
    <rPh sb="19" eb="20">
      <t>ノ</t>
    </rPh>
    <rPh sb="21" eb="23">
      <t>シドウ</t>
    </rPh>
    <rPh sb="23" eb="25">
      <t>カイスウ</t>
    </rPh>
    <rPh sb="27" eb="29">
      <t>ゼンネン</t>
    </rPh>
    <rPh sb="35" eb="37">
      <t>トウネン</t>
    </rPh>
    <phoneticPr fontId="23"/>
  </si>
  <si>
    <t>①のうち、禁煙治療補助システム指導管理加算を算定した者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3"/>
  </si>
  <si>
    <t>②のうち、禁煙治療補助システム指導管理加算を算定した者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3"/>
  </si>
  <si>
    <t>③のうち、禁煙治療補助システム指導管理加算を算定した者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3"/>
  </si>
  <si>
    <t>　・喫煙を止めたものの割合＝（③＋④）／①</t>
    <rPh sb="2" eb="4">
      <t>キツエン</t>
    </rPh>
    <rPh sb="5" eb="6">
      <t>ヤ</t>
    </rPh>
    <rPh sb="11" eb="13">
      <t>ワリアイ</t>
    </rPh>
    <phoneticPr fontId="23"/>
  </si>
  <si>
    <t>　・治療の平均継続回数＝(⑦＋⑧)／(⑤＋⑥）</t>
    <rPh sb="2" eb="4">
      <t>チリョウ</t>
    </rPh>
    <rPh sb="5" eb="7">
      <t>ヘイキン</t>
    </rPh>
    <rPh sb="7" eb="9">
      <t>ケイゾク</t>
    </rPh>
    <rPh sb="9" eb="11">
      <t>カイスウ</t>
    </rPh>
    <phoneticPr fontId="23"/>
  </si>
  <si>
    <t>　「本管理料を算定した患者数」欄は、ニコチン依存症管理料１の初回点数及びニコチン依存症管理料２を算定した患者数の合計を計上すること。</t>
    <rPh sb="34" eb="35">
      <t>オヨ</t>
    </rPh>
    <rPh sb="40" eb="43">
      <t>イゾンショウ</t>
    </rPh>
    <rPh sb="43" eb="46">
      <t>カンリリョウ</t>
    </rPh>
    <rPh sb="56" eb="58">
      <t>ゴウケイ</t>
    </rPh>
    <phoneticPr fontId="23"/>
  </si>
  <si>
    <t>　「②のうち、禁煙に成功した者」欄は、１２週間にわたる計５回の禁煙治療の終了時点で、４週間以上の禁煙に成功している者を計上すること。
　なお、禁煙の成功を判断する際には、呼気一酸化炭素濃度測定器を用いて喫煙の有無を確認すること。</t>
    <phoneticPr fontId="23"/>
  </si>
  <si>
    <t>様式２０の８</t>
    <phoneticPr fontId="23"/>
  </si>
  <si>
    <t xml:space="preserve"> ①　訪問診療全利用者数（報告付きの前月の初日）</t>
    <rPh sb="3" eb="5">
      <t>ホウモン</t>
    </rPh>
    <rPh sb="5" eb="7">
      <t>シンリョウ</t>
    </rPh>
    <rPh sb="7" eb="8">
      <t>ゼン</t>
    </rPh>
    <rPh sb="8" eb="11">
      <t>リヨウシャ</t>
    </rPh>
    <rPh sb="11" eb="12">
      <t>スウ</t>
    </rPh>
    <rPh sb="13" eb="15">
      <t>ホウコク</t>
    </rPh>
    <rPh sb="15" eb="16">
      <t>ツ</t>
    </rPh>
    <rPh sb="18" eb="20">
      <t>ゼンゲツ</t>
    </rPh>
    <rPh sb="21" eb="23">
      <t>ショニチ</t>
    </rPh>
    <phoneticPr fontId="23"/>
  </si>
  <si>
    <t>※次ページあり</t>
    <rPh sb="1" eb="2">
      <t>ツギ</t>
    </rPh>
    <phoneticPr fontId="1"/>
  </si>
  <si>
    <t xml:space="preserve"> ①　本管理指導料を算定した患者数と期間
　　　（期間：令和　年４月～令和　年３月）
　　　（期間：令和　年　月～令和　年　月）　※届出の変更があった場合</t>
    <rPh sb="3" eb="4">
      <t>ホン</t>
    </rPh>
    <rPh sb="4" eb="6">
      <t>カンリ</t>
    </rPh>
    <rPh sb="6" eb="8">
      <t>シドウ</t>
    </rPh>
    <rPh sb="8" eb="9">
      <t>リョウ</t>
    </rPh>
    <rPh sb="10" eb="12">
      <t>サンテイ</t>
    </rPh>
    <rPh sb="14" eb="17">
      <t>カンジャスウ</t>
    </rPh>
    <rPh sb="18" eb="20">
      <t>キカン</t>
    </rPh>
    <rPh sb="25" eb="27">
      <t>キカン</t>
    </rPh>
    <rPh sb="28" eb="30">
      <t>レイワ</t>
    </rPh>
    <rPh sb="31" eb="32">
      <t>ネン</t>
    </rPh>
    <rPh sb="32" eb="33">
      <t>ヘイネン</t>
    </rPh>
    <rPh sb="33" eb="34">
      <t>ガツ</t>
    </rPh>
    <rPh sb="35" eb="37">
      <t>レイワ</t>
    </rPh>
    <rPh sb="38" eb="39">
      <t>ネン</t>
    </rPh>
    <rPh sb="39" eb="40">
      <t>ヘイネン</t>
    </rPh>
    <rPh sb="40" eb="41">
      <t>ガツ</t>
    </rPh>
    <rPh sb="66" eb="68">
      <t>トドケデ</t>
    </rPh>
    <rPh sb="69" eb="71">
      <t>ヘンコウ</t>
    </rPh>
    <rPh sb="75" eb="77">
      <t>バアイ</t>
    </rPh>
    <phoneticPr fontId="23"/>
  </si>
  <si>
    <t xml:space="preserve">１　１の記載にあたっては、下記の内容により記入すること。
（１）　①については、報告月の前月の初日の時点で訪問診療を利用している全利用者数を記入してくださ
　　い。（当該日の訪問診療利用開始患者は含めないが、当該日の訪問診療利用終了患者は含める）
</t>
    <rPh sb="4" eb="6">
      <t>キサイ</t>
    </rPh>
    <rPh sb="13" eb="15">
      <t>カキ</t>
    </rPh>
    <rPh sb="16" eb="18">
      <t>ナイヨウ</t>
    </rPh>
    <rPh sb="21" eb="23">
      <t>キニュウ</t>
    </rPh>
    <rPh sb="41" eb="43">
      <t>ホウコク</t>
    </rPh>
    <rPh sb="43" eb="44">
      <t>ツキ</t>
    </rPh>
    <rPh sb="45" eb="47">
      <t>ゼンゲツ</t>
    </rPh>
    <rPh sb="48" eb="50">
      <t>ショニチ</t>
    </rPh>
    <rPh sb="51" eb="53">
      <t>ジテン</t>
    </rPh>
    <rPh sb="54" eb="56">
      <t>ホウモン</t>
    </rPh>
    <rPh sb="56" eb="58">
      <t>シンリョウ</t>
    </rPh>
    <rPh sb="59" eb="61">
      <t>リヨウ</t>
    </rPh>
    <rPh sb="65" eb="66">
      <t>ゼン</t>
    </rPh>
    <rPh sb="66" eb="69">
      <t>リヨウシャ</t>
    </rPh>
    <rPh sb="69" eb="70">
      <t>スウ</t>
    </rPh>
    <rPh sb="71" eb="73">
      <t>キニュウ</t>
    </rPh>
    <rPh sb="84" eb="86">
      <t>トウガイ</t>
    </rPh>
    <rPh sb="86" eb="87">
      <t>ニチ</t>
    </rPh>
    <rPh sb="88" eb="90">
      <t>ホウモン</t>
    </rPh>
    <rPh sb="90" eb="92">
      <t>シンリョウ</t>
    </rPh>
    <rPh sb="92" eb="94">
      <t>リヨウ</t>
    </rPh>
    <rPh sb="94" eb="96">
      <t>カイシ</t>
    </rPh>
    <rPh sb="96" eb="98">
      <t>カンジャ</t>
    </rPh>
    <rPh sb="99" eb="100">
      <t>フク</t>
    </rPh>
    <rPh sb="105" eb="107">
      <t>トウガイ</t>
    </rPh>
    <rPh sb="107" eb="108">
      <t>ニチ</t>
    </rPh>
    <rPh sb="109" eb="111">
      <t>ホウモン</t>
    </rPh>
    <rPh sb="111" eb="113">
      <t>シンリョウ</t>
    </rPh>
    <rPh sb="113" eb="115">
      <t>リヨウ</t>
    </rPh>
    <rPh sb="115" eb="117">
      <t>シュウリョウ</t>
    </rPh>
    <rPh sb="117" eb="119">
      <t>カンジャ</t>
    </rPh>
    <rPh sb="120" eb="121">
      <t>フク</t>
    </rPh>
    <phoneticPr fontId="16"/>
  </si>
  <si>
    <t xml:space="preserve">
（２）　②については、①の患者のうち、DESIGN-R2020分類d1以上を有する患者数を記入してください。（１名の
　　患者が複数の褥瘡を有していても、患者１名として数える）
（３）　③については、②の患者のうち、訪問診療利用開始時に、DESIGN-R2020分類d1以上を有する患者数を
　　記入してください。（１名の患者が複数の褥瘡を有していても、患者数１名として数える）
（４）　④については、②の褥瘡保有者数から③の訪問診療利用開始時褥瘡保有者数を減じた数を記載し
　　てください。
（６）　⑤については、③の訪問診療利用開始時褥瘡保有者について、訪問診療利用開始時の褥瘡の重症度、
　　④の訪問診療中に新たに褥瘡が発生した患者について、発見時の重症度を記入してください。</t>
    <rPh sb="14" eb="16">
      <t>カンジャ</t>
    </rPh>
    <rPh sb="32" eb="34">
      <t>ブンルイ</t>
    </rPh>
    <rPh sb="36" eb="38">
      <t>イジョウ</t>
    </rPh>
    <rPh sb="39" eb="40">
      <t>ユウ</t>
    </rPh>
    <rPh sb="42" eb="44">
      <t>カンジャ</t>
    </rPh>
    <rPh sb="44" eb="45">
      <t>スウ</t>
    </rPh>
    <rPh sb="46" eb="48">
      <t>キニュウ</t>
    </rPh>
    <rPh sb="57" eb="58">
      <t>メイ</t>
    </rPh>
    <rPh sb="62" eb="64">
      <t>カンジャ</t>
    </rPh>
    <rPh sb="65" eb="67">
      <t>フクスウ</t>
    </rPh>
    <rPh sb="68" eb="70">
      <t>ジョクソウ</t>
    </rPh>
    <rPh sb="71" eb="72">
      <t>ユウ</t>
    </rPh>
    <rPh sb="78" eb="80">
      <t>カンジャ</t>
    </rPh>
    <rPh sb="81" eb="82">
      <t>メイ</t>
    </rPh>
    <rPh sb="85" eb="86">
      <t>カゾ</t>
    </rPh>
    <rPh sb="104" eb="106">
      <t>カンジャ</t>
    </rPh>
    <rPh sb="110" eb="112">
      <t>ホウモン</t>
    </rPh>
    <rPh sb="112" eb="114">
      <t>シンリョウ</t>
    </rPh>
    <rPh sb="114" eb="116">
      <t>リヨウ</t>
    </rPh>
    <rPh sb="116" eb="119">
      <t>カイシジ</t>
    </rPh>
    <rPh sb="133" eb="135">
      <t>ブンルイ</t>
    </rPh>
    <rPh sb="137" eb="139">
      <t>イジョウ</t>
    </rPh>
    <rPh sb="140" eb="141">
      <t>ユウ</t>
    </rPh>
    <rPh sb="143" eb="145">
      <t>カンジャ</t>
    </rPh>
    <rPh sb="145" eb="146">
      <t>スウ</t>
    </rPh>
    <rPh sb="150" eb="152">
      <t>キニュウ</t>
    </rPh>
    <rPh sb="161" eb="162">
      <t>メイ</t>
    </rPh>
    <rPh sb="163" eb="165">
      <t>カンジャ</t>
    </rPh>
    <rPh sb="166" eb="168">
      <t>フクスウ</t>
    </rPh>
    <rPh sb="169" eb="171">
      <t>ジョクソウ</t>
    </rPh>
    <rPh sb="172" eb="173">
      <t>ユウ</t>
    </rPh>
    <rPh sb="179" eb="182">
      <t>カンジャスウ</t>
    </rPh>
    <rPh sb="183" eb="184">
      <t>メイ</t>
    </rPh>
    <rPh sb="187" eb="188">
      <t>カゾ</t>
    </rPh>
    <rPh sb="206" eb="208">
      <t>ジョクソウ</t>
    </rPh>
    <rPh sb="208" eb="211">
      <t>ホユウシャ</t>
    </rPh>
    <rPh sb="211" eb="212">
      <t>スウ</t>
    </rPh>
    <rPh sb="216" eb="218">
      <t>ホウモン</t>
    </rPh>
    <rPh sb="218" eb="220">
      <t>シンリョウ</t>
    </rPh>
    <rPh sb="220" eb="222">
      <t>リヨウ</t>
    </rPh>
    <rPh sb="222" eb="225">
      <t>カイシジ</t>
    </rPh>
    <rPh sb="225" eb="227">
      <t>ジョクソウ</t>
    </rPh>
    <rPh sb="227" eb="230">
      <t>ホユウシャ</t>
    </rPh>
    <rPh sb="230" eb="231">
      <t>スウ</t>
    </rPh>
    <rPh sb="232" eb="233">
      <t>ゲン</t>
    </rPh>
    <rPh sb="235" eb="236">
      <t>カズ</t>
    </rPh>
    <rPh sb="237" eb="239">
      <t>キサイ</t>
    </rPh>
    <rPh sb="264" eb="266">
      <t>ホウモン</t>
    </rPh>
    <rPh sb="266" eb="268">
      <t>シンリョウ</t>
    </rPh>
    <rPh sb="268" eb="270">
      <t>リヨウ</t>
    </rPh>
    <rPh sb="270" eb="273">
      <t>カイシジ</t>
    </rPh>
    <rPh sb="273" eb="275">
      <t>ジョクソウ</t>
    </rPh>
    <rPh sb="275" eb="278">
      <t>ホユウシャ</t>
    </rPh>
    <rPh sb="283" eb="285">
      <t>ホウモン</t>
    </rPh>
    <rPh sb="285" eb="287">
      <t>シンリョウ</t>
    </rPh>
    <rPh sb="287" eb="289">
      <t>リヨウ</t>
    </rPh>
    <rPh sb="289" eb="292">
      <t>カイシジ</t>
    </rPh>
    <rPh sb="293" eb="295">
      <t>ジョクソウ</t>
    </rPh>
    <rPh sb="296" eb="299">
      <t>ジュウショウド</t>
    </rPh>
    <rPh sb="305" eb="307">
      <t>ホウモン</t>
    </rPh>
    <rPh sb="307" eb="309">
      <t>シンリョウ</t>
    </rPh>
    <rPh sb="309" eb="310">
      <t>チュウ</t>
    </rPh>
    <rPh sb="311" eb="312">
      <t>アラ</t>
    </rPh>
    <rPh sb="314" eb="316">
      <t>ジョクソウ</t>
    </rPh>
    <rPh sb="317" eb="319">
      <t>ハッセイ</t>
    </rPh>
    <rPh sb="321" eb="323">
      <t>カンジャ</t>
    </rPh>
    <rPh sb="328" eb="331">
      <t>ハッケンジ</t>
    </rPh>
    <rPh sb="332" eb="335">
      <t>ジュウショウド</t>
    </rPh>
    <rPh sb="336" eb="338">
      <t>キニュウ</t>
    </rPh>
    <phoneticPr fontId="16"/>
  </si>
  <si>
    <r>
      <t>２　２の記載にあたっては、下記の内容により記入してください。
（１）　①については、１年間の算定患者数を記入してください。ただし、１名の患者が複数回、本指導管理
　　料を算定した場合においても、患者１名として数えることとする。
（２）　②については、①のうち、褥瘡ハイリスク項目に該当する患者の実人数を記入する。
　　（１名の患者について複数の褥瘡ハイリスク項目を有していても、患者１名として数える）
　　　褥瘡ハイリスク項目の各項目については、１名の患者につき、複数の要因がある場合は、それぞれ</t>
    </r>
    <r>
      <rPr>
        <u/>
        <sz val="10"/>
        <color theme="1"/>
        <rFont val="ＭＳ Ｐゴシック"/>
        <family val="3"/>
        <charset val="128"/>
      </rPr>
      <t xml:space="preserve">に
</t>
    </r>
    <r>
      <rPr>
        <sz val="10"/>
        <color theme="1"/>
        <rFont val="ＭＳ Ｐゴシック"/>
        <family val="3"/>
        <charset val="128"/>
      </rPr>
      <t>　　１名として数えることとする。（複数回答）
（３）　③については、②の褥瘡ハイリスク項目に該当する患者の訪問診療開始時の褥瘡の重症度及び褥
　　瘡発生の発見時の褥瘡の重症度について記入する。</t>
    </r>
    <rPh sb="4" eb="6">
      <t>キサイ</t>
    </rPh>
    <rPh sb="13" eb="15">
      <t>カキ</t>
    </rPh>
    <rPh sb="16" eb="18">
      <t>ナイヨウ</t>
    </rPh>
    <rPh sb="21" eb="23">
      <t>キニュウ</t>
    </rPh>
    <rPh sb="44" eb="46">
      <t>ネンカン</t>
    </rPh>
    <rPh sb="47" eb="49">
      <t>サンテイ</t>
    </rPh>
    <rPh sb="49" eb="52">
      <t>カンジャスウ</t>
    </rPh>
    <rPh sb="53" eb="55">
      <t>キニュウ</t>
    </rPh>
    <rPh sb="67" eb="68">
      <t>メイ</t>
    </rPh>
    <rPh sb="132" eb="134">
      <t>ジョクソウ</t>
    </rPh>
    <rPh sb="139" eb="141">
      <t>コウモク</t>
    </rPh>
    <rPh sb="142" eb="144">
      <t>ガイトウ</t>
    </rPh>
    <rPh sb="146" eb="148">
      <t>カンジャ</t>
    </rPh>
    <rPh sb="149" eb="150">
      <t>ジツ</t>
    </rPh>
    <rPh sb="150" eb="152">
      <t>ニンズウ</t>
    </rPh>
    <rPh sb="153" eb="155">
      <t>キニュウ</t>
    </rPh>
    <rPh sb="163" eb="164">
      <t>メイ</t>
    </rPh>
    <rPh sb="165" eb="167">
      <t>カンジャ</t>
    </rPh>
    <rPh sb="171" eb="173">
      <t>フクスウ</t>
    </rPh>
    <rPh sb="174" eb="176">
      <t>ジョクソウ</t>
    </rPh>
    <rPh sb="181" eb="183">
      <t>コウモク</t>
    </rPh>
    <rPh sb="184" eb="185">
      <t>ユウ</t>
    </rPh>
    <rPh sb="191" eb="193">
      <t>カンジャ</t>
    </rPh>
    <rPh sb="194" eb="195">
      <t>メイ</t>
    </rPh>
    <rPh sb="198" eb="199">
      <t>カゾ</t>
    </rPh>
    <rPh sb="206" eb="208">
      <t>ジョクソウ</t>
    </rPh>
    <rPh sb="213" eb="215">
      <t>コウモク</t>
    </rPh>
    <rPh sb="216" eb="217">
      <t>カク</t>
    </rPh>
    <rPh sb="217" eb="219">
      <t>コウモク</t>
    </rPh>
    <rPh sb="226" eb="227">
      <t>メイ</t>
    </rPh>
    <rPh sb="228" eb="230">
      <t>カンジャ</t>
    </rPh>
    <rPh sb="234" eb="236">
      <t>フクスウ</t>
    </rPh>
    <rPh sb="237" eb="239">
      <t>ヨウイン</t>
    </rPh>
    <rPh sb="242" eb="244">
      <t>バアイ</t>
    </rPh>
    <rPh sb="255" eb="256">
      <t>メイ</t>
    </rPh>
    <rPh sb="259" eb="260">
      <t>カゾ</t>
    </rPh>
    <rPh sb="269" eb="271">
      <t>フクスウ</t>
    </rPh>
    <rPh sb="271" eb="273">
      <t>カイトウ</t>
    </rPh>
    <rPh sb="289" eb="291">
      <t>ジョクソウ</t>
    </rPh>
    <rPh sb="296" eb="298">
      <t>コウモク</t>
    </rPh>
    <rPh sb="299" eb="301">
      <t>ガイトウ</t>
    </rPh>
    <rPh sb="303" eb="305">
      <t>カンジャ</t>
    </rPh>
    <rPh sb="306" eb="308">
      <t>ホウモン</t>
    </rPh>
    <rPh sb="308" eb="310">
      <t>シンリョウ</t>
    </rPh>
    <rPh sb="310" eb="312">
      <t>カイシ</t>
    </rPh>
    <rPh sb="312" eb="313">
      <t>ジ</t>
    </rPh>
    <rPh sb="314" eb="316">
      <t>ジョクソウ</t>
    </rPh>
    <rPh sb="317" eb="320">
      <t>ジュウショウド</t>
    </rPh>
    <rPh sb="320" eb="321">
      <t>オヨ</t>
    </rPh>
    <rPh sb="327" eb="329">
      <t>ハッセイ</t>
    </rPh>
    <rPh sb="330" eb="333">
      <t>ハッケンジ</t>
    </rPh>
    <rPh sb="334" eb="336">
      <t>ジョクソウ</t>
    </rPh>
    <rPh sb="337" eb="340">
      <t>ジュウショウド</t>
    </rPh>
    <rPh sb="344" eb="346">
      <t>キニュウ</t>
    </rPh>
    <phoneticPr fontId="16"/>
  </si>
  <si>
    <t>（令和５年７月１日）</t>
    <phoneticPr fontId="6"/>
  </si>
  <si>
    <t>１　情報通信機器を用いた診療実施状況</t>
    <rPh sb="2" eb="6">
      <t>ジョウホウツウシン</t>
    </rPh>
    <rPh sb="6" eb="8">
      <t>キキ</t>
    </rPh>
    <rPh sb="9" eb="10">
      <t>モチ</t>
    </rPh>
    <phoneticPr fontId="6"/>
  </si>
  <si>
    <t>件</t>
    <rPh sb="0" eb="1">
      <t>ケン</t>
    </rPh>
    <phoneticPr fontId="6"/>
  </si>
  <si>
    <t>診療件数
（市町村及び特別区単位でまとめた回数を記載すること。）</t>
    <phoneticPr fontId="6"/>
  </si>
  <si>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</si>
  <si>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</si>
  <si>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</si>
  <si>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</si>
  <si>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</si>
  <si>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</si>
  <si>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</si>
  <si>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</si>
  <si>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</si>
  <si>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　　　　   　　　 「△」は実績がある場合のみ提出</t>
    <rPh sb="15" eb="17">
      <t>ジッセキ</t>
    </rPh>
    <rPh sb="20" eb="22">
      <t>バアイ</t>
    </rPh>
    <rPh sb="24" eb="26">
      <t>テイシュツ</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</si>
  <si>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</si>
  <si>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入院基本料等に関する実施状況報告書（令和５年７月１日現在）</t>
    <rPh sb="26" eb="28">
      <t>ゲンザイ</t>
    </rPh>
    <phoneticPr fontId="23"/>
  </si>
  <si>
    <t xml:space="preserve">
</t>
    <phoneticPr fontId="23"/>
  </si>
  <si>
    <t>※地方厚生（支）局記載　　</t>
  </si>
  <si>
    <t>※　印刷は片面印刷とすること。</t>
    <phoneticPr fontId="23"/>
  </si>
  <si>
    <t>都道府県番号</t>
    <rPh sb="0" eb="4">
      <t>トドウフケン</t>
    </rPh>
    <rPh sb="4" eb="6">
      <t>バンゴウ</t>
    </rPh>
    <phoneticPr fontId="23"/>
  </si>
  <si>
    <t>医療機関コード７桁</t>
    <rPh sb="0" eb="2">
      <t>イリョウ</t>
    </rPh>
    <rPh sb="2" eb="4">
      <t>キカン</t>
    </rPh>
    <rPh sb="8" eb="9">
      <t>ケタ</t>
    </rPh>
    <phoneticPr fontId="23"/>
  </si>
  <si>
    <t>①～⑯
記載上の注意
項番６参照</t>
    <rPh sb="14" eb="16">
      <t>サンショウ</t>
    </rPh>
    <phoneticPr fontId="23"/>
  </si>
  <si>
    <t>A～D
記載上の
注意項番７参照</t>
    <rPh sb="4" eb="6">
      <t>キサイ</t>
    </rPh>
    <rPh sb="6" eb="7">
      <t>ジョウ</t>
    </rPh>
    <rPh sb="9" eb="11">
      <t>チュウイ</t>
    </rPh>
    <rPh sb="11" eb="13">
      <t>コウバン</t>
    </rPh>
    <rPh sb="14" eb="16">
      <t>サンショウ</t>
    </rPh>
    <phoneticPr fontId="23"/>
  </si>
  <si>
    <t>小数点以下切り上げ
※１</t>
    <rPh sb="0" eb="3">
      <t>ショウスウテン</t>
    </rPh>
    <rPh sb="3" eb="5">
      <t>イカ</t>
    </rPh>
    <rPh sb="5" eb="6">
      <t>キ</t>
    </rPh>
    <rPh sb="7" eb="8">
      <t>ア</t>
    </rPh>
    <phoneticPr fontId="23"/>
  </si>
  <si>
    <t>小数点第一位まで
※１</t>
    <rPh sb="0" eb="3">
      <t>ショウスウテン</t>
    </rPh>
    <rPh sb="3" eb="4">
      <t>ダイ</t>
    </rPh>
    <rPh sb="4" eb="5">
      <t>イチ</t>
    </rPh>
    <rPh sb="5" eb="6">
      <t>イ</t>
    </rPh>
    <phoneticPr fontId="23"/>
  </si>
  <si>
    <t>整数</t>
    <rPh sb="0" eb="2">
      <t>セイスウ</t>
    </rPh>
    <phoneticPr fontId="23"/>
  </si>
  <si>
    <t>整数
※３</t>
    <rPh sb="0" eb="2">
      <t>セイスウ</t>
    </rPh>
    <phoneticPr fontId="23"/>
  </si>
  <si>
    <t>１人未満端数切り上げ
※４</t>
    <rPh sb="1" eb="2">
      <t>ニン</t>
    </rPh>
    <rPh sb="2" eb="4">
      <t>ミマン</t>
    </rPh>
    <rPh sb="4" eb="6">
      <t>ハスウ</t>
    </rPh>
    <phoneticPr fontId="23"/>
  </si>
  <si>
    <t>小数点第一位まで
※４</t>
    <rPh sb="0" eb="3">
      <t>ショウスウテン</t>
    </rPh>
    <rPh sb="3" eb="4">
      <t>ダイ</t>
    </rPh>
    <rPh sb="4" eb="5">
      <t>イチ</t>
    </rPh>
    <rPh sb="5" eb="6">
      <t>イ</t>
    </rPh>
    <phoneticPr fontId="23"/>
  </si>
  <si>
    <t>①～⑨
記載上の
注意項番16参照</t>
    <rPh sb="4" eb="6">
      <t>キサイ</t>
    </rPh>
    <rPh sb="6" eb="7">
      <t>ジョウ</t>
    </rPh>
    <rPh sb="9" eb="11">
      <t>チュウイ</t>
    </rPh>
    <rPh sb="11" eb="13">
      <t>コウバン</t>
    </rPh>
    <rPh sb="15" eb="17">
      <t>サンショウ</t>
    </rPh>
    <phoneticPr fontId="23"/>
  </si>
  <si>
    <t>①～⑤
記載上の
注意項番17参照</t>
    <rPh sb="4" eb="6">
      <t>キサイ</t>
    </rPh>
    <rPh sb="6" eb="7">
      <t>ジョウ</t>
    </rPh>
    <rPh sb="9" eb="11">
      <t>チュウイ</t>
    </rPh>
    <rPh sb="11" eb="13">
      <t>コウバン</t>
    </rPh>
    <rPh sb="15" eb="17">
      <t>サンショウ</t>
    </rPh>
    <phoneticPr fontId="23"/>
  </si>
  <si>
    <t>①～⑥
記載上の
注意項番18参照</t>
    <rPh sb="4" eb="6">
      <t>キサイ</t>
    </rPh>
    <rPh sb="6" eb="7">
      <t>ジョウ</t>
    </rPh>
    <rPh sb="9" eb="11">
      <t>チュウイ</t>
    </rPh>
    <rPh sb="11" eb="13">
      <t>コウバン</t>
    </rPh>
    <rPh sb="15" eb="17">
      <t>サンショウ</t>
    </rPh>
    <phoneticPr fontId="23"/>
  </si>
  <si>
    <t>①～④
記載上の
注意項番19参照</t>
    <rPh sb="4" eb="6">
      <t>キサイ</t>
    </rPh>
    <rPh sb="6" eb="7">
      <t>ジョウ</t>
    </rPh>
    <rPh sb="9" eb="11">
      <t>チュウイ</t>
    </rPh>
    <rPh sb="11" eb="13">
      <t>コウバン</t>
    </rPh>
    <rPh sb="15" eb="17">
      <t>サンショウ</t>
    </rPh>
    <phoneticPr fontId="23"/>
  </si>
  <si>
    <t>①～⑪のうちすべて記載
記載上の注意項番20参照</t>
    <rPh sb="22" eb="24">
      <t>サンショウ</t>
    </rPh>
    <phoneticPr fontId="23"/>
  </si>
  <si>
    <t>①～④
記載上の
注意項番22参照</t>
    <rPh sb="4" eb="6">
      <t>キサイ</t>
    </rPh>
    <rPh sb="6" eb="7">
      <t>ジョウ</t>
    </rPh>
    <rPh sb="9" eb="11">
      <t>チュウイ</t>
    </rPh>
    <rPh sb="11" eb="13">
      <t>コウバン</t>
    </rPh>
    <rPh sb="15" eb="17">
      <t>サンショウ</t>
    </rPh>
    <phoneticPr fontId="23"/>
  </si>
  <si>
    <r>
      <t>※１　「平均在院日数」は</t>
    </r>
    <r>
      <rPr>
        <b/>
        <u/>
        <sz val="11"/>
        <color theme="1"/>
        <rFont val="ＭＳ Ｐ明朝"/>
        <family val="1"/>
        <charset val="128"/>
      </rPr>
      <t>小数点以下は切り上げ</t>
    </r>
    <r>
      <rPr>
        <sz val="11"/>
        <color theme="1"/>
        <rFont val="ＭＳ Ｐ明朝"/>
        <family val="1"/>
        <charset val="128"/>
      </rPr>
      <t>ること。「在宅復帰率」は</t>
    </r>
    <r>
      <rPr>
        <b/>
        <u/>
        <sz val="11"/>
        <color theme="1"/>
        <rFont val="ＭＳ Ｐ明朝"/>
        <family val="1"/>
        <charset val="128"/>
      </rPr>
      <t>小数点第一位までの実数（小数点第二位切り捨て）</t>
    </r>
    <r>
      <rPr>
        <sz val="11"/>
        <color theme="1"/>
        <rFont val="ＭＳ Ｐ明朝"/>
        <family val="1"/>
        <charset val="128"/>
      </rPr>
      <t>を記載すること。</t>
    </r>
    <rPh sb="4" eb="6">
      <t>ヘイキン</t>
    </rPh>
    <rPh sb="6" eb="8">
      <t>ザイイン</t>
    </rPh>
    <rPh sb="8" eb="10">
      <t>ニッスウ</t>
    </rPh>
    <rPh sb="12" eb="15">
      <t>ショウスウテン</t>
    </rPh>
    <rPh sb="15" eb="17">
      <t>イカ</t>
    </rPh>
    <rPh sb="18" eb="19">
      <t>キ</t>
    </rPh>
    <rPh sb="20" eb="21">
      <t>ア</t>
    </rPh>
    <rPh sb="27" eb="29">
      <t>ザイタク</t>
    </rPh>
    <rPh sb="29" eb="31">
      <t>フッキ</t>
    </rPh>
    <rPh sb="31" eb="32">
      <t>リツ</t>
    </rPh>
    <rPh sb="34" eb="37">
      <t>ショウスウテン</t>
    </rPh>
    <rPh sb="37" eb="38">
      <t>ダイ</t>
    </rPh>
    <rPh sb="38" eb="40">
      <t>イチイ</t>
    </rPh>
    <rPh sb="43" eb="45">
      <t>ジッスウ</t>
    </rPh>
    <rPh sb="46" eb="49">
      <t>ショウスウテン</t>
    </rPh>
    <rPh sb="49" eb="50">
      <t>ダイ</t>
    </rPh>
    <rPh sb="50" eb="52">
      <t>ニイ</t>
    </rPh>
    <rPh sb="52" eb="53">
      <t>キ</t>
    </rPh>
    <rPh sb="54" eb="55">
      <t>ス</t>
    </rPh>
    <rPh sb="58" eb="60">
      <t>キサイ</t>
    </rPh>
    <phoneticPr fontId="23"/>
  </si>
  <si>
    <t>※２　入院基本料の病床数には、特殊疾患入院医療管理料、小児入院医療管理料４・５、及び地域包括ケア入院医療管理料１～４に係る病床数を含めて記載し、その他の特定入院料に係る病床数は含めないこと。</t>
    <phoneticPr fontId="23"/>
  </si>
  <si>
    <t>※３　本様式の記入に際しては、医療法の許可病床を含め特に指定のない場合、全ての事項において医療保険適用病棟・病床についてのみ記入すること。
　　　（介護保険適用病床や療養告示に係る２室８床については許可病床数や入院患者数に含めて記入しないこと。）</t>
    <phoneticPr fontId="23"/>
  </si>
  <si>
    <r>
      <t>※４　「１日平均入院患者数」は１人未満の端数は、切り上げること。
　　　「月平均１日看護職員配置数」、「夜勤時間帯の看護職員１人当たりの患者数」、「月平均１日看護補助者配置数」、「夜勤時間帯の看護補助者１人当たりの患者数」、は</t>
    </r>
    <r>
      <rPr>
        <b/>
        <u/>
        <sz val="11"/>
        <color theme="1"/>
        <rFont val="ＭＳ Ｐ明朝"/>
        <family val="1"/>
        <charset val="128"/>
      </rPr>
      <t>小数点第一位までの実数（小数点第二位切り捨て）</t>
    </r>
    <r>
      <rPr>
        <sz val="11"/>
        <color theme="1"/>
        <rFont val="ＭＳ Ｐ明朝"/>
        <family val="1"/>
        <charset val="128"/>
      </rPr>
      <t>を記載すること。</t>
    </r>
    <rPh sb="52" eb="54">
      <t>ヤキン</t>
    </rPh>
    <rPh sb="54" eb="57">
      <t>ジカンタイ</t>
    </rPh>
    <rPh sb="58" eb="60">
      <t>カンゴ</t>
    </rPh>
    <rPh sb="60" eb="62">
      <t>ショクイン</t>
    </rPh>
    <rPh sb="63" eb="64">
      <t>ニン</t>
    </rPh>
    <rPh sb="64" eb="65">
      <t>ア</t>
    </rPh>
    <rPh sb="68" eb="71">
      <t>カンジャスウ</t>
    </rPh>
    <rPh sb="74" eb="77">
      <t>ツキヘイキン</t>
    </rPh>
    <rPh sb="78" eb="79">
      <t>ニチ</t>
    </rPh>
    <rPh sb="79" eb="81">
      <t>カンゴ</t>
    </rPh>
    <rPh sb="81" eb="84">
      <t>ホジョシャ</t>
    </rPh>
    <rPh sb="84" eb="87">
      <t>ハイチスウ</t>
    </rPh>
    <rPh sb="113" eb="116">
      <t>ショウスウテン</t>
    </rPh>
    <rPh sb="116" eb="117">
      <t>ダイ</t>
    </rPh>
    <rPh sb="117" eb="119">
      <t>イチイ</t>
    </rPh>
    <rPh sb="122" eb="124">
      <t>ジッスウ</t>
    </rPh>
    <rPh sb="125" eb="128">
      <t>ショウスウテン</t>
    </rPh>
    <rPh sb="128" eb="129">
      <t>ダイ</t>
    </rPh>
    <rPh sb="129" eb="131">
      <t>ニイ</t>
    </rPh>
    <rPh sb="131" eb="132">
      <t>キ</t>
    </rPh>
    <rPh sb="133" eb="134">
      <t>ス</t>
    </rPh>
    <rPh sb="137" eb="139">
      <t>キサイ</t>
    </rPh>
    <phoneticPr fontId="23"/>
  </si>
  <si>
    <t>入院基本料等に関する実施状況報告書（令和５年７月１日現在）</t>
    <phoneticPr fontId="23"/>
  </si>
  <si>
    <t>令和５年７月１日現在の届出区分</t>
    <rPh sb="5" eb="6">
      <t>ガツ</t>
    </rPh>
    <rPh sb="7" eb="8">
      <t>ニチ</t>
    </rPh>
    <rPh sb="8" eb="10">
      <t>ゲンザイ</t>
    </rPh>
    <rPh sb="11" eb="13">
      <t>トドケデ</t>
    </rPh>
    <rPh sb="13" eb="15">
      <t>クブン</t>
    </rPh>
    <phoneticPr fontId="23"/>
  </si>
  <si>
    <r>
      <rPr>
        <b/>
        <sz val="12"/>
        <color theme="1"/>
        <rFont val="ＭＳ Ｐ明朝"/>
        <family val="1"/>
        <charset val="128"/>
      </rPr>
      <t>　　結核病棟</t>
    </r>
    <r>
      <rPr>
        <sz val="12"/>
        <color theme="1"/>
        <rFont val="ＭＳ Ｐ明朝"/>
        <family val="1"/>
        <charset val="128"/>
      </rPr>
      <t xml:space="preserve">
　</t>
    </r>
    <r>
      <rPr>
        <sz val="11"/>
        <color theme="1"/>
        <rFont val="ＭＳ Ｐ明朝"/>
        <family val="1"/>
        <charset val="128"/>
      </rPr>
      <t>※一般病棟と
　　結核病棟を
　　併せて１看護
　　単位とする
　　場合を除く。</t>
    </r>
    <phoneticPr fontId="23"/>
  </si>
  <si>
    <t>入院患者の状況（令和５年４月～６月）
※評価票Ⅰの場合のみ記載</t>
    <rPh sb="13" eb="14">
      <t>ガツ</t>
    </rPh>
    <rPh sb="16" eb="17">
      <t>ガツ</t>
    </rPh>
    <rPh sb="21" eb="23">
      <t>ヒョウカ</t>
    </rPh>
    <rPh sb="23" eb="24">
      <t>ヒョウ</t>
    </rPh>
    <rPh sb="26" eb="28">
      <t>バアイ</t>
    </rPh>
    <rPh sb="30" eb="32">
      <t>キサイ</t>
    </rPh>
    <phoneticPr fontId="23"/>
  </si>
  <si>
    <r>
      <t xml:space="preserve">
③
重症度、医療・
看護必要度の
基準を満たす
患者の割合（％）
（②／①×100）
</t>
    </r>
    <r>
      <rPr>
        <sz val="10"/>
        <color theme="1"/>
        <rFont val="ＭＳ Ｐ明朝"/>
        <family val="1"/>
        <charset val="128"/>
      </rPr>
      <t>※</t>
    </r>
    <r>
      <rPr>
        <u/>
        <sz val="10"/>
        <color theme="1"/>
        <rFont val="ＭＳ Ｐ明朝"/>
        <family val="1"/>
        <charset val="128"/>
      </rPr>
      <t xml:space="preserve">小数点第１位まで
（小数点第２位を
切り捨てて）
</t>
    </r>
    <r>
      <rPr>
        <sz val="10"/>
        <color theme="1"/>
        <rFont val="ＭＳ Ｐ明朝"/>
        <family val="1"/>
        <charset val="128"/>
      </rPr>
      <t>記入する
※エクセルは
自動入力</t>
    </r>
    <rPh sb="8" eb="10">
      <t>イリョウ</t>
    </rPh>
    <rPh sb="46" eb="49">
      <t>ショウスウテン</t>
    </rPh>
    <rPh sb="49" eb="50">
      <t>ダイ</t>
    </rPh>
    <rPh sb="51" eb="52">
      <t>イ</t>
    </rPh>
    <rPh sb="56" eb="59">
      <t>ショウスウテン</t>
    </rPh>
    <rPh sb="59" eb="60">
      <t>ダイ</t>
    </rPh>
    <rPh sb="61" eb="62">
      <t>イ</t>
    </rPh>
    <rPh sb="64" eb="65">
      <t>キ</t>
    </rPh>
    <rPh sb="66" eb="67">
      <t>ス</t>
    </rPh>
    <rPh sb="71" eb="73">
      <t>キニュウ</t>
    </rPh>
    <rPh sb="83" eb="85">
      <t>ジドウ</t>
    </rPh>
    <rPh sb="85" eb="87">
      <t>ニュウリョク</t>
    </rPh>
    <phoneticPr fontId="23"/>
  </si>
  <si>
    <r>
      <t xml:space="preserve">
③
重症度、医療・
看護必要度の
基準を満たす
患者の割合（％）
（②／①×100）
</t>
    </r>
    <r>
      <rPr>
        <sz val="10"/>
        <color theme="1"/>
        <rFont val="ＭＳ Ｐ明朝"/>
        <family val="1"/>
        <charset val="128"/>
      </rPr>
      <t>※</t>
    </r>
    <r>
      <rPr>
        <u/>
        <sz val="10"/>
        <color theme="1"/>
        <rFont val="ＭＳ Ｐ明朝"/>
        <family val="1"/>
        <charset val="128"/>
      </rPr>
      <t xml:space="preserve">小数点第１位まで
（小数点第２位を
切り捨てて）
</t>
    </r>
    <r>
      <rPr>
        <sz val="10"/>
        <color theme="1"/>
        <rFont val="ＭＳ Ｐ明朝"/>
        <family val="1"/>
        <charset val="128"/>
      </rPr>
      <t>記入する
※エクセルは
自動入力</t>
    </r>
    <rPh sb="8" eb="10">
      <t>イリョウ</t>
    </rPh>
    <rPh sb="46" eb="49">
      <t>ショウスウテン</t>
    </rPh>
    <rPh sb="49" eb="50">
      <t>ダイ</t>
    </rPh>
    <rPh sb="51" eb="52">
      <t>イ</t>
    </rPh>
    <rPh sb="56" eb="59">
      <t>ショウスウテン</t>
    </rPh>
    <rPh sb="59" eb="60">
      <t>ダイ</t>
    </rPh>
    <rPh sb="61" eb="62">
      <t>イ</t>
    </rPh>
    <rPh sb="64" eb="65">
      <t>キ</t>
    </rPh>
    <rPh sb="66" eb="67">
      <t>ス</t>
    </rPh>
    <rPh sb="71" eb="73">
      <t>キニュウ</t>
    </rPh>
    <phoneticPr fontId="23"/>
  </si>
  <si>
    <t>床</t>
    <phoneticPr fontId="23"/>
  </si>
  <si>
    <t>入院基本料等に関する実施状況報告書（令和５年６月１日現在）　　　　　</t>
    <phoneticPr fontId="23"/>
  </si>
  <si>
    <t>※地方厚生（支）局記載　　</t>
    <phoneticPr fontId="23"/>
  </si>
  <si>
    <t>褥瘡対策の実施状況（令和５年６月１日における実績・状況）</t>
    <rPh sb="0" eb="2">
      <t>ジョクソウ</t>
    </rPh>
    <rPh sb="2" eb="4">
      <t>タイサク</t>
    </rPh>
    <rPh sb="5" eb="7">
      <t>ジッシ</t>
    </rPh>
    <rPh sb="6" eb="7">
      <t>シ</t>
    </rPh>
    <rPh sb="7" eb="9">
      <t>ジョウキョウ</t>
    </rPh>
    <rPh sb="15" eb="16">
      <t>ガツ</t>
    </rPh>
    <rPh sb="17" eb="18">
      <t>ニチ</t>
    </rPh>
    <rPh sb="22" eb="24">
      <t>ジッセキ</t>
    </rPh>
    <rPh sb="25" eb="27">
      <t>ジョウキョウ</t>
    </rPh>
    <phoneticPr fontId="23"/>
  </si>
  <si>
    <t>令和５年７月１日現在の届出区分</t>
    <phoneticPr fontId="23"/>
  </si>
  <si>
    <t>　入院患者数（令和５年６月１日の入院患者数）</t>
    <rPh sb="16" eb="18">
      <t>ニュウイン</t>
    </rPh>
    <rPh sb="18" eb="21">
      <t>カンジャスウ</t>
    </rPh>
    <phoneticPr fontId="23"/>
  </si>
  <si>
    <r>
      <rPr>
        <sz val="11"/>
        <color theme="1"/>
        <rFont val="ＭＳ 明朝"/>
        <family val="1"/>
        <charset val="128"/>
      </rPr>
      <t>　①のうち、</t>
    </r>
    <r>
      <rPr>
        <sz val="11"/>
        <color theme="1"/>
        <rFont val="Times New Roman"/>
        <family val="1"/>
      </rPr>
      <t>d1</t>
    </r>
    <r>
      <rPr>
        <sz val="11"/>
        <color theme="1"/>
        <rFont val="ＭＳ 明朝"/>
        <family val="1"/>
        <charset val="128"/>
      </rPr>
      <t>以上の褥瘡を有していた患者数（褥瘡保有者数）</t>
    </r>
    <rPh sb="23" eb="25">
      <t>ジョクソウ</t>
    </rPh>
    <rPh sb="25" eb="28">
      <t>ホユウシャ</t>
    </rPh>
    <rPh sb="28" eb="29">
      <t>スウ</t>
    </rPh>
    <phoneticPr fontId="23"/>
  </si>
  <si>
    <t>①～④が入力されていること、④が②－③と一致していることを確認→</t>
    <rPh sb="4" eb="6">
      <t>ニュウリョク</t>
    </rPh>
    <rPh sb="20" eb="22">
      <t>イッチ</t>
    </rPh>
    <rPh sb="29" eb="31">
      <t>カクニン</t>
    </rPh>
    <phoneticPr fontId="23"/>
  </si>
  <si>
    <r>
      <t xml:space="preserve">
</t>
    </r>
    <r>
      <rPr>
        <sz val="12"/>
        <color theme="1"/>
        <rFont val="ＭＳ Ｐ明朝"/>
        <family val="1"/>
        <charset val="128"/>
      </rPr>
      <t xml:space="preserve"> </t>
    </r>
    <r>
      <rPr>
        <sz val="11"/>
        <color theme="1"/>
        <rFont val="ＭＳ Ｐ明朝"/>
        <family val="1"/>
        <charset val="128"/>
      </rPr>
      <t xml:space="preserve">
⑤</t>
    </r>
    <phoneticPr fontId="23"/>
  </si>
  <si>
    <t>　体圧分散マットレス等に関する体制の整備状況</t>
    <phoneticPr fontId="23"/>
  </si>
  <si>
    <t>体圧分散マットレスを保有している　(</t>
    <phoneticPr fontId="23"/>
  </si>
  <si>
    <t>）台</t>
    <rPh sb="1" eb="2">
      <t>ダイ</t>
    </rPh>
    <phoneticPr fontId="23"/>
  </si>
  <si>
    <t>エアマットレスを保有している      (</t>
    <phoneticPr fontId="23"/>
  </si>
  <si>
    <t>体圧分散用枕を保有している</t>
    <phoneticPr fontId="23"/>
  </si>
  <si>
    <t>※　　を付すこと（複数選択可）。
・体圧分散マットレス又はエアマットレスを保有している場合は、台数を記載すること。
・自由記載は簡潔に文章で記載すること。</t>
    <phoneticPr fontId="23"/>
  </si>
  <si>
    <t>車いす用のクッションを保有している</t>
    <rPh sb="0" eb="1">
      <t>クルマ</t>
    </rPh>
    <rPh sb="3" eb="4">
      <t>ヨウ</t>
    </rPh>
    <rPh sb="11" eb="13">
      <t>ホユウ</t>
    </rPh>
    <phoneticPr fontId="23"/>
  </si>
  <si>
    <t>その他（自由記載)</t>
    <phoneticPr fontId="23"/>
  </si>
  <si>
    <t>※本様式の書式は変えないこと。</t>
  </si>
  <si>
    <r>
      <t>※</t>
    </r>
    <r>
      <rPr>
        <sz val="7"/>
        <color theme="1"/>
        <rFont val="Times New Roman"/>
        <family val="1"/>
      </rPr>
      <t xml:space="preserve">  </t>
    </r>
    <r>
      <rPr>
        <sz val="10.5"/>
        <color theme="1"/>
        <rFont val="ＭＳ 明朝"/>
        <family val="1"/>
        <charset val="128"/>
      </rPr>
      <t>休止の届出がされている場合は、当該報告書の提出は不要です。</t>
    </r>
  </si>
  <si>
    <r>
      <t>1.</t>
    </r>
    <r>
      <rPr>
        <sz val="7"/>
        <color theme="1"/>
        <rFont val="Times New Roman"/>
        <family val="1"/>
      </rPr>
      <t xml:space="preserve">   </t>
    </r>
    <r>
      <rPr>
        <b/>
        <u/>
        <sz val="10.5"/>
        <color theme="1"/>
        <rFont val="ＭＳ 明朝"/>
        <family val="1"/>
        <charset val="128"/>
      </rPr>
      <t>様式は令和５年版を使用し、書式の変更は行わない</t>
    </r>
    <r>
      <rPr>
        <sz val="10.5"/>
        <color theme="1"/>
        <rFont val="ＭＳ 明朝"/>
        <family val="1"/>
        <charset val="128"/>
      </rPr>
      <t>こと。</t>
    </r>
  </si>
  <si>
    <r>
      <t>・「受付番号※」欄は、記載しないこと。
（</t>
    </r>
    <r>
      <rPr>
        <b/>
        <u/>
        <sz val="10.5"/>
        <color theme="1"/>
        <rFont val="ＭＳ 明朝"/>
        <family val="1"/>
        <charset val="128"/>
      </rPr>
      <t>地方厚生（支）局都府県事務所において、１番から連続した番号を付すものであること。</t>
    </r>
    <r>
      <rPr>
        <sz val="10.5"/>
        <color theme="1"/>
        <rFont val="ＭＳ 明朝"/>
        <family val="1"/>
        <charset val="128"/>
      </rPr>
      <t>なお、</t>
    </r>
    <r>
      <rPr>
        <b/>
        <u/>
        <sz val="10.5"/>
        <color theme="1"/>
        <rFont val="ＭＳ 明朝"/>
        <family val="1"/>
        <charset val="128"/>
      </rPr>
      <t>各医療機関ごとに様式１－１①②、１－２、１－３で共通した受付番号とする</t>
    </r>
    <r>
      <rPr>
        <sz val="10.5"/>
        <color theme="1"/>
        <rFont val="ＭＳ 明朝"/>
        <family val="1"/>
        <charset val="128"/>
      </rPr>
      <t>こと。）</t>
    </r>
    <rPh sb="11" eb="13">
      <t>キサイ</t>
    </rPh>
    <phoneticPr fontId="1"/>
  </si>
  <si>
    <r>
      <t>・「保険医療機関番号」欄は、各医療機関において診療報酬明細書等に使用している</t>
    </r>
    <r>
      <rPr>
        <b/>
        <u/>
        <sz val="10.5"/>
        <color theme="1"/>
        <rFont val="ＭＳ 明朝"/>
        <family val="1"/>
        <charset val="128"/>
      </rPr>
      <t>都道府県番号（２桁）を太枠</t>
    </r>
    <r>
      <rPr>
        <sz val="10.5"/>
        <color theme="1"/>
        <rFont val="ＭＳ 明朝"/>
        <family val="1"/>
        <charset val="128"/>
      </rPr>
      <t>に、</t>
    </r>
    <r>
      <rPr>
        <b/>
        <u/>
        <sz val="10.5"/>
        <color theme="1"/>
        <rFont val="ＭＳ 明朝"/>
        <family val="1"/>
        <charset val="128"/>
      </rPr>
      <t>医療機関コード（７桁）を細枠</t>
    </r>
    <r>
      <rPr>
        <sz val="10.5"/>
        <color theme="1"/>
        <rFont val="ＭＳ 明朝"/>
        <family val="1"/>
        <charset val="128"/>
      </rPr>
      <t>に記載することとし、医科歯科併設の場合は、</t>
    </r>
    <r>
      <rPr>
        <b/>
        <u/>
        <sz val="10.5"/>
        <color theme="1"/>
        <rFont val="ＭＳ 明朝"/>
        <family val="1"/>
        <charset val="128"/>
      </rPr>
      <t>医科の番号を記載</t>
    </r>
    <r>
      <rPr>
        <sz val="10.5"/>
        <color theme="1"/>
        <rFont val="ＭＳ 明朝"/>
        <family val="1"/>
        <charset val="128"/>
      </rPr>
      <t>すること。</t>
    </r>
    <rPh sb="46" eb="47">
      <t>ケタ</t>
    </rPh>
    <phoneticPr fontId="1"/>
  </si>
  <si>
    <t>・本報告の記載に際しては、医療法の許可病床を含め、特に指定のない場合、全ての事項において医療保険適用病棟・病床についてのみ記載すること（介護保険適用病床や療養告示に係る２室８床については、特に指定のない場合、許可病床数や入院患者数に含めないこと）。</t>
    <phoneticPr fontId="1"/>
  </si>
  <si>
    <r>
      <t>2．各欄に記載する番号は、前年とは異なる場合があるため、必ず</t>
    </r>
    <r>
      <rPr>
        <b/>
        <u/>
        <sz val="10.5"/>
        <color theme="1"/>
        <rFont val="ＭＳ 明朝"/>
        <family val="1"/>
        <charset val="128"/>
      </rPr>
      <t>令和５年版の番号を確認</t>
    </r>
    <r>
      <rPr>
        <sz val="10.5"/>
        <color theme="1"/>
        <rFont val="ＭＳ 明朝"/>
        <family val="1"/>
        <charset val="128"/>
      </rPr>
      <t>の上、記載すること。</t>
    </r>
    <phoneticPr fontId="1"/>
  </si>
  <si>
    <r>
      <t>3．</t>
    </r>
    <r>
      <rPr>
        <b/>
        <u/>
        <sz val="10.5"/>
        <color theme="1"/>
        <rFont val="ＭＳ 明朝"/>
        <family val="1"/>
        <charset val="128"/>
      </rPr>
      <t>印刷は、片面印刷を選択</t>
    </r>
    <r>
      <rPr>
        <sz val="10.5"/>
        <color theme="1"/>
        <rFont val="ＭＳ 明朝"/>
        <family val="1"/>
        <charset val="128"/>
      </rPr>
      <t>とすること。</t>
    </r>
  </si>
  <si>
    <r>
      <t>※様式１－１①②においては様式を複製する必要がないよう回答欄を増設しているため、空欄が発生する場合があるが、各項目単位では、</t>
    </r>
    <r>
      <rPr>
        <b/>
        <u/>
        <sz val="10.5"/>
        <color theme="1"/>
        <rFont val="ＭＳ 明朝"/>
        <family val="1"/>
        <charset val="128"/>
      </rPr>
      <t>上から詰めて順に記載</t>
    </r>
    <r>
      <rPr>
        <sz val="10.5"/>
        <color theme="1"/>
        <rFont val="ＭＳ 明朝"/>
        <family val="1"/>
        <charset val="128"/>
      </rPr>
      <t>すること。</t>
    </r>
    <phoneticPr fontId="1"/>
  </si>
  <si>
    <r>
      <t>1.</t>
    </r>
    <r>
      <rPr>
        <sz val="7"/>
        <color theme="1"/>
        <rFont val="Times New Roman"/>
        <family val="1"/>
      </rPr>
      <t xml:space="preserve">   </t>
    </r>
    <r>
      <rPr>
        <sz val="10.5"/>
        <color theme="1"/>
        <rFont val="ＭＳ 明朝"/>
        <family val="1"/>
        <charset val="128"/>
      </rPr>
      <t>「病院区分」欄は、１ 特定機能病院、２ 専門病院</t>
    </r>
    <r>
      <rPr>
        <b/>
        <u/>
        <sz val="10.5"/>
        <color theme="1"/>
        <rFont val="ＭＳ 明朝"/>
        <family val="1"/>
        <charset val="128"/>
      </rPr>
      <t>（悪性腫瘍・循環器疾患の専門病院として地方厚生（支）局長に届け出た保険医療機関）</t>
    </r>
    <r>
      <rPr>
        <sz val="10.5"/>
        <color theme="1"/>
        <rFont val="ＭＳ 明朝"/>
        <family val="1"/>
        <charset val="128"/>
      </rPr>
      <t>、３ 一般・その他　の該当するものに☑を付すこと。</t>
    </r>
  </si>
  <si>
    <r>
      <t>2.</t>
    </r>
    <r>
      <rPr>
        <sz val="7"/>
        <color theme="1"/>
        <rFont val="Times New Roman"/>
        <family val="1"/>
      </rPr>
      <t xml:space="preserve">   </t>
    </r>
    <r>
      <rPr>
        <sz val="10.5"/>
        <color theme="1"/>
        <rFont val="ＭＳ 明朝"/>
        <family val="1"/>
        <charset val="128"/>
      </rPr>
      <t>「開設者番号」欄は、次の区分による①～㉕の番号を記載すること。</t>
    </r>
  </si>
  <si>
    <r>
      <t>3.</t>
    </r>
    <r>
      <rPr>
        <sz val="7"/>
        <color theme="1"/>
        <rFont val="Times New Roman"/>
        <family val="1"/>
      </rPr>
      <t xml:space="preserve">   </t>
    </r>
    <r>
      <rPr>
        <sz val="10.5"/>
        <color theme="1"/>
        <rFont val="ＭＳ 明朝"/>
        <family val="1"/>
        <charset val="128"/>
      </rPr>
      <t>「介護保険適用病床・病棟の有無」欄は、有・無について該当するものに☑を付すこと。</t>
    </r>
  </si>
  <si>
    <r>
      <t>4.</t>
    </r>
    <r>
      <rPr>
        <sz val="7"/>
        <color theme="1"/>
        <rFont val="Times New Roman"/>
        <family val="1"/>
      </rPr>
      <t xml:space="preserve">   </t>
    </r>
    <r>
      <rPr>
        <sz val="10.5"/>
        <color theme="1"/>
        <rFont val="ＭＳ 明朝"/>
        <family val="1"/>
        <charset val="128"/>
      </rPr>
      <t>「厚生労働大臣が定める療養告示第２号にかかる病床（２室８床）の有無」欄は、</t>
    </r>
    <r>
      <rPr>
        <b/>
        <sz val="10.5"/>
        <color theme="1"/>
        <rFont val="ＭＳ 明朝"/>
        <family val="1"/>
        <charset val="128"/>
      </rPr>
      <t>「</t>
    </r>
    <r>
      <rPr>
        <b/>
        <u/>
        <sz val="10.5"/>
        <color theme="1"/>
        <rFont val="ＭＳ 明朝"/>
        <family val="1"/>
        <charset val="128"/>
      </rPr>
      <t>介護保険適用病床・病棟」が「有」の場合のみ、有・無について該当するものに☑を付す</t>
    </r>
    <r>
      <rPr>
        <sz val="10.5"/>
        <color theme="1"/>
        <rFont val="ＭＳ 明朝"/>
        <family val="1"/>
        <charset val="128"/>
      </rPr>
      <t>こと。</t>
    </r>
  </si>
  <si>
    <r>
      <t>5.</t>
    </r>
    <r>
      <rPr>
        <sz val="7"/>
        <color theme="1"/>
        <rFont val="Times New Roman"/>
        <family val="1"/>
      </rPr>
      <t xml:space="preserve">   </t>
    </r>
    <r>
      <rPr>
        <sz val="10.5"/>
        <color theme="1"/>
        <rFont val="ＭＳ 明朝"/>
        <family val="1"/>
        <charset val="128"/>
      </rPr>
      <t>「郡市区町村名」欄は、所在地の郡市区町村名を記載すること。（例：○区、○市、○郡○町）また、所在地が「基本診療料の施設基準告示　別表第六の二に掲げる厚生労働大臣の定める地域」に該当する場合には、☑を付すこと。</t>
    </r>
  </si>
  <si>
    <r>
      <t>6.</t>
    </r>
    <r>
      <rPr>
        <sz val="7"/>
        <color theme="1"/>
        <rFont val="Times New Roman"/>
        <family val="1"/>
      </rPr>
      <t xml:space="preserve">   </t>
    </r>
    <r>
      <rPr>
        <sz val="10.5"/>
        <color theme="1"/>
        <rFont val="ＭＳ 明朝"/>
        <family val="1"/>
        <charset val="128"/>
      </rPr>
      <t>「届出区分」欄について</t>
    </r>
  </si>
  <si>
    <r>
      <t>・</t>
    </r>
    <r>
      <rPr>
        <b/>
        <u/>
        <sz val="10.5"/>
        <color theme="1"/>
        <rFont val="ＭＳ 明朝"/>
        <family val="1"/>
        <charset val="128"/>
      </rPr>
      <t>療養病棟は、病棟を単位で届け出ている場合は、「療養病棟」欄（５・６行目）</t>
    </r>
    <r>
      <rPr>
        <sz val="10.5"/>
        <color theme="1"/>
        <rFont val="ＭＳ 明朝"/>
        <family val="1"/>
        <charset val="128"/>
      </rPr>
      <t>に記載し、介護病床を含む医療と介護の病床が一つの看護単位として混在している場合は「※医療と介護の病床が一つの看護単位として混在している場合（略）」欄（７～10行目）に記載すること。（介護医療院との混在病棟を含む）</t>
    </r>
  </si>
  <si>
    <t>・結核病棟は、病棟を単位で届け出ている場合は上段に、患者数30名以下で一般病棟等（一般病棟入院基本料、特定機能病院入院基本料（一般病棟）、専門病院入院基本料、障害者施設等入院基本料を算定する病棟）に結核病床が含まれている場合は13行目に結核病床のみを再掲すること。</t>
    <rPh sb="125" eb="127">
      <t>サイケイ</t>
    </rPh>
    <phoneticPr fontId="1"/>
  </si>
  <si>
    <r>
      <t>・月平均夜勤時間超過減算、夜勤時間特別入院基本料又は重症患者割合特別入院基本料を届け出ている場合は、</t>
    </r>
    <r>
      <rPr>
        <u/>
        <sz val="10.5"/>
        <color theme="1"/>
        <rFont val="ＭＳ 明朝"/>
        <family val="1"/>
        <charset val="128"/>
      </rPr>
      <t>①～⑧の番号のうち該当する番号と、⑭、⑮又は⑯の番号の２つを記載する</t>
    </r>
    <r>
      <rPr>
        <sz val="10.5"/>
        <color theme="1"/>
        <rFont val="ＭＳ 明朝"/>
        <family val="1"/>
        <charset val="128"/>
      </rPr>
      <t>こと。</t>
    </r>
  </si>
  <si>
    <t>（２）「特定入院料に係る病棟等」の「届出区分」欄は、それぞれ該当するものを下記の番号により、届出区分ごとに１行ずつ記載すること。なお、同一区分であっても、複数の病棟又は治療室の届出を行っている場合には、届出を行っている病棟又は治療室ごとに１行ずつ記載すること。（例：回復期リハビリテーション病棟入院料１を２病棟届出している場合、２行に分けて記載）</t>
    <phoneticPr fontId="1"/>
  </si>
  <si>
    <r>
      <t>①</t>
    </r>
    <r>
      <rPr>
        <sz val="10.5"/>
        <color theme="1"/>
        <rFont val="Century"/>
        <family val="1"/>
      </rPr>
      <t xml:space="preserve"> </t>
    </r>
    <r>
      <rPr>
        <sz val="10.5"/>
        <color theme="1"/>
        <rFont val="ＭＳ 明朝"/>
        <family val="1"/>
        <charset val="128"/>
      </rPr>
      <t>救命救急入院料１　②</t>
    </r>
    <r>
      <rPr>
        <sz val="10.5"/>
        <color theme="1"/>
        <rFont val="Century"/>
        <family val="1"/>
      </rPr>
      <t xml:space="preserve"> </t>
    </r>
    <r>
      <rPr>
        <sz val="10.5"/>
        <color theme="1"/>
        <rFont val="ＭＳ 明朝"/>
        <family val="1"/>
        <charset val="128"/>
      </rPr>
      <t>救命救急入院料２　③</t>
    </r>
    <r>
      <rPr>
        <sz val="10.5"/>
        <color theme="1"/>
        <rFont val="Century"/>
        <family val="1"/>
      </rPr>
      <t xml:space="preserve"> </t>
    </r>
    <r>
      <rPr>
        <sz val="10.5"/>
        <color theme="1"/>
        <rFont val="ＭＳ 明朝"/>
        <family val="1"/>
        <charset val="128"/>
      </rPr>
      <t>救命救急入院料３　④</t>
    </r>
    <r>
      <rPr>
        <sz val="10.5"/>
        <color theme="1"/>
        <rFont val="Century"/>
        <family val="1"/>
      </rPr>
      <t xml:space="preserve"> </t>
    </r>
    <r>
      <rPr>
        <sz val="10.5"/>
        <color theme="1"/>
        <rFont val="ＭＳ 明朝"/>
        <family val="1"/>
        <charset val="128"/>
      </rPr>
      <t>救命救急入院料４</t>
    </r>
  </si>
  <si>
    <r>
      <t>⑤</t>
    </r>
    <r>
      <rPr>
        <sz val="10.5"/>
        <color theme="1"/>
        <rFont val="Century"/>
        <family val="1"/>
      </rPr>
      <t xml:space="preserve"> </t>
    </r>
    <r>
      <rPr>
        <sz val="10.5"/>
        <color theme="1"/>
        <rFont val="ＭＳ 明朝"/>
        <family val="1"/>
        <charset val="128"/>
      </rPr>
      <t>特定集中治療室管理料１　⑥</t>
    </r>
    <r>
      <rPr>
        <sz val="10.5"/>
        <color theme="1"/>
        <rFont val="Century"/>
        <family val="1"/>
      </rPr>
      <t xml:space="preserve"> </t>
    </r>
    <r>
      <rPr>
        <sz val="10.5"/>
        <color theme="1"/>
        <rFont val="ＭＳ 明朝"/>
        <family val="1"/>
        <charset val="128"/>
      </rPr>
      <t>特定集中治療室管理料２　⑦</t>
    </r>
    <r>
      <rPr>
        <sz val="10.5"/>
        <color theme="1"/>
        <rFont val="Century"/>
        <family val="1"/>
      </rPr>
      <t xml:space="preserve"> </t>
    </r>
    <r>
      <rPr>
        <sz val="10.5"/>
        <color theme="1"/>
        <rFont val="ＭＳ 明朝"/>
        <family val="1"/>
        <charset val="128"/>
      </rPr>
      <t>特定集中治療室管理料３</t>
    </r>
  </si>
  <si>
    <r>
      <t>⑧</t>
    </r>
    <r>
      <rPr>
        <sz val="10.5"/>
        <color theme="1"/>
        <rFont val="Century"/>
        <family val="1"/>
      </rPr>
      <t xml:space="preserve"> </t>
    </r>
    <r>
      <rPr>
        <sz val="10.5"/>
        <color theme="1"/>
        <rFont val="ＭＳ 明朝"/>
        <family val="1"/>
        <charset val="128"/>
      </rPr>
      <t>特定集中治療室管理料４</t>
    </r>
  </si>
  <si>
    <r>
      <t>⑨</t>
    </r>
    <r>
      <rPr>
        <sz val="10.5"/>
        <color theme="1"/>
        <rFont val="Century"/>
        <family val="1"/>
      </rPr>
      <t xml:space="preserve"> </t>
    </r>
    <r>
      <rPr>
        <sz val="10.5"/>
        <color theme="1"/>
        <rFont val="ＭＳ 明朝"/>
        <family val="1"/>
        <charset val="128"/>
      </rPr>
      <t>ハイケアユニット入院医療管理料１　</t>
    </r>
    <r>
      <rPr>
        <sz val="10.5"/>
        <color theme="1"/>
        <rFont val="Century"/>
        <family val="1"/>
      </rPr>
      <t xml:space="preserve"> </t>
    </r>
    <r>
      <rPr>
        <sz val="10.5"/>
        <color theme="1"/>
        <rFont val="ＭＳ 明朝"/>
        <family val="1"/>
        <charset val="128"/>
      </rPr>
      <t>⑩</t>
    </r>
    <r>
      <rPr>
        <sz val="10.5"/>
        <color theme="1"/>
        <rFont val="Century"/>
        <family val="1"/>
      </rPr>
      <t xml:space="preserve"> </t>
    </r>
    <r>
      <rPr>
        <sz val="10.5"/>
        <color theme="1"/>
        <rFont val="ＭＳ 明朝"/>
        <family val="1"/>
        <charset val="128"/>
      </rPr>
      <t>ハイケアユニット入院医療管理料２</t>
    </r>
  </si>
  <si>
    <r>
      <t>⑪</t>
    </r>
    <r>
      <rPr>
        <sz val="10.5"/>
        <color theme="1"/>
        <rFont val="Century"/>
        <family val="1"/>
      </rPr>
      <t xml:space="preserve"> </t>
    </r>
    <r>
      <rPr>
        <sz val="10.5"/>
        <color theme="1"/>
        <rFont val="ＭＳ 明朝"/>
        <family val="1"/>
        <charset val="128"/>
      </rPr>
      <t>脳卒中ケアユニット入院医療管理料　</t>
    </r>
    <r>
      <rPr>
        <sz val="10.5"/>
        <color theme="1"/>
        <rFont val="Century"/>
        <family val="1"/>
      </rPr>
      <t xml:space="preserve"> </t>
    </r>
    <r>
      <rPr>
        <sz val="10.5"/>
        <color theme="1"/>
        <rFont val="ＭＳ 明朝"/>
        <family val="1"/>
        <charset val="128"/>
      </rPr>
      <t>⑫</t>
    </r>
    <r>
      <rPr>
        <sz val="10.5"/>
        <color theme="1"/>
        <rFont val="Century"/>
        <family val="1"/>
      </rPr>
      <t xml:space="preserve"> </t>
    </r>
    <r>
      <rPr>
        <sz val="10.5"/>
        <color theme="1"/>
        <rFont val="ＭＳ 明朝"/>
        <family val="1"/>
        <charset val="128"/>
      </rPr>
      <t>小児特定集中治療室管理料</t>
    </r>
  </si>
  <si>
    <r>
      <t>⑬</t>
    </r>
    <r>
      <rPr>
        <sz val="10.5"/>
        <color theme="1"/>
        <rFont val="Century"/>
        <family val="1"/>
      </rPr>
      <t xml:space="preserve"> </t>
    </r>
    <r>
      <rPr>
        <sz val="10.5"/>
        <color theme="1"/>
        <rFont val="ＭＳ 明朝"/>
        <family val="1"/>
        <charset val="128"/>
      </rPr>
      <t>新生児特定集中治療室管理料１　　　</t>
    </r>
    <r>
      <rPr>
        <sz val="10.5"/>
        <color theme="1"/>
        <rFont val="Century"/>
        <family val="1"/>
      </rPr>
      <t xml:space="preserve"> </t>
    </r>
    <r>
      <rPr>
        <sz val="10.5"/>
        <color theme="1"/>
        <rFont val="ＭＳ 明朝"/>
        <family val="1"/>
        <charset val="128"/>
      </rPr>
      <t>⑭</t>
    </r>
    <r>
      <rPr>
        <sz val="10.5"/>
        <color theme="1"/>
        <rFont val="Century"/>
        <family val="1"/>
      </rPr>
      <t xml:space="preserve"> </t>
    </r>
    <r>
      <rPr>
        <sz val="10.5"/>
        <color theme="1"/>
        <rFont val="ＭＳ 明朝"/>
        <family val="1"/>
        <charset val="128"/>
      </rPr>
      <t>新生児特定集中治療室管理料２</t>
    </r>
  </si>
  <si>
    <r>
      <t>⑮－１</t>
    </r>
    <r>
      <rPr>
        <sz val="10.5"/>
        <color theme="1"/>
        <rFont val="Century"/>
        <family val="1"/>
      </rPr>
      <t xml:space="preserve"> </t>
    </r>
    <r>
      <rPr>
        <sz val="10.5"/>
        <color theme="1"/>
        <rFont val="ＭＳ 明朝"/>
        <family val="1"/>
        <charset val="128"/>
      </rPr>
      <t>総合周産期特定集中治療室管理料１（母体・胎児集中治療室管理料）</t>
    </r>
  </si>
  <si>
    <r>
      <t>⑮－２</t>
    </r>
    <r>
      <rPr>
        <sz val="10.5"/>
        <color theme="1"/>
        <rFont val="Century"/>
        <family val="1"/>
      </rPr>
      <t xml:space="preserve"> </t>
    </r>
    <r>
      <rPr>
        <sz val="10.5"/>
        <color theme="1"/>
        <rFont val="ＭＳ 明朝"/>
        <family val="1"/>
        <charset val="128"/>
      </rPr>
      <t>総合周産期特定集中治療室管理料２（新生児集中治療室管理料）</t>
    </r>
  </si>
  <si>
    <r>
      <t>⑯</t>
    </r>
    <r>
      <rPr>
        <sz val="10.5"/>
        <color theme="1"/>
        <rFont val="Century"/>
        <family val="1"/>
      </rPr>
      <t xml:space="preserve"> </t>
    </r>
    <r>
      <rPr>
        <sz val="10.5"/>
        <color theme="1"/>
        <rFont val="ＭＳ 明朝"/>
        <family val="1"/>
        <charset val="128"/>
      </rPr>
      <t>新生児治療回復室入院医療管理料　　</t>
    </r>
    <r>
      <rPr>
        <sz val="10.5"/>
        <color theme="1"/>
        <rFont val="Century"/>
        <family val="1"/>
      </rPr>
      <t xml:space="preserve"> </t>
    </r>
    <r>
      <rPr>
        <sz val="10.5"/>
        <color theme="1"/>
        <rFont val="ＭＳ 明朝"/>
        <family val="1"/>
        <charset val="128"/>
      </rPr>
      <t>⑰</t>
    </r>
    <r>
      <rPr>
        <sz val="10.5"/>
        <color theme="1"/>
        <rFont val="Century"/>
        <family val="1"/>
      </rPr>
      <t xml:space="preserve"> </t>
    </r>
    <r>
      <rPr>
        <sz val="10.5"/>
        <color theme="1"/>
        <rFont val="ＭＳ 明朝"/>
        <family val="1"/>
        <charset val="128"/>
      </rPr>
      <t>一類感染症患者入院医療管理料</t>
    </r>
  </si>
  <si>
    <r>
      <t>⑱</t>
    </r>
    <r>
      <rPr>
        <sz val="10.5"/>
        <color theme="1"/>
        <rFont val="Century"/>
        <family val="1"/>
      </rPr>
      <t xml:space="preserve"> </t>
    </r>
    <r>
      <rPr>
        <sz val="10.5"/>
        <color theme="1"/>
        <rFont val="ＭＳ 明朝"/>
        <family val="1"/>
        <charset val="128"/>
      </rPr>
      <t>小児入院医療管理料１　⑲</t>
    </r>
    <r>
      <rPr>
        <sz val="10.5"/>
        <color theme="1"/>
        <rFont val="Century"/>
        <family val="1"/>
      </rPr>
      <t xml:space="preserve"> </t>
    </r>
    <r>
      <rPr>
        <sz val="10.5"/>
        <color theme="1"/>
        <rFont val="ＭＳ 明朝"/>
        <family val="1"/>
        <charset val="128"/>
      </rPr>
      <t>小児入院医療管理料２　⑳小児入院医療管理料３</t>
    </r>
  </si>
  <si>
    <r>
      <t>㉑</t>
    </r>
    <r>
      <rPr>
        <sz val="10.5"/>
        <color theme="1"/>
        <rFont val="Century"/>
        <family val="1"/>
      </rPr>
      <t xml:space="preserve"> </t>
    </r>
    <r>
      <rPr>
        <sz val="10.5"/>
        <color theme="1"/>
        <rFont val="ＭＳ 明朝"/>
        <family val="1"/>
        <charset val="128"/>
      </rPr>
      <t>回復期リハビリテーション病棟入院料１　㉒</t>
    </r>
    <r>
      <rPr>
        <sz val="10.5"/>
        <color theme="1"/>
        <rFont val="Century"/>
        <family val="1"/>
      </rPr>
      <t xml:space="preserve"> </t>
    </r>
    <r>
      <rPr>
        <sz val="10.5"/>
        <color theme="1"/>
        <rFont val="ＭＳ 明朝"/>
        <family val="1"/>
        <charset val="128"/>
      </rPr>
      <t>回復期リハビリテーション病棟入院料２</t>
    </r>
  </si>
  <si>
    <r>
      <t>㉓</t>
    </r>
    <r>
      <rPr>
        <sz val="10.5"/>
        <color theme="1"/>
        <rFont val="Century"/>
        <family val="1"/>
      </rPr>
      <t xml:space="preserve"> </t>
    </r>
    <r>
      <rPr>
        <sz val="10.5"/>
        <color theme="1"/>
        <rFont val="ＭＳ 明朝"/>
        <family val="1"/>
        <charset val="128"/>
      </rPr>
      <t>回復期リハビリテーション病棟入院料３　㉔</t>
    </r>
    <r>
      <rPr>
        <sz val="10.5"/>
        <color theme="1"/>
        <rFont val="Century"/>
        <family val="1"/>
      </rPr>
      <t xml:space="preserve"> </t>
    </r>
    <r>
      <rPr>
        <sz val="10.5"/>
        <color theme="1"/>
        <rFont val="ＭＳ 明朝"/>
        <family val="1"/>
        <charset val="128"/>
      </rPr>
      <t>回復期リハビリテーション病棟入院料４</t>
    </r>
  </si>
  <si>
    <r>
      <t>㉕</t>
    </r>
    <r>
      <rPr>
        <sz val="10.5"/>
        <color theme="1"/>
        <rFont val="Century"/>
        <family val="1"/>
      </rPr>
      <t xml:space="preserve"> </t>
    </r>
    <r>
      <rPr>
        <sz val="10.5"/>
        <color theme="1"/>
        <rFont val="ＭＳ 明朝"/>
        <family val="1"/>
        <charset val="128"/>
      </rPr>
      <t>回復期リハビリテーション病棟入院料５</t>
    </r>
  </si>
  <si>
    <r>
      <t>㉖</t>
    </r>
    <r>
      <rPr>
        <sz val="10.5"/>
        <color theme="1"/>
        <rFont val="Century"/>
        <family val="1"/>
      </rPr>
      <t xml:space="preserve"> </t>
    </r>
    <r>
      <rPr>
        <sz val="10.5"/>
        <color theme="1"/>
        <rFont val="ＭＳ 明朝"/>
        <family val="1"/>
        <charset val="128"/>
      </rPr>
      <t>地域包括ケア病棟入院料１　　　㉗</t>
    </r>
    <r>
      <rPr>
        <sz val="10.5"/>
        <color theme="1"/>
        <rFont val="Century"/>
        <family val="1"/>
      </rPr>
      <t xml:space="preserve"> </t>
    </r>
    <r>
      <rPr>
        <sz val="10.5"/>
        <color theme="1"/>
        <rFont val="ＭＳ 明朝"/>
        <family val="1"/>
        <charset val="128"/>
      </rPr>
      <t>地域包括ケア病棟入院料２</t>
    </r>
    <phoneticPr fontId="1"/>
  </si>
  <si>
    <r>
      <t>㉘</t>
    </r>
    <r>
      <rPr>
        <sz val="10.5"/>
        <color theme="1"/>
        <rFont val="Century"/>
        <family val="1"/>
      </rPr>
      <t xml:space="preserve"> </t>
    </r>
    <r>
      <rPr>
        <sz val="10.5"/>
        <color theme="1"/>
        <rFont val="ＭＳ 明朝"/>
        <family val="1"/>
        <charset val="128"/>
      </rPr>
      <t>地域包括ケア病棟入院料３　　　㉙</t>
    </r>
    <r>
      <rPr>
        <sz val="10.5"/>
        <color theme="1"/>
        <rFont val="Century"/>
        <family val="1"/>
      </rPr>
      <t xml:space="preserve"> </t>
    </r>
    <r>
      <rPr>
        <sz val="10.5"/>
        <color theme="1"/>
        <rFont val="ＭＳ 明朝"/>
        <family val="1"/>
        <charset val="128"/>
      </rPr>
      <t>地域包括ケア病棟入院料４</t>
    </r>
    <phoneticPr fontId="1"/>
  </si>
  <si>
    <r>
      <t>㉚</t>
    </r>
    <r>
      <rPr>
        <sz val="10.5"/>
        <color theme="1"/>
        <rFont val="Century"/>
        <family val="1"/>
      </rPr>
      <t xml:space="preserve"> </t>
    </r>
    <r>
      <rPr>
        <sz val="10.5"/>
        <color theme="1"/>
        <rFont val="ＭＳ 明朝"/>
        <family val="1"/>
        <charset val="128"/>
      </rPr>
      <t>特殊疾患病棟入院料１　　　　　㉛</t>
    </r>
    <r>
      <rPr>
        <sz val="10.5"/>
        <color theme="1"/>
        <rFont val="Century"/>
        <family val="1"/>
      </rPr>
      <t xml:space="preserve"> </t>
    </r>
    <r>
      <rPr>
        <sz val="10.5"/>
        <color theme="1"/>
        <rFont val="ＭＳ 明朝"/>
        <family val="1"/>
        <charset val="128"/>
      </rPr>
      <t>特殊疾患病棟入院料２</t>
    </r>
    <phoneticPr fontId="1"/>
  </si>
  <si>
    <r>
      <t>㉜</t>
    </r>
    <r>
      <rPr>
        <sz val="10.5"/>
        <color theme="1"/>
        <rFont val="Century"/>
        <family val="1"/>
      </rPr>
      <t xml:space="preserve"> </t>
    </r>
    <r>
      <rPr>
        <sz val="10.5"/>
        <color theme="1"/>
        <rFont val="ＭＳ 明朝"/>
        <family val="1"/>
        <charset val="128"/>
      </rPr>
      <t>緩和ケア病棟入院料１　　　　　㉝</t>
    </r>
    <r>
      <rPr>
        <sz val="10.5"/>
        <color theme="1"/>
        <rFont val="Century"/>
        <family val="1"/>
      </rPr>
      <t xml:space="preserve"> </t>
    </r>
    <r>
      <rPr>
        <sz val="10.5"/>
        <color theme="1"/>
        <rFont val="ＭＳ 明朝"/>
        <family val="1"/>
        <charset val="128"/>
      </rPr>
      <t>緩和ケア病棟入院料２</t>
    </r>
    <phoneticPr fontId="1"/>
  </si>
  <si>
    <r>
      <t>㉞</t>
    </r>
    <r>
      <rPr>
        <sz val="10.5"/>
        <color theme="1"/>
        <rFont val="Century"/>
        <family val="1"/>
      </rPr>
      <t xml:space="preserve"> </t>
    </r>
    <r>
      <rPr>
        <sz val="10.5"/>
        <color theme="1"/>
        <rFont val="ＭＳ 明朝"/>
        <family val="1"/>
        <charset val="128"/>
      </rPr>
      <t>精神科救急急性期医療入院料</t>
    </r>
    <phoneticPr fontId="1"/>
  </si>
  <si>
    <r>
      <t>㉟</t>
    </r>
    <r>
      <rPr>
        <sz val="10.5"/>
        <color theme="1"/>
        <rFont val="Century"/>
        <family val="1"/>
      </rPr>
      <t xml:space="preserve"> </t>
    </r>
    <r>
      <rPr>
        <sz val="10.5"/>
        <color theme="1"/>
        <rFont val="ＭＳ 明朝"/>
        <family val="1"/>
        <charset val="128"/>
      </rPr>
      <t>精神科急性期治療病棟入院料１　㊱</t>
    </r>
    <r>
      <rPr>
        <sz val="10.5"/>
        <color theme="1"/>
        <rFont val="Century"/>
        <family val="1"/>
      </rPr>
      <t xml:space="preserve"> </t>
    </r>
    <r>
      <rPr>
        <sz val="10.5"/>
        <color theme="1"/>
        <rFont val="ＭＳ 明朝"/>
        <family val="1"/>
        <charset val="128"/>
      </rPr>
      <t>精神科急性期治療病棟入院料２</t>
    </r>
    <phoneticPr fontId="1"/>
  </si>
  <si>
    <r>
      <t>㊲</t>
    </r>
    <r>
      <rPr>
        <sz val="10.5"/>
        <color theme="1"/>
        <rFont val="Century"/>
        <family val="1"/>
      </rPr>
      <t xml:space="preserve"> </t>
    </r>
    <r>
      <rPr>
        <sz val="10.5"/>
        <color theme="1"/>
        <rFont val="ＭＳ 明朝"/>
        <family val="1"/>
        <charset val="128"/>
      </rPr>
      <t>精神科救急・合併症入院料</t>
    </r>
    <phoneticPr fontId="1"/>
  </si>
  <si>
    <r>
      <t>㊳</t>
    </r>
    <r>
      <rPr>
        <sz val="10.5"/>
        <color theme="1"/>
        <rFont val="Century"/>
        <family val="1"/>
      </rPr>
      <t xml:space="preserve"> </t>
    </r>
    <r>
      <rPr>
        <sz val="10.5"/>
        <color theme="1"/>
        <rFont val="ＭＳ 明朝"/>
        <family val="1"/>
        <charset val="128"/>
      </rPr>
      <t>児童・思春期精神科入院医療管理料　㊴</t>
    </r>
    <r>
      <rPr>
        <sz val="10.5"/>
        <color theme="1"/>
        <rFont val="Century"/>
        <family val="1"/>
      </rPr>
      <t xml:space="preserve"> </t>
    </r>
    <r>
      <rPr>
        <sz val="10.5"/>
        <color theme="1"/>
        <rFont val="ＭＳ 明朝"/>
        <family val="1"/>
        <charset val="128"/>
      </rPr>
      <t>精神療養病棟入院料</t>
    </r>
    <phoneticPr fontId="1"/>
  </si>
  <si>
    <r>
      <t>㊵</t>
    </r>
    <r>
      <rPr>
        <sz val="10.5"/>
        <color theme="1"/>
        <rFont val="Century"/>
        <family val="1"/>
      </rPr>
      <t xml:space="preserve"> </t>
    </r>
    <r>
      <rPr>
        <sz val="10.5"/>
        <color theme="1"/>
        <rFont val="ＭＳ 明朝"/>
        <family val="1"/>
        <charset val="128"/>
      </rPr>
      <t>認知症治療病棟入院料１　　㊶</t>
    </r>
    <r>
      <rPr>
        <sz val="10.5"/>
        <color theme="1"/>
        <rFont val="Century"/>
        <family val="1"/>
      </rPr>
      <t xml:space="preserve"> </t>
    </r>
    <r>
      <rPr>
        <sz val="10.5"/>
        <color theme="1"/>
        <rFont val="ＭＳ 明朝"/>
        <family val="1"/>
        <charset val="128"/>
      </rPr>
      <t>認知症治療病棟入院料２</t>
    </r>
    <phoneticPr fontId="1"/>
  </si>
  <si>
    <r>
      <t>㊷</t>
    </r>
    <r>
      <rPr>
        <sz val="10.5"/>
        <color theme="1"/>
        <rFont val="Century"/>
        <family val="1"/>
      </rPr>
      <t xml:space="preserve"> </t>
    </r>
    <r>
      <rPr>
        <sz val="10.5"/>
        <color theme="1"/>
        <rFont val="ＭＳ 明朝"/>
        <family val="1"/>
        <charset val="128"/>
      </rPr>
      <t>特定一般病棟入院料１　</t>
    </r>
    <r>
      <rPr>
        <sz val="10.5"/>
        <color theme="1"/>
        <rFont val="Century"/>
        <family val="1"/>
      </rPr>
      <t xml:space="preserve">    </t>
    </r>
    <r>
      <rPr>
        <sz val="10.5"/>
        <color theme="1"/>
        <rFont val="ＭＳ 明朝"/>
        <family val="1"/>
        <charset val="128"/>
      </rPr>
      <t>㊸</t>
    </r>
    <r>
      <rPr>
        <sz val="10.5"/>
        <color theme="1"/>
        <rFont val="Century"/>
        <family val="1"/>
      </rPr>
      <t xml:space="preserve"> </t>
    </r>
    <r>
      <rPr>
        <sz val="10.5"/>
        <color theme="1"/>
        <rFont val="ＭＳ 明朝"/>
        <family val="1"/>
        <charset val="128"/>
      </rPr>
      <t>特定一般病棟入院料２　㊹</t>
    </r>
    <r>
      <rPr>
        <sz val="10.5"/>
        <color theme="1"/>
        <rFont val="Century"/>
        <family val="1"/>
      </rPr>
      <t xml:space="preserve"> </t>
    </r>
    <r>
      <rPr>
        <sz val="10.5"/>
        <color theme="1"/>
        <rFont val="ＭＳ 明朝"/>
        <family val="1"/>
        <charset val="128"/>
      </rPr>
      <t>地域移行機能強化病棟入院料</t>
    </r>
    <phoneticPr fontId="1"/>
  </si>
  <si>
    <r>
      <t>㊺</t>
    </r>
    <r>
      <rPr>
        <sz val="10.5"/>
        <color theme="1"/>
        <rFont val="Century"/>
        <family val="1"/>
      </rPr>
      <t xml:space="preserve"> </t>
    </r>
    <r>
      <rPr>
        <sz val="10.5"/>
        <color theme="1"/>
        <rFont val="ＭＳ 明朝"/>
        <family val="1"/>
        <charset val="128"/>
      </rPr>
      <t>特定機能病院リハビリテーション病棟入院料</t>
    </r>
    <phoneticPr fontId="1"/>
  </si>
  <si>
    <r>
      <t>7.</t>
    </r>
    <r>
      <rPr>
        <sz val="7"/>
        <color theme="1"/>
        <rFont val="ＭＳ 明朝"/>
        <family val="1"/>
        <charset val="128"/>
      </rPr>
      <t>  </t>
    </r>
    <r>
      <rPr>
        <sz val="7"/>
        <color theme="1"/>
        <rFont val="Times New Roman"/>
        <family val="1"/>
      </rPr>
      <t xml:space="preserve"> </t>
    </r>
    <r>
      <rPr>
        <sz val="10.5"/>
        <color theme="1"/>
        <rFont val="ＭＳ 明朝"/>
        <family val="1"/>
        <charset val="128"/>
      </rPr>
      <t>「看護師比率区分」欄は、令和５年６月の実績に基づき、該当するＡ～Ｄの記号を下記より選んで記載すること。</t>
    </r>
    <phoneticPr fontId="1"/>
  </si>
  <si>
    <t>看護師比率　</t>
    <phoneticPr fontId="1"/>
  </si>
  <si>
    <t>（看護職員の最小必要数に対する看護師の比率）</t>
    <phoneticPr fontId="1"/>
  </si>
  <si>
    <t>Ａ：70％以上　　Ｂ：40％以上70％未満　　Ｃ：20%以上40％未満　　Ｄ：20%未満</t>
    <phoneticPr fontId="1"/>
  </si>
  <si>
    <r>
      <rPr>
        <sz val="10.5"/>
        <color theme="1"/>
        <rFont val="ＭＳ 明朝"/>
        <family val="1"/>
        <charset val="128"/>
      </rPr>
      <t>※</t>
    </r>
    <r>
      <rPr>
        <u/>
        <sz val="10.5"/>
        <color theme="1"/>
        <rFont val="ＭＳ 明朝"/>
        <family val="1"/>
        <charset val="128"/>
      </rPr>
      <t>入院基本料については、６（１）の入院基本料①－１～⑧、⑩～⑫、⑭～⑯を選択した場合のみ記載すること。</t>
    </r>
    <phoneticPr fontId="1"/>
  </si>
  <si>
    <r>
      <rPr>
        <sz val="10.5"/>
        <color theme="1"/>
        <rFont val="ＭＳ 明朝"/>
        <family val="1"/>
        <charset val="128"/>
      </rPr>
      <t>※</t>
    </r>
    <r>
      <rPr>
        <u/>
        <sz val="10.5"/>
        <color theme="1"/>
        <rFont val="ＭＳ 明朝"/>
        <family val="1"/>
        <charset val="128"/>
      </rPr>
      <t>特定入院料については、６（２）の特定入院料㉑～㉛、㉟、㊱及び㊴～㊺を選択した場合のみ記載すること。</t>
    </r>
    <phoneticPr fontId="1"/>
  </si>
  <si>
    <r>
      <t>8.</t>
    </r>
    <r>
      <rPr>
        <sz val="7"/>
        <color theme="1"/>
        <rFont val="ＭＳ 明朝"/>
        <family val="1"/>
        <charset val="128"/>
      </rPr>
      <t>  </t>
    </r>
    <r>
      <rPr>
        <sz val="7"/>
        <color theme="1"/>
        <rFont val="Times New Roman"/>
        <family val="1"/>
      </rPr>
      <t xml:space="preserve"> </t>
    </r>
    <r>
      <rPr>
        <sz val="10.5"/>
        <color theme="1"/>
        <rFont val="ＭＳ 明朝"/>
        <family val="1"/>
        <charset val="128"/>
      </rPr>
      <t>「平均在院日数」欄は、</t>
    </r>
    <r>
      <rPr>
        <b/>
        <u/>
        <sz val="10.5"/>
        <color theme="1"/>
        <rFont val="ＭＳ 明朝"/>
        <family val="1"/>
        <charset val="128"/>
      </rPr>
      <t>全て</t>
    </r>
    <r>
      <rPr>
        <sz val="10.5"/>
        <color theme="1"/>
        <rFont val="ＭＳ 明朝"/>
        <family val="1"/>
        <charset val="128"/>
      </rPr>
      <t>の入院基本料と特定入院料について</t>
    </r>
    <r>
      <rPr>
        <b/>
        <u/>
        <sz val="10.5"/>
        <color theme="1"/>
        <rFont val="ＭＳ 明朝"/>
        <family val="1"/>
        <charset val="128"/>
      </rPr>
      <t>令和５年４月～６月の３か月の平均在院日数を記載</t>
    </r>
    <r>
      <rPr>
        <u/>
        <sz val="10.5"/>
        <color theme="1"/>
        <rFont val="ＭＳ 明朝"/>
        <family val="1"/>
        <charset val="128"/>
      </rPr>
      <t>すること</t>
    </r>
    <r>
      <rPr>
        <sz val="10.5"/>
        <color theme="1"/>
        <rFont val="ＭＳ 明朝"/>
        <family val="1"/>
        <charset val="128"/>
      </rPr>
      <t>。特定入院料に係る治療室又は病棟等については、当該治療室又は病棟における上記３か月間の平均在院日数を記載すること。</t>
    </r>
    <r>
      <rPr>
        <b/>
        <u/>
        <sz val="10.5"/>
        <color theme="1"/>
        <rFont val="ＭＳ 明朝"/>
        <family val="1"/>
        <charset val="128"/>
      </rPr>
      <t>なお、３か月間の入退院の数が０又は１の場合においては、分母を１として計算すること。</t>
    </r>
    <r>
      <rPr>
        <sz val="10.5"/>
        <color theme="1"/>
        <rFont val="ＭＳ 明朝"/>
        <family val="1"/>
        <charset val="128"/>
      </rPr>
      <t>また、算出方法については、各施設基準上の算出方法によること。</t>
    </r>
    <phoneticPr fontId="1"/>
  </si>
  <si>
    <r>
      <t>※特殊疾患入院医療管理料、小児入院医療管理料４、地域包括ケア入院医療管理料１～４（18、19、21～24行目）は、</t>
    </r>
    <r>
      <rPr>
        <u/>
        <sz val="10.5"/>
        <color theme="1"/>
        <rFont val="ＭＳ 明朝"/>
        <family val="1"/>
        <charset val="128"/>
      </rPr>
      <t>これらの管理料を届け出ている病室</t>
    </r>
    <r>
      <rPr>
        <sz val="10.5"/>
        <color theme="1"/>
        <rFont val="ＭＳ 明朝"/>
        <family val="1"/>
        <charset val="128"/>
      </rPr>
      <t>についての平均在院日数を記載すること。</t>
    </r>
  </si>
  <si>
    <r>
      <t>9.</t>
    </r>
    <r>
      <rPr>
        <sz val="7"/>
        <color theme="1"/>
        <rFont val="Times New Roman"/>
        <family val="1"/>
      </rPr>
      <t xml:space="preserve">   </t>
    </r>
    <r>
      <rPr>
        <sz val="10.5"/>
        <color theme="1"/>
        <rFont val="ＭＳ 明朝"/>
        <family val="1"/>
        <charset val="128"/>
      </rPr>
      <t>「在宅復帰率」欄は、入院基本料のうち、以下に該当する場合に記載すること。また、算出方法については、各施設基準上の算出方法によること。</t>
    </r>
  </si>
  <si>
    <t>※小数点第一位までの実数（小数点第二位切り捨て）を記載すること。</t>
    <rPh sb="25" eb="27">
      <t>キサイ</t>
    </rPh>
    <phoneticPr fontId="1"/>
  </si>
  <si>
    <t>㉖</t>
    <phoneticPr fontId="1"/>
  </si>
  <si>
    <t>㉗</t>
    <phoneticPr fontId="1"/>
  </si>
  <si>
    <t>㉘</t>
    <phoneticPr fontId="1"/>
  </si>
  <si>
    <t>㉙</t>
    <phoneticPr fontId="1"/>
  </si>
  <si>
    <t>㊺</t>
    <phoneticPr fontId="1"/>
  </si>
  <si>
    <r>
      <t>10.</t>
    </r>
    <r>
      <rPr>
        <sz val="7"/>
        <color theme="1"/>
        <rFont val="Times New Roman"/>
        <family val="1"/>
      </rPr>
      <t xml:space="preserve">  </t>
    </r>
    <r>
      <rPr>
        <sz val="10.5"/>
        <color theme="1"/>
        <rFont val="ＭＳ 明朝"/>
        <family val="1"/>
        <charset val="128"/>
      </rPr>
      <t>「病棟数」「許可病床数」「医療保険届出病床数」「稼働病床数」欄について</t>
    </r>
  </si>
  <si>
    <t>※新型コロナウイルス感染症に係る対応について</t>
    <phoneticPr fontId="1"/>
  </si>
  <si>
    <r>
      <t>・「新型コロナウイルス感染症の感染症法上の位置づけの変更に伴う新型コロナウイルス感染症に係る診療報酬上の臨時的な取扱いについて」（令和５年３月31日付事務連絡）における「４．新型コロナウイルス感染症患者の受入れに伴う手続き等への柔軟な対応について」の取扱いによって、各地方厚生局へすでに「</t>
    </r>
    <r>
      <rPr>
        <b/>
        <u/>
        <sz val="10.5"/>
        <color theme="1"/>
        <rFont val="ＭＳ 明朝"/>
        <family val="1"/>
        <charset val="128"/>
      </rPr>
      <t>簡易な報告</t>
    </r>
    <r>
      <rPr>
        <sz val="10.5"/>
        <color theme="1"/>
        <rFont val="ＭＳ 明朝"/>
        <family val="1"/>
        <charset val="128"/>
      </rPr>
      <t>」を行い特定集中治療室管理料等と同等の人員配置とした病棟を運用している場合には、</t>
    </r>
    <r>
      <rPr>
        <b/>
        <u/>
        <sz val="10.5"/>
        <color theme="1"/>
        <rFont val="ＭＳ 明朝"/>
        <family val="1"/>
        <charset val="128"/>
      </rPr>
      <t>「本来の届出」</t>
    </r>
    <r>
      <rPr>
        <sz val="10.5"/>
        <color theme="1"/>
        <rFont val="ＭＳ 明朝"/>
        <family val="1"/>
        <charset val="128"/>
      </rPr>
      <t>欄に、</t>
    </r>
    <r>
      <rPr>
        <b/>
        <u/>
        <sz val="10.5"/>
        <color theme="1"/>
        <rFont val="ＭＳ 明朝"/>
        <family val="1"/>
        <charset val="128"/>
      </rPr>
      <t>本来届出を行っている病棟数、許可病床数、医療保険届出病床数</t>
    </r>
    <r>
      <rPr>
        <sz val="10.5"/>
        <color theme="1"/>
        <rFont val="ＭＳ 明朝"/>
        <family val="1"/>
        <charset val="128"/>
      </rPr>
      <t>を記載し、</t>
    </r>
    <r>
      <rPr>
        <b/>
        <u/>
        <sz val="10.5"/>
        <color theme="1"/>
        <rFont val="ＭＳ 明朝"/>
        <family val="1"/>
        <charset val="128"/>
      </rPr>
      <t>「簡易な報告（新型コロナ）」</t>
    </r>
    <r>
      <rPr>
        <sz val="10.5"/>
        <color theme="1"/>
        <rFont val="ＭＳ 明朝"/>
        <family val="1"/>
        <charset val="128"/>
      </rPr>
      <t>欄に、</t>
    </r>
    <r>
      <rPr>
        <b/>
        <u/>
        <sz val="10.5"/>
        <color theme="1"/>
        <rFont val="ＭＳ 明朝"/>
        <family val="1"/>
        <charset val="128"/>
      </rPr>
      <t>「簡易な報告」により運用している病棟数、医療保険届出病床数</t>
    </r>
    <r>
      <rPr>
        <sz val="10.5"/>
        <color theme="1"/>
        <rFont val="ＭＳ 明朝"/>
        <family val="1"/>
        <charset val="128"/>
      </rPr>
      <t>を記載すること。</t>
    </r>
    <rPh sb="52" eb="53">
      <t>シン</t>
    </rPh>
    <rPh sb="114" eb="116">
      <t>レイワ</t>
    </rPh>
    <rPh sb="117" eb="118">
      <t>ネン</t>
    </rPh>
    <rPh sb="119" eb="120">
      <t>ガツ</t>
    </rPh>
    <rPh sb="122" eb="123">
      <t>ニチ</t>
    </rPh>
    <rPh sb="123" eb="124">
      <t>ツ</t>
    </rPh>
    <rPh sb="124" eb="126">
      <t>ジム</t>
    </rPh>
    <rPh sb="126" eb="128">
      <t>レンラク</t>
    </rPh>
    <rPh sb="151" eb="152">
      <t>オコナ</t>
    </rPh>
    <phoneticPr fontId="1"/>
  </si>
  <si>
    <r>
      <t>　・上記の「簡易な報告」により運用している病棟がない場合には、</t>
    </r>
    <r>
      <rPr>
        <b/>
        <u/>
        <sz val="10.5"/>
        <color theme="1"/>
        <rFont val="ＭＳ 明朝"/>
        <family val="1"/>
        <charset val="128"/>
      </rPr>
      <t>「本来の届出」欄のみ</t>
    </r>
    <r>
      <rPr>
        <sz val="10.5"/>
        <color theme="1"/>
        <rFont val="ＭＳ 明朝"/>
        <family val="1"/>
        <charset val="128"/>
      </rPr>
      <t>に記載すること。</t>
    </r>
  </si>
  <si>
    <t>（例）急性期一般入院料１として40床届け出ているが、簡易な報告により、うち４床を特定集中治療室管理料１としている（従来から届け出ている特定集中治療管理料１の６床とあわせて、２病棟 計10床となる）場合</t>
    <rPh sb="67" eb="69">
      <t>トクテイ</t>
    </rPh>
    <rPh sb="69" eb="71">
      <t>シュウチュウ</t>
    </rPh>
    <rPh sb="71" eb="73">
      <t>チリョウ</t>
    </rPh>
    <rPh sb="73" eb="75">
      <t>カンリ</t>
    </rPh>
    <rPh sb="75" eb="76">
      <t>リョウ</t>
    </rPh>
    <phoneticPr fontId="1"/>
  </si>
  <si>
    <r>
      <t>※　なお、この場合、</t>
    </r>
    <r>
      <rPr>
        <b/>
        <u/>
        <sz val="10.5"/>
        <color theme="1"/>
        <rFont val="ＭＳ 明朝"/>
        <family val="1"/>
        <charset val="128"/>
      </rPr>
      <t>看護師比率区分、平均在院日数、在宅復帰率、稼働病床数、１日平均入院患者数、月平均１日看護職員配置数、夜勤時間帯の看護職員１人当たりの患者数、月平均１日看護補助者配置数、夜勤時間帯の看護補助者１人当たりの患者数については、「簡易な報告」により運用している病床分について記載すること</t>
    </r>
    <r>
      <rPr>
        <u/>
        <sz val="10.5"/>
        <color theme="1"/>
        <rFont val="ＭＳ 明朝"/>
        <family val="1"/>
        <charset val="128"/>
      </rPr>
      <t>。</t>
    </r>
    <r>
      <rPr>
        <sz val="10.5"/>
        <color theme="1"/>
        <rFont val="ＭＳ 明朝"/>
        <family val="1"/>
        <charset val="128"/>
      </rPr>
      <t>（上記例であれば、急性期一般入院料１は36床分、特定集中治療室管理料１は10床分についての実績を記載すればよく、「本来の届出」分と「簡易な報告」分とで分けて記載する等の必要はない。）</t>
    </r>
    <phoneticPr fontId="1"/>
  </si>
  <si>
    <r>
      <t>ž</t>
    </r>
    <r>
      <rPr>
        <sz val="7"/>
        <color theme="1"/>
        <rFont val="Times New Roman"/>
        <family val="1"/>
      </rPr>
      <t xml:space="preserve">   </t>
    </r>
    <r>
      <rPr>
        <sz val="10.5"/>
        <color theme="1"/>
        <rFont val="ＭＳ 明朝"/>
        <family val="1"/>
        <charset val="128"/>
      </rPr>
      <t>「病棟数」欄は、</t>
    </r>
    <r>
      <rPr>
        <b/>
        <u/>
        <sz val="10.5"/>
        <color theme="1"/>
        <rFont val="ＭＳ 明朝"/>
        <family val="1"/>
        <charset val="128"/>
      </rPr>
      <t>入院料ごとに看護単位としての病棟数を記載</t>
    </r>
    <r>
      <rPr>
        <sz val="10.5"/>
        <color theme="1"/>
        <rFont val="ＭＳ 明朝"/>
        <family val="1"/>
        <charset val="128"/>
      </rPr>
      <t>すること。</t>
    </r>
    <phoneticPr fontId="1"/>
  </si>
  <si>
    <r>
      <t>ž</t>
    </r>
    <r>
      <rPr>
        <sz val="7"/>
        <color theme="1"/>
        <rFont val="Times New Roman"/>
        <family val="1"/>
      </rPr>
      <t xml:space="preserve">     </t>
    </r>
    <r>
      <rPr>
        <sz val="10.5"/>
        <color theme="1"/>
        <rFont val="ＭＳ 明朝"/>
        <family val="1"/>
        <charset val="128"/>
      </rPr>
      <t>６（２）の特定入院料①～⑰については、</t>
    </r>
    <r>
      <rPr>
        <b/>
        <u/>
        <sz val="10.5"/>
        <color theme="1"/>
        <rFont val="ＭＳ 明朝"/>
        <family val="1"/>
        <charset val="128"/>
      </rPr>
      <t>病棟数の記載は要しない</t>
    </r>
    <r>
      <rPr>
        <sz val="10.5"/>
        <color theme="1"/>
        <rFont val="ＭＳ 明朝"/>
        <family val="1"/>
        <charset val="128"/>
      </rPr>
      <t>こと。</t>
    </r>
    <phoneticPr fontId="1"/>
  </si>
  <si>
    <r>
      <rPr>
        <sz val="10.5"/>
        <color theme="1"/>
        <rFont val="Wingdings"/>
        <charset val="2"/>
      </rPr>
      <t>ž</t>
    </r>
    <r>
      <rPr>
        <sz val="7"/>
        <color theme="1"/>
        <rFont val="Times New Roman"/>
        <family val="1"/>
      </rPr>
      <t>  </t>
    </r>
    <r>
      <rPr>
        <u/>
        <sz val="7"/>
        <color theme="1"/>
        <rFont val="Times New Roman"/>
        <family val="1"/>
      </rPr>
      <t xml:space="preserve"> </t>
    </r>
    <r>
      <rPr>
        <b/>
        <u/>
        <sz val="10.5"/>
        <color theme="1"/>
        <rFont val="ＭＳ 明朝"/>
        <family val="1"/>
        <charset val="128"/>
      </rPr>
      <t>入院基本料の病床数には、特殊疾患入院医療管理料、小児入院医療管理料４・５、及び地域包括ケア入院医療管理料１～４に係る病床数を含めて記載し、その他の特定入院料に係る病床数は含めない</t>
    </r>
    <r>
      <rPr>
        <u/>
        <sz val="10.5"/>
        <color theme="1"/>
        <rFont val="ＭＳ 明朝"/>
        <family val="1"/>
        <charset val="128"/>
      </rPr>
      <t>こと。</t>
    </r>
    <phoneticPr fontId="1"/>
  </si>
  <si>
    <r>
      <t>ž</t>
    </r>
    <r>
      <rPr>
        <sz val="7"/>
        <color theme="1"/>
        <rFont val="Times New Roman"/>
        <family val="1"/>
      </rPr>
      <t xml:space="preserve">   </t>
    </r>
    <r>
      <rPr>
        <b/>
        <u/>
        <sz val="10.5"/>
        <color theme="1"/>
        <rFont val="ＭＳ 明朝"/>
        <family val="1"/>
        <charset val="128"/>
      </rPr>
      <t>介護保険適用病床のみの病棟は、本報告から除く</t>
    </r>
    <r>
      <rPr>
        <sz val="10.5"/>
        <color theme="1"/>
        <rFont val="ＭＳ 明朝"/>
        <family val="1"/>
        <charset val="128"/>
      </rPr>
      <t>こと。（ただし、医療と介護の病床が一つの看護単位として混在している場合は、</t>
    </r>
    <r>
      <rPr>
        <u/>
        <sz val="10.5"/>
        <color theme="1"/>
        <rFont val="ＭＳ 明朝"/>
        <family val="1"/>
        <charset val="128"/>
      </rPr>
      <t>上段に介護病床を含む記載を、下段に医療病床のみを再掲として（　　）内に記載すること。）</t>
    </r>
    <phoneticPr fontId="1"/>
  </si>
  <si>
    <r>
      <t>ž</t>
    </r>
    <r>
      <rPr>
        <sz val="7"/>
        <color theme="1"/>
        <rFont val="Times New Roman"/>
        <family val="1"/>
      </rPr>
      <t xml:space="preserve">   </t>
    </r>
    <r>
      <rPr>
        <sz val="10.5"/>
        <color theme="1"/>
        <rFont val="ＭＳ 明朝"/>
        <family val="1"/>
        <charset val="128"/>
      </rPr>
      <t>感染症指定機関にあっては、感染症病床にかかる病棟数、許可病床数、医療保険届出病床数、稼働病床数について、</t>
    </r>
    <r>
      <rPr>
        <b/>
        <u/>
        <sz val="10.5"/>
        <color theme="1"/>
        <rFont val="ＭＳ 明朝"/>
        <family val="1"/>
        <charset val="128"/>
      </rPr>
      <t>再掲として（　　）内に記載すること</t>
    </r>
    <r>
      <rPr>
        <sz val="10.5"/>
        <color theme="1"/>
        <rFont val="ＭＳ 明朝"/>
        <family val="1"/>
        <charset val="128"/>
      </rPr>
      <t>。</t>
    </r>
    <phoneticPr fontId="1"/>
  </si>
  <si>
    <r>
      <t>ž</t>
    </r>
    <r>
      <rPr>
        <sz val="7"/>
        <color theme="1"/>
        <rFont val="Times New Roman"/>
        <family val="1"/>
      </rPr>
      <t xml:space="preserve">   </t>
    </r>
    <r>
      <rPr>
        <sz val="10.5"/>
        <color theme="1"/>
        <rFont val="ＭＳ 明朝"/>
        <family val="1"/>
        <charset val="128"/>
      </rPr>
      <t>「許可病床数」「医療保険届出病床数」「稼働病床数」欄は、それぞれ、医療法に基づく許可病床数、入院料等の届出を行った病床数（「療養病棟のうち介護病床を含む場合の全数」記載欄を除く）、使用を休止している病床を除いた実稼働病床数を記載すること。</t>
    </r>
    <phoneticPr fontId="1"/>
  </si>
  <si>
    <r>
      <t>ž</t>
    </r>
    <r>
      <rPr>
        <sz val="10.5"/>
        <color theme="1"/>
        <rFont val="ＭＳ Ｐゴシック"/>
        <family val="3"/>
        <charset val="128"/>
      </rPr>
      <t>　</t>
    </r>
    <r>
      <rPr>
        <sz val="10.5"/>
        <color theme="1"/>
        <rFont val="ＭＳ 明朝"/>
        <family val="1"/>
        <charset val="128"/>
      </rPr>
      <t>結核病棟などで</t>
    </r>
    <r>
      <rPr>
        <b/>
        <u/>
        <sz val="10.5"/>
        <color theme="1"/>
        <rFont val="ＭＳ 明朝"/>
        <family val="1"/>
        <charset val="128"/>
      </rPr>
      <t>休棟している病棟がある場合</t>
    </r>
    <r>
      <rPr>
        <sz val="10.5"/>
        <color theme="1"/>
        <rFont val="ＭＳ 明朝"/>
        <family val="1"/>
        <charset val="128"/>
      </rPr>
      <t>は、</t>
    </r>
    <r>
      <rPr>
        <b/>
        <u/>
        <sz val="10.5"/>
        <color theme="1"/>
        <rFont val="ＭＳ 明朝"/>
        <family val="1"/>
        <charset val="128"/>
      </rPr>
      <t>稼働病床数欄、１日平均入院患者数欄はゼロを記載</t>
    </r>
    <r>
      <rPr>
        <sz val="10.5"/>
        <color theme="1"/>
        <rFont val="ＭＳ 明朝"/>
        <family val="1"/>
        <charset val="128"/>
      </rPr>
      <t>すること。</t>
    </r>
    <phoneticPr fontId="1"/>
  </si>
  <si>
    <r>
      <t>ž</t>
    </r>
    <r>
      <rPr>
        <sz val="7"/>
        <color theme="1"/>
        <rFont val="Times New Roman"/>
        <family val="1"/>
      </rPr>
      <t xml:space="preserve">   </t>
    </r>
    <r>
      <rPr>
        <sz val="10.5"/>
        <color theme="1"/>
        <rFont val="ＭＳ 明朝"/>
        <family val="1"/>
        <charset val="128"/>
      </rPr>
      <t>結核病棟のうち入院患者数が30名以下で一般病棟等と一看護単位として届出を行っている場合は、病棟数、許可病床数、医療保険届出病床数及び稼働病床数の各欄は結核病床のみについて記載すること。</t>
    </r>
    <r>
      <rPr>
        <u/>
        <sz val="10.5"/>
        <color theme="1"/>
        <rFont val="ＭＳ 明朝"/>
        <family val="1"/>
        <charset val="128"/>
      </rPr>
      <t>（13行目）</t>
    </r>
    <phoneticPr fontId="1"/>
  </si>
  <si>
    <r>
      <t>･ 特殊疾患入院医療管理料、小児入院医療管理料４・５、地域包括ケア入院医療管理料１～４</t>
    </r>
    <r>
      <rPr>
        <u/>
        <sz val="10.5"/>
        <color theme="1"/>
        <rFont val="ＭＳ 明朝"/>
        <family val="1"/>
        <charset val="128"/>
      </rPr>
      <t>（18～24行目）</t>
    </r>
    <r>
      <rPr>
        <sz val="10.5"/>
        <color theme="1"/>
        <rFont val="ＭＳ 明朝"/>
        <family val="1"/>
        <charset val="128"/>
      </rPr>
      <t>は、</t>
    </r>
    <r>
      <rPr>
        <b/>
        <u/>
        <sz val="10.5"/>
        <color theme="1"/>
        <rFont val="ＭＳ 明朝"/>
        <family val="1"/>
        <charset val="128"/>
      </rPr>
      <t>これらの管理料を届け出ている病室</t>
    </r>
    <r>
      <rPr>
        <sz val="10.5"/>
        <color theme="1"/>
        <rFont val="ＭＳ 明朝"/>
        <family val="1"/>
        <charset val="128"/>
      </rPr>
      <t xml:space="preserve">についての届出病床数、稼働病床数及び１日平均入院患者数を再掲として記載すること。 </t>
    </r>
    <phoneticPr fontId="1"/>
  </si>
  <si>
    <r>
      <t>11.</t>
    </r>
    <r>
      <rPr>
        <sz val="7"/>
        <color theme="1"/>
        <rFont val="Times New Roman"/>
        <family val="1"/>
      </rPr>
      <t xml:space="preserve">  </t>
    </r>
    <r>
      <rPr>
        <sz val="10.5"/>
        <color theme="1"/>
        <rFont val="ＭＳ 明朝"/>
        <family val="1"/>
        <charset val="128"/>
      </rPr>
      <t>「１日平均入院患者数」欄は、</t>
    </r>
    <r>
      <rPr>
        <b/>
        <u/>
        <sz val="10.5"/>
        <color theme="1"/>
        <rFont val="ＭＳ 明朝"/>
        <family val="1"/>
        <charset val="128"/>
      </rPr>
      <t>直近１年間（令和４年７月から令和５年６月まで）の延べ入院患者数を延日数で除して得た数（算定開始から１年未満の場合は算定開始月から令和５年６月30日までの期間の平均入院患者数）を記載</t>
    </r>
    <r>
      <rPr>
        <sz val="10.5"/>
        <color theme="1"/>
        <rFont val="ＭＳ 明朝"/>
        <family val="1"/>
        <charset val="128"/>
      </rPr>
      <t>すること。</t>
    </r>
  </si>
  <si>
    <r>
      <t>※この場合、</t>
    </r>
    <r>
      <rPr>
        <b/>
        <u/>
        <sz val="10.5"/>
        <color theme="1"/>
        <rFont val="ＭＳ 明朝"/>
        <family val="1"/>
        <charset val="128"/>
      </rPr>
      <t>１人未満の端数は、切り上げる</t>
    </r>
    <r>
      <rPr>
        <sz val="10.5"/>
        <color theme="1"/>
        <rFont val="ＭＳ 明朝"/>
        <family val="1"/>
        <charset val="128"/>
      </rPr>
      <t>こと。</t>
    </r>
  </si>
  <si>
    <r>
      <t>※特殊疾患入院医療管理料、小児入院医療管理料４・５、地域包括ケア入院医療管理料１～４（18～24行目）は、</t>
    </r>
    <r>
      <rPr>
        <u/>
        <sz val="10.5"/>
        <color theme="1"/>
        <rFont val="ＭＳ 明朝"/>
        <family val="1"/>
        <charset val="128"/>
      </rPr>
      <t>これらの管理料を届け出ている病室</t>
    </r>
    <r>
      <rPr>
        <sz val="10.5"/>
        <color theme="1"/>
        <rFont val="ＭＳ 明朝"/>
        <family val="1"/>
        <charset val="128"/>
      </rPr>
      <t>の１日平均入院患者数を記載すること。</t>
    </r>
  </si>
  <si>
    <r>
      <t>12.</t>
    </r>
    <r>
      <rPr>
        <sz val="7"/>
        <color theme="1"/>
        <rFont val="Times New Roman"/>
        <family val="1"/>
      </rPr>
      <t xml:space="preserve">  </t>
    </r>
    <r>
      <rPr>
        <sz val="10.5"/>
        <color theme="1"/>
        <rFont val="ＭＳ 明朝"/>
        <family val="1"/>
        <charset val="128"/>
      </rPr>
      <t>「月平均１日看護職員配置数」欄について</t>
    </r>
  </si>
  <si>
    <t>令和５年６月の実績で、月平均１日当たりの看護職員数を記載すること。</t>
  </si>
  <si>
    <r>
      <t>※この場合、３交代勤務を標準として計算し、</t>
    </r>
    <r>
      <rPr>
        <b/>
        <u/>
        <sz val="10.5"/>
        <color theme="1"/>
        <rFont val="ＭＳ 明朝"/>
        <family val="1"/>
        <charset val="128"/>
      </rPr>
      <t>小数点第一位までの実数（小数点第二位切り捨て）を記載する</t>
    </r>
    <r>
      <rPr>
        <sz val="10.5"/>
        <color theme="1"/>
        <rFont val="ＭＳ 明朝"/>
        <family val="1"/>
        <charset val="128"/>
      </rPr>
      <t>こと。</t>
    </r>
  </si>
  <si>
    <r>
      <t>13.</t>
    </r>
    <r>
      <rPr>
        <sz val="7"/>
        <color theme="1"/>
        <rFont val="Times New Roman"/>
        <family val="1"/>
      </rPr>
      <t xml:space="preserve">  </t>
    </r>
    <r>
      <rPr>
        <sz val="10.5"/>
        <color theme="1"/>
        <rFont val="ＭＳ 明朝"/>
        <family val="1"/>
        <charset val="128"/>
      </rPr>
      <t>「夜勤時間帯の看護職員１人当たりの患者数」欄について</t>
    </r>
  </si>
  <si>
    <r>
      <t>令和５年６月の全ての入院基本料と特定入院料について、それぞれの実績で、夜勤時間帯の看護職員１人当たりの患者数について人数を計算し、</t>
    </r>
    <r>
      <rPr>
        <b/>
        <u/>
        <sz val="10.5"/>
        <color theme="1"/>
        <rFont val="ＭＳ 明朝"/>
        <family val="1"/>
        <charset val="128"/>
      </rPr>
      <t>小数点第一位までの実数（小数点第二位切り捨て）</t>
    </r>
    <r>
      <rPr>
        <sz val="10.5"/>
        <color theme="1"/>
        <rFont val="ＭＳ 明朝"/>
        <family val="1"/>
        <charset val="128"/>
      </rPr>
      <t>を記載すること。</t>
    </r>
    <phoneticPr fontId="1"/>
  </si>
  <si>
    <r>
      <t>14.</t>
    </r>
    <r>
      <rPr>
        <sz val="7"/>
        <color theme="1"/>
        <rFont val="Times New Roman"/>
        <family val="1"/>
      </rPr>
      <t xml:space="preserve">  </t>
    </r>
    <r>
      <rPr>
        <sz val="10.5"/>
        <color theme="1"/>
        <rFont val="ＭＳ 明朝"/>
        <family val="1"/>
        <charset val="128"/>
      </rPr>
      <t>「月平均１日看護補助者配置数」欄について</t>
    </r>
  </si>
  <si>
    <r>
      <t>令和５年６月の実績で、月平均１日当たりの看護補助者数</t>
    </r>
    <r>
      <rPr>
        <u/>
        <sz val="10.5"/>
        <color theme="1"/>
        <rFont val="ＭＳ 明朝"/>
        <family val="1"/>
        <charset val="128"/>
      </rPr>
      <t>（</t>
    </r>
    <r>
      <rPr>
        <b/>
        <u/>
        <sz val="10.5"/>
        <color theme="1"/>
        <rFont val="ＭＳ 明朝"/>
        <family val="1"/>
        <charset val="128"/>
      </rPr>
      <t>みなしは除く</t>
    </r>
    <r>
      <rPr>
        <u/>
        <sz val="10.5"/>
        <color theme="1"/>
        <rFont val="ＭＳ 明朝"/>
        <family val="1"/>
        <charset val="128"/>
      </rPr>
      <t>）</t>
    </r>
    <r>
      <rPr>
        <sz val="10.5"/>
        <color theme="1"/>
        <rFont val="ＭＳ 明朝"/>
        <family val="1"/>
        <charset val="128"/>
      </rPr>
      <t>を記載すること。</t>
    </r>
  </si>
  <si>
    <r>
      <t>※この場合、３交代勤務を標準として計算し、</t>
    </r>
    <r>
      <rPr>
        <b/>
        <u/>
        <sz val="10.5"/>
        <color theme="1"/>
        <rFont val="ＭＳ 明朝"/>
        <family val="1"/>
        <charset val="128"/>
      </rPr>
      <t>小数点第一位までの実数（小数点第二位切り捨て）を記載</t>
    </r>
    <r>
      <rPr>
        <sz val="10.5"/>
        <color theme="1"/>
        <rFont val="ＭＳ 明朝"/>
        <family val="1"/>
        <charset val="128"/>
      </rPr>
      <t>すること。</t>
    </r>
  </si>
  <si>
    <r>
      <t>15.</t>
    </r>
    <r>
      <rPr>
        <sz val="7"/>
        <color theme="1"/>
        <rFont val="Times New Roman"/>
        <family val="1"/>
      </rPr>
      <t xml:space="preserve">  </t>
    </r>
    <r>
      <rPr>
        <sz val="10.5"/>
        <color theme="1"/>
        <rFont val="ＭＳ 明朝"/>
        <family val="1"/>
        <charset val="128"/>
      </rPr>
      <t>「夜勤時間帯の看護補助者１人当たりの患者数」欄について</t>
    </r>
  </si>
  <si>
    <r>
      <t>令和５年６月の入院基本料と特定入院料について、それぞれの実績で、夜勤時間帯の看護補助者１人当たりの患者数について人数を計算し、</t>
    </r>
    <r>
      <rPr>
        <b/>
        <u/>
        <sz val="10.5"/>
        <color theme="1"/>
        <rFont val="ＭＳ 明朝"/>
        <family val="1"/>
        <charset val="128"/>
      </rPr>
      <t>小数点第一位までの実数（小数点第二位切り捨て）</t>
    </r>
    <r>
      <rPr>
        <sz val="10.5"/>
        <color theme="1"/>
        <rFont val="ＭＳ 明朝"/>
        <family val="1"/>
        <charset val="128"/>
      </rPr>
      <t>を記載すること。</t>
    </r>
  </si>
  <si>
    <r>
      <t>（過去１年間の１日平均入院患者数／月平均１日当たり夜間看護補助者配置数（</t>
    </r>
    <r>
      <rPr>
        <b/>
        <sz val="10.5"/>
        <color theme="1"/>
        <rFont val="ＭＳ 明朝"/>
        <family val="1"/>
        <charset val="128"/>
      </rPr>
      <t>みなしは除く</t>
    </r>
    <r>
      <rPr>
        <sz val="10.5"/>
        <color theme="1"/>
        <rFont val="ＭＳ 明朝"/>
        <family val="1"/>
        <charset val="128"/>
      </rPr>
      <t>）＊）</t>
    </r>
  </si>
  <si>
    <t>特定入院料の病棟についても、記載すること。また、看護補助者の配置実績がない場合は、「０」と記載すること。</t>
    <phoneticPr fontId="1"/>
  </si>
  <si>
    <r>
      <t>16.</t>
    </r>
    <r>
      <rPr>
        <sz val="7"/>
        <color theme="1"/>
        <rFont val="Times New Roman"/>
        <family val="1"/>
      </rPr>
      <t xml:space="preserve">  </t>
    </r>
    <r>
      <rPr>
        <sz val="10.5"/>
        <color theme="1"/>
        <rFont val="ＭＳ 明朝"/>
        <family val="1"/>
        <charset val="128"/>
      </rPr>
      <t>「急性期看護補助体制加算/看護補助加算」欄は、それぞれ該当するものを下記の番号により記載すること。</t>
    </r>
  </si>
  <si>
    <t>③25対１急性期看護補助体制加算（看護補助者５割未満）</t>
    <phoneticPr fontId="1"/>
  </si>
  <si>
    <t>④50対１急性期看護補助体制加算　　　⑤75対１急性期看護補助体制加算</t>
    <phoneticPr fontId="1"/>
  </si>
  <si>
    <t>⑥看護補助加算１（30対１）　⑦看護補助加算２（50対１）　⑧看護補助加算３（75対１）</t>
    <phoneticPr fontId="1"/>
  </si>
  <si>
    <t>※地域一般病棟入院料及び看護職員配置が13対１、15対１、18対１、20対１の届出区分の入院料においては、①、⑥、⑦、⑧のみ選択できる。</t>
    <rPh sb="1" eb="3">
      <t>チイキ</t>
    </rPh>
    <rPh sb="3" eb="5">
      <t>イッパン</t>
    </rPh>
    <rPh sb="5" eb="7">
      <t>ビョウトウ</t>
    </rPh>
    <rPh sb="7" eb="10">
      <t>ニュウインリョウ</t>
    </rPh>
    <rPh sb="10" eb="11">
      <t>オヨ</t>
    </rPh>
    <rPh sb="12" eb="14">
      <t>カンゴ</t>
    </rPh>
    <rPh sb="14" eb="16">
      <t>ショクイン</t>
    </rPh>
    <rPh sb="16" eb="18">
      <t>ハイチ</t>
    </rPh>
    <rPh sb="21" eb="22">
      <t>タイ</t>
    </rPh>
    <rPh sb="26" eb="27">
      <t>タイ</t>
    </rPh>
    <rPh sb="31" eb="32">
      <t>タイ</t>
    </rPh>
    <rPh sb="36" eb="37">
      <t>タイ</t>
    </rPh>
    <rPh sb="39" eb="41">
      <t>トドケデ</t>
    </rPh>
    <rPh sb="41" eb="43">
      <t>クブン</t>
    </rPh>
    <rPh sb="44" eb="47">
      <t>ニュウインリョウ</t>
    </rPh>
    <rPh sb="62" eb="64">
      <t>センタク</t>
    </rPh>
    <phoneticPr fontId="1"/>
  </si>
  <si>
    <t>※障害者施設等入院基本料（７対１、10対１）においては、①又は⑨のみ選択できる。</t>
    <rPh sb="1" eb="4">
      <t>ショウガイシャ</t>
    </rPh>
    <rPh sb="4" eb="6">
      <t>シセツ</t>
    </rPh>
    <rPh sb="6" eb="7">
      <t>ナド</t>
    </rPh>
    <rPh sb="7" eb="9">
      <t>ニュウイン</t>
    </rPh>
    <rPh sb="9" eb="12">
      <t>キホンリョウ</t>
    </rPh>
    <rPh sb="14" eb="15">
      <t>タイ</t>
    </rPh>
    <rPh sb="19" eb="20">
      <t>タイ</t>
    </rPh>
    <rPh sb="29" eb="30">
      <t>マタ</t>
    </rPh>
    <rPh sb="34" eb="36">
      <t>センタク</t>
    </rPh>
    <phoneticPr fontId="1"/>
  </si>
  <si>
    <r>
      <t>17.</t>
    </r>
    <r>
      <rPr>
        <sz val="7"/>
        <color theme="1"/>
        <rFont val="Times New Roman"/>
        <family val="1"/>
      </rPr>
      <t xml:space="preserve">  </t>
    </r>
    <r>
      <rPr>
        <sz val="10.5"/>
        <color theme="1"/>
        <rFont val="ＭＳ 明朝"/>
        <family val="1"/>
        <charset val="128"/>
      </rPr>
      <t>「夜間急性期看護補助体制加算/夜間75対１看護補助加算」欄は、それぞれ該当するものを下記の番号により記載すること。</t>
    </r>
  </si>
  <si>
    <r>
      <t>18.</t>
    </r>
    <r>
      <rPr>
        <sz val="7"/>
        <color theme="1"/>
        <rFont val="Times New Roman"/>
        <family val="1"/>
      </rPr>
      <t xml:space="preserve">  </t>
    </r>
    <r>
      <rPr>
        <sz val="10.5"/>
        <color theme="1"/>
        <rFont val="ＭＳ 明朝"/>
        <family val="1"/>
        <charset val="128"/>
      </rPr>
      <t>「看護職員夜間配置加算」欄は、該当するものを下記の①～⑥の番号により記載すること。</t>
    </r>
  </si>
  <si>
    <r>
      <t>⑥看護職員夜間配置加算</t>
    </r>
    <r>
      <rPr>
        <sz val="8"/>
        <color theme="1"/>
        <rFont val="ＭＳ 明朝"/>
        <family val="1"/>
        <charset val="128"/>
      </rPr>
      <t>（地域包括ケア病棟入院料、精神科救急急性期医療入院料、精神科救急・合併症入院料）</t>
    </r>
  </si>
  <si>
    <r>
      <t>19.</t>
    </r>
    <r>
      <rPr>
        <sz val="7"/>
        <color theme="1"/>
        <rFont val="Times New Roman"/>
        <family val="1"/>
      </rPr>
      <t xml:space="preserve">  </t>
    </r>
    <r>
      <rPr>
        <sz val="10.5"/>
        <color theme="1"/>
        <rFont val="ＭＳ 明朝"/>
        <family val="1"/>
        <charset val="128"/>
      </rPr>
      <t>「夜間看護体制加算」欄は、それぞれ該当するものを下記の番号により記載すること。</t>
    </r>
  </si>
  <si>
    <t>※②急性期看護補助体制加算は、「17.夜間急性期看護補助体制加算/夜間75対１看護補助加算」において②～④の場合のみ選択できる。</t>
    <rPh sb="2" eb="5">
      <t>キュウセイキ</t>
    </rPh>
    <rPh sb="5" eb="7">
      <t>カンゴ</t>
    </rPh>
    <rPh sb="7" eb="9">
      <t>ホジョ</t>
    </rPh>
    <rPh sb="9" eb="11">
      <t>タイセイ</t>
    </rPh>
    <rPh sb="11" eb="13">
      <t>カサン</t>
    </rPh>
    <rPh sb="19" eb="21">
      <t>ヤカン</t>
    </rPh>
    <rPh sb="21" eb="24">
      <t>キュウセイキ</t>
    </rPh>
    <rPh sb="24" eb="26">
      <t>カンゴ</t>
    </rPh>
    <rPh sb="26" eb="28">
      <t>ホジョ</t>
    </rPh>
    <rPh sb="28" eb="30">
      <t>タイセイ</t>
    </rPh>
    <rPh sb="30" eb="32">
      <t>カサン</t>
    </rPh>
    <rPh sb="33" eb="35">
      <t>ヤカン</t>
    </rPh>
    <rPh sb="37" eb="38">
      <t>タイ</t>
    </rPh>
    <rPh sb="39" eb="41">
      <t>カンゴ</t>
    </rPh>
    <rPh sb="41" eb="43">
      <t>ホジョ</t>
    </rPh>
    <rPh sb="43" eb="45">
      <t>カサン</t>
    </rPh>
    <rPh sb="54" eb="56">
      <t>バアイ</t>
    </rPh>
    <rPh sb="58" eb="60">
      <t>センタク</t>
    </rPh>
    <phoneticPr fontId="1"/>
  </si>
  <si>
    <t>※③看護補助加算は、「16．急性期看護補助体制加算/看護補助加算」において⑥～⑧の場合のみ選択できる。</t>
    <rPh sb="2" eb="4">
      <t>カンゴ</t>
    </rPh>
    <rPh sb="4" eb="6">
      <t>ホジョ</t>
    </rPh>
    <rPh sb="6" eb="8">
      <t>カサン</t>
    </rPh>
    <rPh sb="14" eb="17">
      <t>キュウセイキ</t>
    </rPh>
    <rPh sb="17" eb="19">
      <t>カンゴ</t>
    </rPh>
    <rPh sb="19" eb="21">
      <t>ホジョ</t>
    </rPh>
    <rPh sb="21" eb="23">
      <t>タイセイ</t>
    </rPh>
    <rPh sb="23" eb="25">
      <t>カサン</t>
    </rPh>
    <rPh sb="26" eb="28">
      <t>カンゴ</t>
    </rPh>
    <rPh sb="28" eb="30">
      <t>ホジョ</t>
    </rPh>
    <rPh sb="30" eb="32">
      <t>カサン</t>
    </rPh>
    <rPh sb="41" eb="43">
      <t>バアイ</t>
    </rPh>
    <rPh sb="45" eb="47">
      <t>センタク</t>
    </rPh>
    <phoneticPr fontId="1"/>
  </si>
  <si>
    <t>※④障害者施設等入院基本料は、「16．急性期看護補助加算/看護補助加算」において⑨の場合のみ選択できる。</t>
    <rPh sb="2" eb="5">
      <t>ショウガイシャ</t>
    </rPh>
    <rPh sb="5" eb="7">
      <t>シセツ</t>
    </rPh>
    <rPh sb="7" eb="8">
      <t>トウ</t>
    </rPh>
    <rPh sb="8" eb="10">
      <t>ニュウイン</t>
    </rPh>
    <rPh sb="10" eb="13">
      <t>キホンリョウ</t>
    </rPh>
    <rPh sb="19" eb="22">
      <t>キュウセイキ</t>
    </rPh>
    <rPh sb="22" eb="24">
      <t>カンゴ</t>
    </rPh>
    <rPh sb="24" eb="26">
      <t>ホジョ</t>
    </rPh>
    <rPh sb="26" eb="28">
      <t>カサン</t>
    </rPh>
    <rPh sb="29" eb="31">
      <t>カンゴ</t>
    </rPh>
    <rPh sb="31" eb="33">
      <t>ホジョ</t>
    </rPh>
    <rPh sb="33" eb="35">
      <t>カサン</t>
    </rPh>
    <rPh sb="42" eb="44">
      <t>バアイ</t>
    </rPh>
    <rPh sb="46" eb="48">
      <t>センタク</t>
    </rPh>
    <phoneticPr fontId="1"/>
  </si>
  <si>
    <r>
      <t>20.</t>
    </r>
    <r>
      <rPr>
        <sz val="7"/>
        <color theme="1"/>
        <rFont val="ＭＳ 明朝"/>
        <family val="1"/>
        <charset val="128"/>
      </rPr>
      <t> </t>
    </r>
    <r>
      <rPr>
        <sz val="7"/>
        <color theme="1"/>
        <rFont val="Times New Roman"/>
        <family val="1"/>
      </rPr>
      <t xml:space="preserve"> </t>
    </r>
    <r>
      <rPr>
        <sz val="10.5"/>
        <color theme="1"/>
        <rFont val="ＭＳ 明朝"/>
        <family val="1"/>
        <charset val="128"/>
      </rPr>
      <t>「夜間における看護業務の負担軽減に資する業務管理等に関する項目」欄は、以下のいずれかの加算を届け出ている場合に、該当する取組について夜間看護体制の評価項目の番号を</t>
    </r>
    <r>
      <rPr>
        <b/>
        <u/>
        <sz val="10.5"/>
        <color theme="1"/>
        <rFont val="ＭＳ 明朝"/>
        <family val="1"/>
        <charset val="128"/>
      </rPr>
      <t>全て</t>
    </r>
    <r>
      <rPr>
        <sz val="10.5"/>
        <color theme="1"/>
        <rFont val="ＭＳ 明朝"/>
        <family val="1"/>
        <charset val="128"/>
      </rPr>
      <t>選択し、記載すること。</t>
    </r>
    <rPh sb="40" eb="42">
      <t>イカ</t>
    </rPh>
    <rPh sb="48" eb="50">
      <t>カサン</t>
    </rPh>
    <rPh sb="51" eb="52">
      <t>トド</t>
    </rPh>
    <rPh sb="53" eb="54">
      <t>デ</t>
    </rPh>
    <rPh sb="57" eb="59">
      <t>バアイ</t>
    </rPh>
    <rPh sb="61" eb="63">
      <t>ガイトウ</t>
    </rPh>
    <rPh sb="65" eb="67">
      <t>トリクミ</t>
    </rPh>
    <rPh sb="71" eb="73">
      <t>ヤカン</t>
    </rPh>
    <rPh sb="73" eb="75">
      <t>カンゴ</t>
    </rPh>
    <rPh sb="75" eb="77">
      <t>タイセイ</t>
    </rPh>
    <rPh sb="78" eb="80">
      <t>ヒョウカ</t>
    </rPh>
    <rPh sb="80" eb="82">
      <t>コウモク</t>
    </rPh>
    <rPh sb="83" eb="85">
      <t>バンゴウ</t>
    </rPh>
    <rPh sb="86" eb="87">
      <t>スベ</t>
    </rPh>
    <rPh sb="88" eb="90">
      <t>センタク</t>
    </rPh>
    <rPh sb="92" eb="94">
      <t>キサイ</t>
    </rPh>
    <phoneticPr fontId="1"/>
  </si>
  <si>
    <r>
      <t>21.</t>
    </r>
    <r>
      <rPr>
        <sz val="7"/>
        <color theme="1"/>
        <rFont val="Times New Roman"/>
        <family val="1"/>
      </rPr>
      <t xml:space="preserve">  </t>
    </r>
    <r>
      <rPr>
        <sz val="10.5"/>
        <color theme="1"/>
        <rFont val="ＭＳ 明朝"/>
        <family val="1"/>
        <charset val="128"/>
      </rPr>
      <t>「地域包括ケア入院医療管理料１、２、３及び４」については、当該病室がある病棟に☑を付すこと。</t>
    </r>
  </si>
  <si>
    <t>22.  「新型コロナ対応の影響」欄について</t>
    <phoneticPr fontId="1"/>
  </si>
  <si>
    <t>「新型コロナウイルス感染症の感染症法上の位置づけ変更に伴う施設基準等に関する臨時的な取扱いについて」（令和５年４月６日付事務連絡）において、新型コロナウイルス感染症患者等を受け入れた保険医療機関における施設基準等の臨時的な取扱いを示している。以下（１）（２）の該当の有無の選択により、該当するものを下記表の①～④の番号により記載すること。</t>
    <rPh sb="1" eb="3">
      <t>シンガタ</t>
    </rPh>
    <rPh sb="14" eb="18">
      <t>カンセンショウホウ</t>
    </rPh>
    <rPh sb="18" eb="19">
      <t>ジョウ</t>
    </rPh>
    <rPh sb="20" eb="22">
      <t>イチ</t>
    </rPh>
    <rPh sb="24" eb="26">
      <t>ヘンコウ</t>
    </rPh>
    <rPh sb="27" eb="28">
      <t>トモナ</t>
    </rPh>
    <rPh sb="29" eb="31">
      <t>シセツ</t>
    </rPh>
    <rPh sb="31" eb="33">
      <t>キジュン</t>
    </rPh>
    <rPh sb="33" eb="34">
      <t>トウ</t>
    </rPh>
    <rPh sb="35" eb="36">
      <t>カン</t>
    </rPh>
    <rPh sb="38" eb="41">
      <t>リンジテキ</t>
    </rPh>
    <rPh sb="42" eb="44">
      <t>トリアツカ</t>
    </rPh>
    <rPh sb="51" eb="53">
      <t>レイワ</t>
    </rPh>
    <rPh sb="54" eb="55">
      <t>ネン</t>
    </rPh>
    <rPh sb="56" eb="57">
      <t>ガツ</t>
    </rPh>
    <rPh sb="58" eb="59">
      <t>ニチ</t>
    </rPh>
    <rPh sb="59" eb="60">
      <t>ツ</t>
    </rPh>
    <rPh sb="60" eb="62">
      <t>ジム</t>
    </rPh>
    <rPh sb="62" eb="64">
      <t>レンラク</t>
    </rPh>
    <rPh sb="70" eb="72">
      <t>シンガタ</t>
    </rPh>
    <rPh sb="79" eb="82">
      <t>カンセンショウ</t>
    </rPh>
    <rPh sb="82" eb="84">
      <t>カンジャ</t>
    </rPh>
    <rPh sb="84" eb="85">
      <t>トウ</t>
    </rPh>
    <rPh sb="86" eb="87">
      <t>ウ</t>
    </rPh>
    <rPh sb="88" eb="89">
      <t>イ</t>
    </rPh>
    <rPh sb="91" eb="93">
      <t>ホケン</t>
    </rPh>
    <rPh sb="93" eb="95">
      <t>イリョウ</t>
    </rPh>
    <rPh sb="95" eb="97">
      <t>キカン</t>
    </rPh>
    <rPh sb="101" eb="103">
      <t>シセツ</t>
    </rPh>
    <rPh sb="103" eb="105">
      <t>キジュン</t>
    </rPh>
    <rPh sb="105" eb="106">
      <t>トウ</t>
    </rPh>
    <rPh sb="107" eb="110">
      <t>リンジテキ</t>
    </rPh>
    <rPh sb="111" eb="113">
      <t>トリアツカ</t>
    </rPh>
    <rPh sb="115" eb="116">
      <t>シメ</t>
    </rPh>
    <rPh sb="121" eb="123">
      <t>イカ</t>
    </rPh>
    <rPh sb="130" eb="132">
      <t>ガイトウ</t>
    </rPh>
    <rPh sb="133" eb="135">
      <t>ウム</t>
    </rPh>
    <rPh sb="136" eb="138">
      <t>センタク</t>
    </rPh>
    <rPh sb="142" eb="144">
      <t>ガイトウ</t>
    </rPh>
    <rPh sb="149" eb="151">
      <t>カキ</t>
    </rPh>
    <rPh sb="151" eb="152">
      <t>ヒョウ</t>
    </rPh>
    <rPh sb="157" eb="159">
      <t>バンゴウ</t>
    </rPh>
    <rPh sb="162" eb="164">
      <t>キサイ</t>
    </rPh>
    <phoneticPr fontId="1"/>
  </si>
  <si>
    <r>
      <t>（１）</t>
    </r>
    <r>
      <rPr>
        <b/>
        <u/>
        <sz val="10.5"/>
        <color theme="1"/>
        <rFont val="ＭＳ 明朝"/>
        <family val="1"/>
        <charset val="128"/>
      </rPr>
      <t>令和５年６月の１か月間における「臨時的な取扱いの対象とする保険医療機関等」</t>
    </r>
    <r>
      <rPr>
        <sz val="10.5"/>
        <color theme="1"/>
        <rFont val="ＭＳ 明朝"/>
        <family val="1"/>
        <charset val="128"/>
      </rPr>
      <t>の該当の有無</t>
    </r>
  </si>
  <si>
    <t>※以下のア～ウに該当する場合は、「ア～ウに該当する」を選択すること。</t>
    <phoneticPr fontId="1"/>
  </si>
  <si>
    <t>ア　新型コロナウイルス感染症患者を受け入れた保険医療機関</t>
    <phoneticPr fontId="1"/>
  </si>
  <si>
    <t>ウ　新型コロナウイルス感染症に感染し出勤ができない職員が在籍する保険医療機関等</t>
    <phoneticPr fontId="1"/>
  </si>
  <si>
    <r>
      <t>（２）</t>
    </r>
    <r>
      <rPr>
        <b/>
        <u/>
        <sz val="10.5"/>
        <color theme="1"/>
        <rFont val="ＭＳ 明朝"/>
        <family val="1"/>
        <charset val="128"/>
      </rPr>
      <t>新型コロナ対応による施設基準等</t>
    </r>
    <r>
      <rPr>
        <b/>
        <sz val="10.5"/>
        <color theme="1"/>
        <rFont val="ＭＳ 明朝"/>
        <family val="1"/>
        <charset val="128"/>
      </rPr>
      <t>の状況</t>
    </r>
    <rPh sb="19" eb="21">
      <t>ジョウキョウ</t>
    </rPh>
    <phoneticPr fontId="1"/>
  </si>
  <si>
    <t>※以下のいずれかの臨時的な取扱いの適応となっているか否か及び施設基準を満たしているか否かを選択すること。</t>
    <rPh sb="26" eb="27">
      <t>イナ</t>
    </rPh>
    <rPh sb="28" eb="29">
      <t>オヨ</t>
    </rPh>
    <rPh sb="30" eb="32">
      <t>シセツ</t>
    </rPh>
    <rPh sb="32" eb="34">
      <t>キジュン</t>
    </rPh>
    <rPh sb="35" eb="36">
      <t>ミ</t>
    </rPh>
    <rPh sb="42" eb="43">
      <t>イナ</t>
    </rPh>
    <rPh sb="45" eb="47">
      <t>センタク</t>
    </rPh>
    <phoneticPr fontId="1"/>
  </si>
  <si>
    <r>
      <t>・</t>
    </r>
    <r>
      <rPr>
        <u/>
        <sz val="10.5"/>
        <color theme="1"/>
        <rFont val="ＭＳ 明朝"/>
        <family val="1"/>
        <charset val="128"/>
      </rPr>
      <t>許可病床数を超過する入院患者数</t>
    </r>
    <r>
      <rPr>
        <sz val="10.5"/>
        <color theme="1"/>
        <rFont val="ＭＳ 明朝"/>
        <family val="1"/>
        <charset val="128"/>
      </rPr>
      <t>について、減額措置の適用としないこと。</t>
    </r>
  </si>
  <si>
    <r>
      <t>・</t>
    </r>
    <r>
      <rPr>
        <u/>
        <sz val="10.5"/>
        <color theme="1"/>
        <rFont val="ＭＳ 明朝"/>
        <family val="1"/>
        <charset val="128"/>
      </rPr>
      <t>１日当たり勤務する看護要員の数</t>
    </r>
    <r>
      <rPr>
        <sz val="10.5"/>
        <color theme="1"/>
        <rFont val="ＭＳ 明朝"/>
        <family val="1"/>
        <charset val="128"/>
      </rPr>
      <t>、</t>
    </r>
    <r>
      <rPr>
        <u/>
        <sz val="10.5"/>
        <color theme="1"/>
        <rFont val="ＭＳ 明朝"/>
        <family val="1"/>
        <charset val="128"/>
      </rPr>
      <t>看護要員の数と入院患者の比率</t>
    </r>
    <r>
      <rPr>
        <sz val="10.5"/>
        <color theme="1"/>
        <rFont val="ＭＳ 明朝"/>
        <family val="1"/>
        <charset val="128"/>
      </rPr>
      <t>並びに</t>
    </r>
    <r>
      <rPr>
        <u/>
        <sz val="10.5"/>
        <color theme="1"/>
        <rFont val="ＭＳ 明朝"/>
        <family val="1"/>
        <charset val="128"/>
      </rPr>
      <t>看護師及び准看護師の数に対する看護師の比率</t>
    </r>
    <r>
      <rPr>
        <sz val="10.5"/>
        <color theme="1"/>
        <rFont val="ＭＳ 明朝"/>
        <family val="1"/>
        <charset val="128"/>
      </rPr>
      <t>について、１割以上の一時的な変動があった場合においても、変更の届け出を行わなくてもよいものとすること。</t>
    </r>
  </si>
  <si>
    <r>
      <t>・</t>
    </r>
    <r>
      <rPr>
        <u/>
        <sz val="10.5"/>
        <color theme="1"/>
        <rFont val="ＭＳ 明朝"/>
        <family val="1"/>
        <charset val="128"/>
      </rPr>
      <t>平均在院日数</t>
    </r>
    <r>
      <rPr>
        <sz val="10.5"/>
        <color theme="1"/>
        <rFont val="ＭＳ 明朝"/>
        <family val="1"/>
        <charset val="128"/>
      </rPr>
      <t>及び</t>
    </r>
    <r>
      <rPr>
        <u/>
        <sz val="10.5"/>
        <color theme="1"/>
        <rFont val="ＭＳ 明朝"/>
        <family val="1"/>
        <charset val="128"/>
      </rPr>
      <t>在宅復帰率</t>
    </r>
    <r>
      <rPr>
        <sz val="10.5"/>
        <color theme="1"/>
        <rFont val="ＭＳ 明朝"/>
        <family val="1"/>
        <charset val="128"/>
      </rPr>
      <t>について、施設基準の要件を満たさなくなった場合においても、直ちに施設基準の変更の届出を行わなくてよい。</t>
    </r>
  </si>
  <si>
    <t>記載
番号</t>
    <rPh sb="3" eb="5">
      <t>バンゴウ</t>
    </rPh>
    <phoneticPr fontId="1"/>
  </si>
  <si>
    <r>
      <t>（１）</t>
    </r>
    <r>
      <rPr>
        <b/>
        <u/>
        <sz val="10.5"/>
        <color theme="1"/>
        <rFont val="ＭＳ 明朝"/>
        <family val="1"/>
        <charset val="128"/>
      </rPr>
      <t>令和５年６月の１か月間における「臨時的な取扱いの対象とする保険医療機関等」</t>
    </r>
    <r>
      <rPr>
        <sz val="10.5"/>
        <color theme="1"/>
        <rFont val="ＭＳ 明朝"/>
        <family val="1"/>
        <charset val="128"/>
      </rPr>
      <t>の該当の有無</t>
    </r>
    <phoneticPr fontId="1"/>
  </si>
  <si>
    <r>
      <t>（２）</t>
    </r>
    <r>
      <rPr>
        <b/>
        <u/>
        <sz val="10.5"/>
        <color theme="1"/>
        <rFont val="ＭＳ 明朝"/>
        <family val="1"/>
        <charset val="128"/>
      </rPr>
      <t>新型コロナ対応による施設基準等</t>
    </r>
    <r>
      <rPr>
        <sz val="10.5"/>
        <color theme="1"/>
        <rFont val="ＭＳ 明朝"/>
        <family val="1"/>
        <charset val="128"/>
      </rPr>
      <t>の状況</t>
    </r>
    <phoneticPr fontId="1"/>
  </si>
  <si>
    <r>
      <t>ア～ウに該当</t>
    </r>
    <r>
      <rPr>
        <b/>
        <sz val="10.5"/>
        <color theme="1"/>
        <rFont val="ＭＳ 明朝"/>
        <family val="1"/>
        <charset val="128"/>
      </rPr>
      <t>する</t>
    </r>
    <phoneticPr fontId="1"/>
  </si>
  <si>
    <t>満たしていない</t>
    <rPh sb="0" eb="1">
      <t>ミ</t>
    </rPh>
    <phoneticPr fontId="1"/>
  </si>
  <si>
    <t>満たしている</t>
    <rPh sb="0" eb="1">
      <t>ミ</t>
    </rPh>
    <phoneticPr fontId="1"/>
  </si>
  <si>
    <r>
      <t>ア～ウに該当</t>
    </r>
    <r>
      <rPr>
        <b/>
        <sz val="10.5"/>
        <color theme="1"/>
        <rFont val="ＭＳ 明朝"/>
        <family val="1"/>
        <charset val="128"/>
      </rPr>
      <t>しない</t>
    </r>
    <phoneticPr fontId="1"/>
  </si>
  <si>
    <r>
      <t>※「新型コロナ対応により施設基準等を満たしていない場合」に該当する</t>
    </r>
    <r>
      <rPr>
        <b/>
        <u/>
        <sz val="10.5"/>
        <color theme="1"/>
        <rFont val="ＭＳ 明朝"/>
        <family val="1"/>
        <charset val="128"/>
      </rPr>
      <t>①又は③</t>
    </r>
    <r>
      <rPr>
        <sz val="10.5"/>
        <color theme="1"/>
        <rFont val="ＭＳ 明朝"/>
        <family val="1"/>
        <charset val="128"/>
      </rPr>
      <t>を記載した場合は、以下の項目について、施設基準等を満たしていない値が記載されていても</t>
    </r>
    <r>
      <rPr>
        <b/>
        <u/>
        <sz val="10.5"/>
        <color theme="1"/>
        <rFont val="ＭＳ 明朝"/>
        <family val="1"/>
        <charset val="128"/>
      </rPr>
      <t>地方厚生（支）局各都府県事務所の確認対象とはならない</t>
    </r>
    <r>
      <rPr>
        <sz val="10.5"/>
        <color theme="1"/>
        <rFont val="ＭＳ 明朝"/>
        <family val="1"/>
        <charset val="128"/>
      </rPr>
      <t>ことを申し添える。</t>
    </r>
  </si>
  <si>
    <r>
      <t>・</t>
    </r>
    <r>
      <rPr>
        <u/>
        <sz val="10.5"/>
        <color theme="1"/>
        <rFont val="ＭＳ 明朝"/>
        <family val="1"/>
        <charset val="128"/>
      </rPr>
      <t>看護師比率区分</t>
    </r>
    <r>
      <rPr>
        <sz val="10.5"/>
        <color theme="1"/>
        <rFont val="ＭＳ 明朝"/>
        <family val="1"/>
        <charset val="128"/>
      </rPr>
      <t>　・</t>
    </r>
    <r>
      <rPr>
        <u/>
        <sz val="10.5"/>
        <color theme="1"/>
        <rFont val="ＭＳ 明朝"/>
        <family val="1"/>
        <charset val="128"/>
      </rPr>
      <t>平均在院日数</t>
    </r>
    <r>
      <rPr>
        <sz val="10.5"/>
        <color theme="1"/>
        <rFont val="ＭＳ 明朝"/>
        <family val="1"/>
        <charset val="128"/>
      </rPr>
      <t>　・</t>
    </r>
    <r>
      <rPr>
        <u/>
        <sz val="10.5"/>
        <color theme="1"/>
        <rFont val="ＭＳ 明朝"/>
        <family val="1"/>
        <charset val="128"/>
      </rPr>
      <t>在宅復帰率</t>
    </r>
    <r>
      <rPr>
        <sz val="10.5"/>
        <color theme="1"/>
        <rFont val="ＭＳ 明朝"/>
        <family val="1"/>
        <charset val="128"/>
      </rPr>
      <t>　・</t>
    </r>
    <r>
      <rPr>
        <u/>
        <sz val="10.5"/>
        <color theme="1"/>
        <rFont val="ＭＳ 明朝"/>
        <family val="1"/>
        <charset val="128"/>
      </rPr>
      <t>稼働病床数</t>
    </r>
    <r>
      <rPr>
        <sz val="10.5"/>
        <color theme="1"/>
        <rFont val="ＭＳ 明朝"/>
        <family val="1"/>
        <charset val="128"/>
      </rPr>
      <t>　・</t>
    </r>
    <r>
      <rPr>
        <u/>
        <sz val="10.5"/>
        <color theme="1"/>
        <rFont val="ＭＳ 明朝"/>
        <family val="1"/>
        <charset val="128"/>
      </rPr>
      <t>１日平均入院患者数</t>
    </r>
    <phoneticPr fontId="1"/>
  </si>
  <si>
    <r>
      <t>・</t>
    </r>
    <r>
      <rPr>
        <u/>
        <sz val="10.5"/>
        <color theme="1"/>
        <rFont val="ＭＳ 明朝"/>
        <family val="1"/>
        <charset val="128"/>
      </rPr>
      <t>月平均１日看護職員配置数</t>
    </r>
    <r>
      <rPr>
        <sz val="10.5"/>
        <color theme="1"/>
        <rFont val="ＭＳ 明朝"/>
        <family val="1"/>
        <charset val="128"/>
      </rPr>
      <t>　　　・</t>
    </r>
    <r>
      <rPr>
        <u/>
        <sz val="10.5"/>
        <color theme="1"/>
        <rFont val="ＭＳ 明朝"/>
        <family val="1"/>
        <charset val="128"/>
      </rPr>
      <t>夜勤時間帯の看護職員１人当たりの患者数</t>
    </r>
  </si>
  <si>
    <r>
      <t>・</t>
    </r>
    <r>
      <rPr>
        <u/>
        <sz val="10.5"/>
        <color theme="1"/>
        <rFont val="ＭＳ 明朝"/>
        <family val="1"/>
        <charset val="128"/>
      </rPr>
      <t>月平均１日看護補助者配置数</t>
    </r>
    <r>
      <rPr>
        <sz val="10.5"/>
        <color theme="1"/>
        <rFont val="ＭＳ 明朝"/>
        <family val="1"/>
        <charset val="128"/>
      </rPr>
      <t>　　・</t>
    </r>
    <r>
      <rPr>
        <u/>
        <sz val="10.5"/>
        <color theme="1"/>
        <rFont val="ＭＳ 明朝"/>
        <family val="1"/>
        <charset val="128"/>
      </rPr>
      <t>夜勤時間帯の看護補助者１人当たりの患者数</t>
    </r>
    <phoneticPr fontId="1"/>
  </si>
  <si>
    <r>
      <t>※毎年７月に報告することになっている「基本診療料の施設基準等及びその届出に関する手続きの取扱いについて(保医発0304第２号）」の</t>
    </r>
    <r>
      <rPr>
        <b/>
        <u/>
        <sz val="10.5"/>
        <color theme="1"/>
        <rFont val="ＭＳ 明朝"/>
        <family val="1"/>
        <charset val="128"/>
      </rPr>
      <t>「別添７ 様式10」と同様に記載</t>
    </r>
    <r>
      <rPr>
        <sz val="10.5"/>
        <color theme="1"/>
        <rFont val="ＭＳ 明朝"/>
        <family val="1"/>
        <charset val="128"/>
      </rPr>
      <t>すること。</t>
    </r>
    <phoneticPr fontId="1"/>
  </si>
  <si>
    <r>
      <t>※</t>
    </r>
    <r>
      <rPr>
        <b/>
        <u/>
        <sz val="10.5"/>
        <color theme="1"/>
        <rFont val="ＭＳ 明朝"/>
        <family val="1"/>
        <charset val="128"/>
      </rPr>
      <t>特別入院基本料を算定している病棟の記載は不要である。</t>
    </r>
    <r>
      <rPr>
        <sz val="10.5"/>
        <color theme="1"/>
        <rFont val="ＭＳ 明朝"/>
        <family val="1"/>
        <charset val="128"/>
      </rPr>
      <t>また、「医療資源の少ない地域の場合」の場合、</t>
    </r>
    <r>
      <rPr>
        <b/>
        <u/>
        <sz val="10.5"/>
        <color theme="1"/>
        <rFont val="ＭＳ 明朝"/>
        <family val="1"/>
        <charset val="128"/>
      </rPr>
      <t>異なる届出区分ごとに当該様式をコピーして記載</t>
    </r>
    <r>
      <rPr>
        <sz val="10.5"/>
        <color theme="1"/>
        <rFont val="ＭＳ 明朝"/>
        <family val="1"/>
        <charset val="128"/>
      </rPr>
      <t>すること。</t>
    </r>
    <phoneticPr fontId="1"/>
  </si>
  <si>
    <r>
      <t>※一般病棟、結核病棟ともに、届出病床数や患者数には、</t>
    </r>
    <r>
      <rPr>
        <u/>
        <sz val="10.5"/>
        <color theme="1"/>
        <rFont val="ＭＳ 明朝"/>
        <family val="1"/>
        <charset val="128"/>
      </rPr>
      <t>特定入院料に係る病床数及び患者数を含めない</t>
    </r>
    <r>
      <rPr>
        <sz val="10.5"/>
        <color theme="1"/>
        <rFont val="ＭＳ 明朝"/>
        <family val="1"/>
        <charset val="128"/>
      </rPr>
      <t>こと。特殊疾患入院医療管理料、小児入院医療管理料４・５、地域包括ケア入院医療管理料１～４の病室に係る患者についても</t>
    </r>
    <r>
      <rPr>
        <u/>
        <sz val="10.5"/>
        <color theme="1"/>
        <rFont val="ＭＳ 明朝"/>
        <family val="1"/>
        <charset val="128"/>
      </rPr>
      <t>病床数及び患者数を含めない</t>
    </r>
    <r>
      <rPr>
        <sz val="10.5"/>
        <color theme="1"/>
        <rFont val="ＭＳ 明朝"/>
        <family val="1"/>
        <charset val="128"/>
      </rPr>
      <t>こと。</t>
    </r>
    <phoneticPr fontId="1"/>
  </si>
  <si>
    <r>
      <t>23.</t>
    </r>
    <r>
      <rPr>
        <sz val="7"/>
        <color theme="1"/>
        <rFont val="ＭＳ 明朝"/>
        <family val="1"/>
        <charset val="128"/>
      </rPr>
      <t> </t>
    </r>
    <r>
      <rPr>
        <sz val="7"/>
        <color theme="1"/>
        <rFont val="Times New Roman"/>
        <family val="1"/>
      </rPr>
      <t xml:space="preserve"> </t>
    </r>
    <r>
      <rPr>
        <sz val="10.5"/>
        <color theme="1"/>
        <rFont val="ＭＳ 明朝"/>
        <family val="1"/>
        <charset val="128"/>
      </rPr>
      <t>「一般病棟、結核病棟」の「令和５年７月１日現在の届出区分」について</t>
    </r>
    <phoneticPr fontId="1"/>
  </si>
  <si>
    <t>（１） 「令和５年7月１日現在の届出区分」欄には、それぞれ該当するものを下記の①～⑤の番号により記載すること。ただし、「結核病棟」において一般病棟と結核病棟を併せて１看護単位としている場合には、「一般病棟」のみに記載すること。</t>
  </si>
  <si>
    <t>入院基本料等</t>
    <phoneticPr fontId="1"/>
  </si>
  <si>
    <t>②－１ 地域一般入院料１</t>
    <phoneticPr fontId="1"/>
  </si>
  <si>
    <r>
      <t xml:space="preserve">（２） </t>
    </r>
    <r>
      <rPr>
        <b/>
        <u/>
        <sz val="10.5"/>
        <color theme="1"/>
        <rFont val="ＭＳ 明朝"/>
        <family val="1"/>
        <charset val="128"/>
      </rPr>
      <t>一般病棟のうち、「④－１特定機能病院入院基本料（一般病棟）の10対１入院基本料」、「④－２専門病院入院基本料の10対１入院基本料」又は「⑤専門病院入院基本料の13対１入院基本料」を選択した場合は、「看護必要度加算・一般病棟看護必要度評価加算」欄に、該当するものを下記の①～⑤の番号により記載すること。</t>
    </r>
  </si>
  <si>
    <t>①看護必要度加算１　　　　②看護必要度加算２　　　　③看護必要度加算３</t>
    <phoneticPr fontId="1"/>
  </si>
  <si>
    <t>④一般病棟看護必要度評価加算　　　　　　　　　　　　⑤いずれも届出なし</t>
    <phoneticPr fontId="1"/>
  </si>
  <si>
    <r>
      <t>「新型コロナウイルス感染症の感染症法上の位置づけの変更に伴う新型コロナウイルス感染症に係る診療報酬上の臨時的な取扱いについて」（令和５年３月31日付事務連絡）における「４．新型コロナウイルス感染症患者の受入れに伴う手続き等への柔軟な対応について」の取扱いによって、すでに各地方厚生局へ「</t>
    </r>
    <r>
      <rPr>
        <b/>
        <u/>
        <sz val="10.5"/>
        <color theme="1"/>
        <rFont val="ＭＳ 明朝"/>
        <family val="1"/>
        <charset val="128"/>
      </rPr>
      <t>簡易な報告</t>
    </r>
    <r>
      <rPr>
        <sz val="10.5"/>
        <color theme="1"/>
        <rFont val="ＭＳ 明朝"/>
        <family val="1"/>
        <charset val="128"/>
      </rPr>
      <t>」を行い特定集中治療室管理料等と同等の人員配置とした病棟を運用している場合であっても、</t>
    </r>
    <r>
      <rPr>
        <b/>
        <u/>
        <sz val="10.5"/>
        <color theme="1"/>
        <rFont val="ＭＳ 明朝"/>
        <family val="1"/>
        <charset val="128"/>
      </rPr>
      <t>本来の届出による届出病床数を記載する</t>
    </r>
    <r>
      <rPr>
        <sz val="10.5"/>
        <color theme="1"/>
        <rFont val="ＭＳ 明朝"/>
        <family val="1"/>
        <charset val="128"/>
      </rPr>
      <t>こと。</t>
    </r>
    <phoneticPr fontId="1"/>
  </si>
  <si>
    <t>26． 「入院患者の状況」については、令和５年４月～６月の状況について記載すること。「重症度、医療・看護必要度の評価票」欄において、「Ⅱ」を選択した場合は、「入院患者の状況」の記載は不要である。</t>
  </si>
  <si>
    <r>
      <t>※</t>
    </r>
    <r>
      <rPr>
        <b/>
        <u/>
        <sz val="10.5"/>
        <color theme="1"/>
        <rFont val="ＭＳ 明朝"/>
        <family val="1"/>
        <charset val="128"/>
      </rPr>
      <t>一般病棟と結核病棟を併せて１看護単位の場合、重症度、医療・看護必要度の算出は、結核病棟の入院患者を一般病棟の入院患者とみなし合わせて計算しても、別々に計算しても差し支えない。</t>
    </r>
    <phoneticPr fontId="1"/>
  </si>
  <si>
    <t>※評価に用いた一般病棟用の重症度、医療・看護必要度の評価票について、令和５年４月～６月の間に、Ⅰ又はⅡの評価票のどちらかを連続して用いて評価していない場合は、直近で連続３月間同じ評価票で評価した際の数字を記載すること。</t>
    <phoneticPr fontId="1"/>
  </si>
  <si>
    <r>
      <t>(c) 「③ 重症度、医療・看護必要度の基準を満たす患者の割合」欄については、</t>
    </r>
    <r>
      <rPr>
        <b/>
        <u/>
        <sz val="10.5"/>
        <color theme="1"/>
        <rFont val="ＭＳ 明朝"/>
        <family val="1"/>
        <charset val="128"/>
      </rPr>
      <t>小数点第一位までの実数（小数点第二位切り捨て）を記載</t>
    </r>
    <r>
      <rPr>
        <sz val="10.5"/>
        <color theme="1"/>
        <rFont val="ＭＳ 明朝"/>
        <family val="1"/>
        <charset val="128"/>
      </rPr>
      <t>すること。</t>
    </r>
  </si>
  <si>
    <r>
      <t>「新型コロナウイルス感染症の感染症法上の位置づけの変更に伴う新型コロナウイルス感染症に係る診療報酬上の臨時的な取扱いについて」（令和５年３月31日付事務連絡）における「４．新型コロナウイルス感染症患者の受入れに伴う手続き等への柔軟な対応について」の取扱いによって、すでに各地方厚生局へ「</t>
    </r>
    <r>
      <rPr>
        <b/>
        <u/>
        <sz val="10.5"/>
        <color theme="1"/>
        <rFont val="ＭＳ 明朝"/>
        <family val="1"/>
        <charset val="128"/>
      </rPr>
      <t>簡易な報告</t>
    </r>
    <r>
      <rPr>
        <sz val="10.5"/>
        <color theme="1"/>
        <rFont val="ＭＳ 明朝"/>
        <family val="1"/>
        <charset val="128"/>
      </rPr>
      <t>」を行い特定集中治療室管理料等と同等の人員配置とした病棟を運用している場合は、</t>
    </r>
    <r>
      <rPr>
        <b/>
        <u/>
        <sz val="10.5"/>
        <color theme="1"/>
        <rFont val="ＭＳ 明朝"/>
        <family val="1"/>
        <charset val="128"/>
      </rPr>
      <t>「簡易な報告」による特定集中治療室管理料等の患者として入院している患者については、「① 入院患者延べ数」「② ①のうち重症度、医療・看護必要度の基準を満たす患者の延べ数」から除外する</t>
    </r>
    <r>
      <rPr>
        <sz val="10.5"/>
        <color theme="1"/>
        <rFont val="ＭＳ 明朝"/>
        <family val="1"/>
        <charset val="128"/>
      </rPr>
      <t>こと。</t>
    </r>
    <phoneticPr fontId="1"/>
  </si>
  <si>
    <r>
      <t>27． 「</t>
    </r>
    <r>
      <rPr>
        <b/>
        <u/>
        <sz val="10.5"/>
        <color theme="1"/>
        <rFont val="ＭＳ 明朝"/>
        <family val="1"/>
        <charset val="128"/>
      </rPr>
      <t>新型コロナ対応の影響</t>
    </r>
    <r>
      <rPr>
        <sz val="10.5"/>
        <color theme="1"/>
        <rFont val="ＭＳ 明朝"/>
        <family val="1"/>
        <charset val="128"/>
      </rPr>
      <t>」欄について</t>
    </r>
  </si>
  <si>
    <t>新型コロナウイルス感染症の感染症法上の位置づけ変更に伴う施設基準等に関する臨時的な取扱いについて」（令和５年４月６日付事務連絡）において、新型コロナウイルス感染症患者等を受け入れた保険医療機関における施設基準等の臨時的な取扱いを示している。以下（１）（２）の該当有無、該当するものを下記表の①～④の番号により、いずれかひとつに☑を付すこと。</t>
    <rPh sb="9" eb="12">
      <t>カンセンショウ</t>
    </rPh>
    <phoneticPr fontId="1"/>
  </si>
  <si>
    <r>
      <t>（２）</t>
    </r>
    <r>
      <rPr>
        <b/>
        <u/>
        <sz val="10.5"/>
        <color theme="1"/>
        <rFont val="ＭＳ 明朝"/>
        <family val="1"/>
        <charset val="128"/>
      </rPr>
      <t>新型コロナ対応による施設基準等</t>
    </r>
    <r>
      <rPr>
        <b/>
        <sz val="10.5"/>
        <color theme="1"/>
        <rFont val="ＭＳ 明朝"/>
        <family val="1"/>
        <charset val="128"/>
      </rPr>
      <t>の状況</t>
    </r>
    <rPh sb="3" eb="5">
      <t>シンガタ</t>
    </rPh>
    <rPh sb="8" eb="10">
      <t>タイオウ</t>
    </rPh>
    <rPh sb="13" eb="15">
      <t>シセツ</t>
    </rPh>
    <rPh sb="15" eb="17">
      <t>キジュン</t>
    </rPh>
    <rPh sb="17" eb="18">
      <t>トウ</t>
    </rPh>
    <rPh sb="19" eb="21">
      <t>ジョウキョウ</t>
    </rPh>
    <phoneticPr fontId="1"/>
  </si>
  <si>
    <t>※以下の臨時的な取扱いの適応となっているか否か及び施設基準を満たしているか否かを選択すること。</t>
    <rPh sb="1" eb="3">
      <t>イカ</t>
    </rPh>
    <rPh sb="4" eb="7">
      <t>リンジテキ</t>
    </rPh>
    <rPh sb="8" eb="10">
      <t>トリアツカ</t>
    </rPh>
    <rPh sb="12" eb="14">
      <t>テキオウ</t>
    </rPh>
    <rPh sb="21" eb="22">
      <t>イナ</t>
    </rPh>
    <rPh sb="23" eb="24">
      <t>オヨ</t>
    </rPh>
    <rPh sb="25" eb="27">
      <t>シセツ</t>
    </rPh>
    <rPh sb="27" eb="29">
      <t>キジュン</t>
    </rPh>
    <rPh sb="30" eb="31">
      <t>ミ</t>
    </rPh>
    <rPh sb="37" eb="38">
      <t>イナ</t>
    </rPh>
    <rPh sb="40" eb="42">
      <t>センタク</t>
    </rPh>
    <phoneticPr fontId="1"/>
  </si>
  <si>
    <r>
      <t>・</t>
    </r>
    <r>
      <rPr>
        <u/>
        <sz val="10.5"/>
        <color theme="1"/>
        <rFont val="ＭＳ 明朝"/>
        <family val="1"/>
        <charset val="128"/>
      </rPr>
      <t>重症度、医療・看護必要度</t>
    </r>
    <r>
      <rPr>
        <sz val="10.5"/>
        <color theme="1"/>
        <rFont val="ＭＳ 明朝"/>
        <family val="1"/>
        <charset val="128"/>
      </rPr>
      <t>について、施設基準の要件を満たさなくなった場合においても、変更の届出を行わなくてよいものとすること。</t>
    </r>
  </si>
  <si>
    <r>
      <t>・</t>
    </r>
    <r>
      <rPr>
        <u/>
        <sz val="10.5"/>
        <color theme="1"/>
        <rFont val="ＭＳ 明朝"/>
        <family val="1"/>
        <charset val="128"/>
      </rPr>
      <t>重症度、医療・看護必要度の基準を満たす患者の割合</t>
    </r>
    <phoneticPr fontId="1"/>
  </si>
  <si>
    <r>
      <t>※毎年７月に報告することになっている「基本診療料の施設基準等及びその届出に関する手続きの取扱いについて(保医発0304第２号）」の</t>
    </r>
    <r>
      <rPr>
        <b/>
        <u/>
        <sz val="10.5"/>
        <color theme="1"/>
        <rFont val="ＭＳ 明朝"/>
        <family val="1"/>
        <charset val="128"/>
      </rPr>
      <t>「別添７ 様式５の４」と同様に記載</t>
    </r>
    <r>
      <rPr>
        <sz val="10.5"/>
        <color theme="1"/>
        <rFont val="ＭＳ 明朝"/>
        <family val="1"/>
        <charset val="128"/>
      </rPr>
      <t>すること。なお、「医療資源の少ない地域の場合」及び療養病棟入院料１又は２と療養病棟入院基本料の注11を併せて届出している場合は、</t>
    </r>
    <r>
      <rPr>
        <b/>
        <u/>
        <sz val="10.5"/>
        <color theme="1"/>
        <rFont val="ＭＳ 明朝"/>
        <family val="1"/>
        <charset val="128"/>
      </rPr>
      <t>異なる届出区分ごとに当該様式をコピーして記載</t>
    </r>
    <r>
      <rPr>
        <sz val="10.5"/>
        <color theme="1"/>
        <rFont val="ＭＳ 明朝"/>
        <family val="1"/>
        <charset val="128"/>
      </rPr>
      <t>すること。</t>
    </r>
    <phoneticPr fontId="1"/>
  </si>
  <si>
    <t>28． 「１．一般病棟入院基本料等」及び「２．療養病棟入院基本料」の届出区分欄には、下記の①～⑤及び⑩～⑫により全て記載すること。</t>
    <phoneticPr fontId="1"/>
  </si>
  <si>
    <t>１．一般病棟</t>
    <phoneticPr fontId="1"/>
  </si>
  <si>
    <t>（一般病棟入院基本料、特定機能病院入院基本料（一般病棟に限る）、専門病院入院基本料）</t>
  </si>
  <si>
    <t>※「１．一般病棟入院基本料」及び「２．療養病棟入院基本料」以外の入院基本料の病棟（別紙様式１－１の14行目以降を含む）、特定入院料及び特別入院基本料を算定している病棟は、以下30～33及び35の患者数について、「３．１及び２以外を算定する病棟等」欄に、該当する病棟の患者数を合計した値を記載すること。なお、特殊疾患入院医療管理料、小児入院医療管理料４・５、地域包括ケア入院医療管理料１～４の病室に係る患者についても「３．１及び２以外の病棟」欄に含めること。</t>
    <rPh sb="41" eb="43">
      <t>ベッシ</t>
    </rPh>
    <rPh sb="43" eb="45">
      <t>ヨウシキ</t>
    </rPh>
    <rPh sb="51" eb="52">
      <t>ギョウ</t>
    </rPh>
    <rPh sb="52" eb="53">
      <t>メ</t>
    </rPh>
    <rPh sb="53" eb="55">
      <t>イコウ</t>
    </rPh>
    <rPh sb="56" eb="57">
      <t>フク</t>
    </rPh>
    <phoneticPr fontId="1"/>
  </si>
  <si>
    <r>
      <t>29． 「① 入院患者数（令和５年６月１日の入院患者数）」欄（以下、「①</t>
    </r>
    <r>
      <rPr>
        <sz val="10.5"/>
        <color theme="1"/>
        <rFont val="Century"/>
        <family val="1"/>
      </rPr>
      <t xml:space="preserve"> </t>
    </r>
    <r>
      <rPr>
        <sz val="10.5"/>
        <color theme="1"/>
        <rFont val="ＭＳ 明朝"/>
        <family val="1"/>
        <charset val="128"/>
      </rPr>
      <t>入院患者数」とする）については、「１．一般病棟」及び「２．療養病棟」欄は届出入院基本料ごとに、「３．１．及び２．以外の病棟」欄は「１」と「２」の数を除いた</t>
    </r>
    <r>
      <rPr>
        <b/>
        <u/>
        <sz val="10.5"/>
        <color theme="1"/>
        <rFont val="ＭＳ 明朝"/>
        <family val="1"/>
        <charset val="128"/>
      </rPr>
      <t>令和５年６月１日現在の総入院患者数</t>
    </r>
    <r>
      <rPr>
        <sz val="10.5"/>
        <color theme="1"/>
        <rFont val="ＭＳ 明朝"/>
        <family val="1"/>
        <charset val="128"/>
      </rPr>
      <t>を記載すること。なお、該当がない場合は０名と記載すること（</t>
    </r>
    <r>
      <rPr>
        <u/>
        <sz val="10.5"/>
        <color theme="1"/>
        <rFont val="ＭＳ 明朝"/>
        <family val="1"/>
        <charset val="128"/>
      </rPr>
      <t>当該日の入院または入院予定患者は含めないが、当該日の退院または退院予定患者は含める</t>
    </r>
    <r>
      <rPr>
        <sz val="10.5"/>
        <color theme="1"/>
        <rFont val="ＭＳ 明朝"/>
        <family val="1"/>
        <charset val="128"/>
      </rPr>
      <t>）。</t>
    </r>
    <phoneticPr fontId="1"/>
  </si>
  <si>
    <r>
      <t>30． 「② ①のうち、ｄ１以上の褥瘡を有していた患者数（褥瘡保有者数）」欄（以下、「②</t>
    </r>
    <r>
      <rPr>
        <sz val="10.5"/>
        <color theme="1"/>
        <rFont val="Century"/>
        <family val="1"/>
      </rPr>
      <t xml:space="preserve"> </t>
    </r>
    <r>
      <rPr>
        <sz val="10.5"/>
        <color theme="1"/>
        <rFont val="ＭＳ 明朝"/>
        <family val="1"/>
        <charset val="128"/>
      </rPr>
      <t>褥瘡保有者数」とする）については、「①</t>
    </r>
    <r>
      <rPr>
        <sz val="10.5"/>
        <color theme="1"/>
        <rFont val="Century"/>
        <family val="1"/>
      </rPr>
      <t xml:space="preserve"> </t>
    </r>
    <r>
      <rPr>
        <sz val="10.5"/>
        <color theme="1"/>
        <rFont val="ＭＳ 明朝"/>
        <family val="1"/>
        <charset val="128"/>
      </rPr>
      <t>入院患者数」のうち、</t>
    </r>
    <r>
      <rPr>
        <b/>
        <sz val="10.5"/>
        <color theme="1"/>
        <rFont val="ＭＳ 明朝"/>
        <family val="1"/>
        <charset val="128"/>
      </rPr>
      <t>令和５年６月１日</t>
    </r>
    <r>
      <rPr>
        <sz val="10.5"/>
        <color theme="1"/>
        <rFont val="ＭＳ 明朝"/>
        <family val="1"/>
        <charset val="128"/>
      </rPr>
      <t>時点において、DESIGN-R 2020分類ｄ１以上の褥瘡を有する患者数を記載すること（１名の患者が複数の褥瘡を有していても、患者１名として数える）。</t>
    </r>
    <phoneticPr fontId="1"/>
  </si>
  <si>
    <r>
      <t>31． 「③ ②のうち、入院時に既に褥瘡を有していた患者数（入院時褥瘡保有者数）」欄（以下、「③ 入院時褥瘡保有者数」とする）については、「②</t>
    </r>
    <r>
      <rPr>
        <sz val="10.5"/>
        <color theme="1"/>
        <rFont val="Century"/>
        <family val="1"/>
      </rPr>
      <t xml:space="preserve"> </t>
    </r>
    <r>
      <rPr>
        <sz val="10.5"/>
        <color theme="1"/>
        <rFont val="ＭＳ 明朝"/>
        <family val="1"/>
        <charset val="128"/>
      </rPr>
      <t>褥瘡保有者数」のうち、入院時に、既にDESIGN-R 2020分類ｄ１以上の褥瘡を有していた患者数を記載すること（１名の患者が複数の褥瘡を有していても、患者数１名として数える）。</t>
    </r>
    <phoneticPr fontId="1"/>
  </si>
  <si>
    <r>
      <t>32． 「④ ②のうち、入院中に新たに褥瘡が発生した患者数（※</t>
    </r>
    <r>
      <rPr>
        <b/>
        <u/>
        <sz val="10.5"/>
        <color theme="1"/>
        <rFont val="ＭＳ 明朝"/>
        <family val="1"/>
        <charset val="128"/>
      </rPr>
      <t>②－③の患者数</t>
    </r>
    <r>
      <rPr>
        <sz val="10.5"/>
        <color theme="1"/>
        <rFont val="ＭＳ 明朝"/>
        <family val="1"/>
        <charset val="128"/>
      </rPr>
      <t>）」欄（以下、「④ ②－③の患者数」とする）については、「②</t>
    </r>
    <r>
      <rPr>
        <sz val="10.5"/>
        <color theme="1"/>
        <rFont val="Century"/>
        <family val="1"/>
      </rPr>
      <t xml:space="preserve"> </t>
    </r>
    <r>
      <rPr>
        <sz val="10.5"/>
        <color theme="1"/>
        <rFont val="ＭＳ 明朝"/>
        <family val="1"/>
        <charset val="128"/>
      </rPr>
      <t>褥瘡保有者数」から「③ 入院時褥瘡保有者数」を減じた数を記載すること。④が</t>
    </r>
    <r>
      <rPr>
        <b/>
        <u/>
        <sz val="10.5"/>
        <color theme="1"/>
        <rFont val="ＭＳ 明朝"/>
        <family val="1"/>
        <charset val="128"/>
      </rPr>
      <t>ゼロの場合は「０」を必ず記載</t>
    </r>
    <r>
      <rPr>
        <sz val="10.5"/>
        <color theme="1"/>
        <rFont val="ＭＳ 明朝"/>
        <family val="1"/>
        <charset val="128"/>
      </rPr>
      <t>すること。</t>
    </r>
    <phoneticPr fontId="1"/>
  </si>
  <si>
    <t>33． 「⑤ 体圧分散マットレス等に関する体制の整備状況」欄については、必ず記載すること。体圧分散マットレス等をレンタルしている場合は、「保有している」の欄には記載せず、「その他」にチェックし自由記載にその旨を記載すること。自由記載については文章での簡潔な回答を記載すること。</t>
    <rPh sb="45" eb="47">
      <t>タイアツ</t>
    </rPh>
    <rPh sb="47" eb="49">
      <t>ブンサン</t>
    </rPh>
    <rPh sb="54" eb="55">
      <t>トウ</t>
    </rPh>
    <rPh sb="64" eb="66">
      <t>バアイ</t>
    </rPh>
    <rPh sb="69" eb="71">
      <t>ホユウ</t>
    </rPh>
    <rPh sb="77" eb="78">
      <t>ラン</t>
    </rPh>
    <rPh sb="80" eb="82">
      <t>キサイ</t>
    </rPh>
    <rPh sb="88" eb="89">
      <t>タ</t>
    </rPh>
    <rPh sb="96" eb="98">
      <t>ジユウ</t>
    </rPh>
    <rPh sb="98" eb="100">
      <t>キサイ</t>
    </rPh>
    <rPh sb="103" eb="104">
      <t>ムネ</t>
    </rPh>
    <rPh sb="105" eb="107">
      <t>キサイ</t>
    </rPh>
    <rPh sb="112" eb="114">
      <t>ジユウ</t>
    </rPh>
    <rPh sb="114" eb="116">
      <t>キサイ</t>
    </rPh>
    <rPh sb="121" eb="123">
      <t>ブンショウ</t>
    </rPh>
    <rPh sb="125" eb="127">
      <t>カンケツ</t>
    </rPh>
    <rPh sb="128" eb="130">
      <t>カイトウ</t>
    </rPh>
    <rPh sb="131" eb="133">
      <t>キサイ</t>
    </rPh>
    <phoneticPr fontId="1"/>
  </si>
  <si>
    <t>34． 「⑥ 褥瘡の重症度」欄については、「③ 入院時に既に褥瘡を有していた患者数」の入院時の褥瘡の重症度、「④ 入院中に新たに褥瘡が発生した患者数（②－③の患者数）」の発見時の重症度を、それぞれ記載すること。</t>
    <phoneticPr fontId="1"/>
  </si>
  <si>
    <t>35． １名の患者が複数褥瘡を有していても、患者１名として数えること。また、１名の患者が複数の褥瘡を有している場合の重症度については、重症度の高い褥瘡について記載すること。</t>
    <phoneticPr fontId="1"/>
  </si>
  <si>
    <r>
      <t xml:space="preserve">36． </t>
    </r>
    <r>
      <rPr>
        <u/>
        <sz val="10.5"/>
        <color theme="1"/>
        <rFont val="ＭＳ 明朝"/>
        <family val="1"/>
        <charset val="128"/>
      </rPr>
      <t>④が②－③と一致しているか、⑥がそれぞれ③の合計、④の合計と一致しているか、確認すること。</t>
    </r>
    <r>
      <rPr>
        <sz val="10.5"/>
        <color theme="1"/>
        <rFont val="ＭＳ 明朝"/>
        <family val="1"/>
        <charset val="128"/>
      </rPr>
      <t>（エクセル上で入力した場合は、</t>
    </r>
    <r>
      <rPr>
        <b/>
        <u/>
        <sz val="10.5"/>
        <color theme="1"/>
        <rFont val="ＭＳ 明朝"/>
        <family val="1"/>
        <charset val="128"/>
      </rPr>
      <t>「自動チェック」が「○」</t>
    </r>
    <r>
      <rPr>
        <sz val="10.5"/>
        <color theme="1"/>
        <rFont val="ＭＳ 明朝"/>
        <family val="1"/>
        <charset val="128"/>
      </rPr>
      <t>となっていることを確認。）</t>
    </r>
    <phoneticPr fontId="1"/>
  </si>
  <si>
    <t>（ 令和５年７月１日現在 ）</t>
    <rPh sb="2" eb="3">
      <t>レイ</t>
    </rPh>
    <rPh sb="3" eb="4">
      <t>ワ</t>
    </rPh>
    <rPh sb="5" eb="6">
      <t>ネン</t>
    </rPh>
    <phoneticPr fontId="16"/>
  </si>
  <si>
    <t>・診療情報提供料等を算定する割合
　　　　（ 令和５年６月の実績 ）</t>
    <rPh sb="1" eb="3">
      <t>シンリョウ</t>
    </rPh>
    <rPh sb="3" eb="5">
      <t>ジョウホウ</t>
    </rPh>
    <rPh sb="5" eb="8">
      <t>テイキョウリョウ</t>
    </rPh>
    <rPh sb="8" eb="9">
      <t>ナド</t>
    </rPh>
    <rPh sb="10" eb="12">
      <t>サンテイ</t>
    </rPh>
    <rPh sb="14" eb="16">
      <t>ワリアイ</t>
    </rPh>
    <rPh sb="28" eb="29">
      <t>ガツ</t>
    </rPh>
    <rPh sb="30" eb="32">
      <t>ジッセキ</t>
    </rPh>
    <phoneticPr fontId="16"/>
  </si>
  <si>
    <t>（令和４年４月１日から
 令和５年３月３１日の実績）</t>
    <rPh sb="1" eb="3">
      <t>レイワ</t>
    </rPh>
    <phoneticPr fontId="16"/>
  </si>
  <si>
    <t>様式５の７</t>
    <rPh sb="0" eb="2">
      <t>ヨウシキ</t>
    </rPh>
    <phoneticPr fontId="1"/>
  </si>
  <si>
    <t>医療従事者の負担の軽減及び処遇の改善に資する体制（新規・７月報告）</t>
    <rPh sb="0" eb="2">
      <t>イリョウ</t>
    </rPh>
    <rPh sb="2" eb="5">
      <t>ジュウジシャ</t>
    </rPh>
    <rPh sb="6" eb="8">
      <t>フタン</t>
    </rPh>
    <rPh sb="9" eb="11">
      <t>ケイゲン</t>
    </rPh>
    <rPh sb="11" eb="12">
      <t>オヨ</t>
    </rPh>
    <rPh sb="13" eb="15">
      <t>ショグウ</t>
    </rPh>
    <rPh sb="16" eb="18">
      <t>カイゼン</t>
    </rPh>
    <rPh sb="19" eb="20">
      <t>シ</t>
    </rPh>
    <rPh sb="22" eb="24">
      <t>タイセイ</t>
    </rPh>
    <rPh sb="25" eb="27">
      <t>シンキ</t>
    </rPh>
    <rPh sb="29" eb="30">
      <t>ガツ</t>
    </rPh>
    <rPh sb="30" eb="32">
      <t>ホウコク</t>
    </rPh>
    <phoneticPr fontId="23"/>
  </si>
  <si>
    <t>様式13の２</t>
    <rPh sb="0" eb="2">
      <t>ヨウシキ</t>
    </rPh>
    <phoneticPr fontId="23"/>
  </si>
  <si>
    <t>新規届出時又は毎年４月時点の状況について記載する事項</t>
    <rPh sb="0" eb="2">
      <t>シンキ</t>
    </rPh>
    <rPh sb="2" eb="4">
      <t>トドケデ</t>
    </rPh>
    <rPh sb="4" eb="5">
      <t>ジ</t>
    </rPh>
    <rPh sb="5" eb="6">
      <t>マタ</t>
    </rPh>
    <rPh sb="7" eb="9">
      <t>マイネン</t>
    </rPh>
    <rPh sb="10" eb="11">
      <t>ガツ</t>
    </rPh>
    <rPh sb="11" eb="12">
      <t>ジ</t>
    </rPh>
    <rPh sb="12" eb="13">
      <t>テン</t>
    </rPh>
    <rPh sb="14" eb="16">
      <t>ジョウキョウ</t>
    </rPh>
    <rPh sb="20" eb="22">
      <t>キサイ</t>
    </rPh>
    <rPh sb="24" eb="26">
      <t>ジコウ</t>
    </rPh>
    <phoneticPr fontId="23"/>
  </si>
  <si>
    <t>様式14</t>
    <rPh sb="0" eb="2">
      <t>ヨウシキ</t>
    </rPh>
    <phoneticPr fontId="1"/>
  </si>
  <si>
    <t>様式13の３</t>
    <rPh sb="0" eb="2">
      <t>ヨウシキ</t>
    </rPh>
    <phoneticPr fontId="23"/>
  </si>
  <si>
    <t>看護職員の負担の軽減及び処遇の改善に資する体制（新規・７月報告）</t>
    <rPh sb="0" eb="2">
      <t>カンゴ</t>
    </rPh>
    <rPh sb="2" eb="4">
      <t>ショクイン</t>
    </rPh>
    <rPh sb="8" eb="10">
      <t>ケイゲン</t>
    </rPh>
    <rPh sb="10" eb="11">
      <t>オヨ</t>
    </rPh>
    <rPh sb="12" eb="14">
      <t>ショグウ</t>
    </rPh>
    <rPh sb="15" eb="17">
      <t>カイゼン</t>
    </rPh>
    <rPh sb="18" eb="19">
      <t>シ</t>
    </rPh>
    <rPh sb="21" eb="23">
      <t>タイセイ</t>
    </rPh>
    <rPh sb="24" eb="26">
      <t>シンキ</t>
    </rPh>
    <rPh sb="28" eb="29">
      <t>ツキ</t>
    </rPh>
    <rPh sb="29" eb="31">
      <t>ホウコク</t>
    </rPh>
    <phoneticPr fontId="23"/>
  </si>
  <si>
    <t>１　看護職員の負担の軽減及び処遇の改善を要件とする入院料等の届出状況
　　（新規に届け出るものについては「新規届出」欄、既に届出を行っているものについては「既届出」欄の□に「✓」を記入のこと。）</t>
    <rPh sb="2" eb="4">
      <t>カンゴ</t>
    </rPh>
    <rPh sb="4" eb="6">
      <t>ショクイン</t>
    </rPh>
    <rPh sb="7" eb="9">
      <t>フタン</t>
    </rPh>
    <rPh sb="10" eb="12">
      <t>ケイゲン</t>
    </rPh>
    <rPh sb="12" eb="13">
      <t>オヨ</t>
    </rPh>
    <rPh sb="14" eb="16">
      <t>ショグウ</t>
    </rPh>
    <rPh sb="17" eb="19">
      <t>カイゼン</t>
    </rPh>
    <rPh sb="20" eb="22">
      <t>ヨウケン</t>
    </rPh>
    <rPh sb="25" eb="28">
      <t>ニュウインリョウ</t>
    </rPh>
    <rPh sb="28" eb="29">
      <t>トウ</t>
    </rPh>
    <rPh sb="38" eb="40">
      <t>シンキ</t>
    </rPh>
    <rPh sb="41" eb="42">
      <t>トド</t>
    </rPh>
    <rPh sb="43" eb="44">
      <t>デ</t>
    </rPh>
    <rPh sb="53" eb="55">
      <t>シンキ</t>
    </rPh>
    <rPh sb="55" eb="57">
      <t>トドケデ</t>
    </rPh>
    <rPh sb="58" eb="59">
      <t>ラン</t>
    </rPh>
    <rPh sb="60" eb="61">
      <t>スデ</t>
    </rPh>
    <rPh sb="62" eb="64">
      <t>トドケデ</t>
    </rPh>
    <rPh sb="65" eb="66">
      <t>オコナ</t>
    </rPh>
    <rPh sb="78" eb="79">
      <t>キ</t>
    </rPh>
    <rPh sb="79" eb="81">
      <t>トドケデ</t>
    </rPh>
    <rPh sb="82" eb="83">
      <t>ラン</t>
    </rPh>
    <rPh sb="90" eb="92">
      <t>キニュウ</t>
    </rPh>
    <phoneticPr fontId="23"/>
  </si>
  <si>
    <t>看護補助加算／看護補助体制充実加算
（障害者施設等入院基本料の注９）</t>
    <rPh sb="0" eb="6">
      <t>カンゴホジョカサン</t>
    </rPh>
    <rPh sb="7" eb="9">
      <t>カンゴ</t>
    </rPh>
    <rPh sb="9" eb="11">
      <t>ホジョ</t>
    </rPh>
    <rPh sb="11" eb="13">
      <t>タイセイ</t>
    </rPh>
    <rPh sb="13" eb="15">
      <t>ジュウジツ</t>
    </rPh>
    <rPh sb="15" eb="17">
      <t>カサン</t>
    </rPh>
    <rPh sb="19" eb="22">
      <t>ショウガイシャ</t>
    </rPh>
    <rPh sb="22" eb="24">
      <t>シセツ</t>
    </rPh>
    <rPh sb="24" eb="25">
      <t>ナド</t>
    </rPh>
    <rPh sb="25" eb="27">
      <t>ニュウイン</t>
    </rPh>
    <rPh sb="27" eb="30">
      <t>キホンリョウ</t>
    </rPh>
    <rPh sb="31" eb="32">
      <t>チュウ</t>
    </rPh>
    <phoneticPr fontId="23"/>
  </si>
  <si>
    <t>夜間看護体制加算
（障害者施設等入院基本料の注10）　　　　　　　　　　　　　　　　　　　　　　　　　　　　　　　　　　　　　　　　　　　　　　　　　　　　　　　　　　　　　　　　　　　　　　　　　　　　　　　　　　　　　　　　　　　　　　　　　　　　　　　　　　　　　　　　　　　　　　　　　　　　　　　　　　　　　　　　　　　　　　　　　　　　　　　　　　　　　　　　　　　　　　　　　　　　　　　　　　　　　　　　　　　　　　　　　　　　　　　　　　　　　　　　　　　　　　　　　　　　　　　　　　　　　　　　　　　　　　　　　　　　　　　　　　　　　　　　　　　　　　　　　　　　　　　　　　　　　　　　　　　　　　　　　　　　　　　　　　　　　　　　　　　　　　　　　　　　　　　　　　　　　　　　　　　　　　　　　　　　　　　　　　　　　　　　　　　　　　　　　　　　　　　　　　　　　　　　　　　　　　　　　　　　　　　　　　　　　　　　　　　　　　　　　　　　　　　　　　　　　　　　　　　　　　　　　　　　　　　　　　　　　　　　　　　　　　　　　　　　　　　　　　　　　　　　　　　　　　　　　　　　　　　　　　　　　　　　　　　　　　　　　　　　　　　　　　　　　　　　　　　　　　　　　　　　　　　　　　　　　　　　　　　　　　　　　　　　　　　　　　　　　　　　　　　　　　　　　　　　　　　　　　　　　　　　　　　　　　　　　　　　　　　　　　　　　　　　　　　　　　　　　　　　　　　　　　　　　　　　　　　　　　　　　　　　　　　　　　　　　　　　　　　　　　　　　　　　　　　　　　　　　　　　　　　　　　　　　　　　　　　　　　　　　　　　　　　　　　　　　　　　　　　　　　　　　　　　　　　　　　　　　　　　　　　　　　　　　　　　　　　　　　　　　　　　　　　　　　　　　　　　　　　　　　　　　　　　　　　　　　　　　　　　　　　　　　　　　　　　　　　　　　　　　　　　　　　　　　　　　　　　　　　　　　　　　　　　　　　　　　　　　　　　　　　　　　　　　　　　　　　　　　　　　　　　　　　　　　　　　　　　　　　　　　　　　　　　　　　　　　　　　　　　　　　　　　　　　　　　　　　　　　　　　　　　　　　　　　　　　　　　　　　　　　　　　　　　　　　　　　　　　　　　　　　　　　　　　　　　　　　　　　　　　　　　　　　　　　　　　　　　　　　　　　　　　　　　　　　　　　　　　　　　　　　　　　　　　　　　　　　　　　　　　　　　　　　　　　　　　　　　　　　　　　　　　　　　　　　　　　　　　　　　　　　　　　　　　　　　　　　　　　　　　　　　　　　　　　　　　　　　　　　　　　　　　　　　　　　　　　　　　　　　　　　　　　　　　　　　　　　　　　　　　　　　　　　　　　　　　　　　　　　　　　　　　　　　　　　　　　　　　</t>
    <rPh sb="0" eb="2">
      <t>ヤカン</t>
    </rPh>
    <rPh sb="2" eb="4">
      <t>カンゴ</t>
    </rPh>
    <rPh sb="4" eb="6">
      <t>タイセイ</t>
    </rPh>
    <rPh sb="6" eb="8">
      <t>カサン</t>
    </rPh>
    <rPh sb="10" eb="13">
      <t>ショウガイシャ</t>
    </rPh>
    <rPh sb="13" eb="15">
      <t>シセツ</t>
    </rPh>
    <rPh sb="15" eb="16">
      <t>ナド</t>
    </rPh>
    <rPh sb="16" eb="18">
      <t>ニュウイン</t>
    </rPh>
    <rPh sb="18" eb="21">
      <t>キホンリョウ</t>
    </rPh>
    <rPh sb="22" eb="23">
      <t>チュウ</t>
    </rPh>
    <phoneticPr fontId="23"/>
  </si>
  <si>
    <t>急性期看護補助体制加算
　　　　　　　　　　　　　（　　　　対１）</t>
    <rPh sb="0" eb="3">
      <t>キュウセイキ</t>
    </rPh>
    <rPh sb="3" eb="5">
      <t>カンゴ</t>
    </rPh>
    <rPh sb="5" eb="7">
      <t>ホジョ</t>
    </rPh>
    <rPh sb="7" eb="9">
      <t>タイセイ</t>
    </rPh>
    <rPh sb="9" eb="11">
      <t>カサン</t>
    </rPh>
    <phoneticPr fontId="23"/>
  </si>
  <si>
    <t>看護職員配置加算
（地域包括ケア病棟入院料の注３）</t>
    <rPh sb="0" eb="2">
      <t>カンゴ</t>
    </rPh>
    <rPh sb="2" eb="4">
      <t>ショクイン</t>
    </rPh>
    <rPh sb="4" eb="6">
      <t>ハイチ</t>
    </rPh>
    <rPh sb="6" eb="8">
      <t>カサン</t>
    </rPh>
    <rPh sb="10" eb="12">
      <t>チイキ</t>
    </rPh>
    <rPh sb="12" eb="14">
      <t>ホウカツ</t>
    </rPh>
    <rPh sb="16" eb="18">
      <t>ビョウトウ</t>
    </rPh>
    <rPh sb="18" eb="21">
      <t>ニュウインリョウ</t>
    </rPh>
    <rPh sb="22" eb="23">
      <t>チュウ</t>
    </rPh>
    <phoneticPr fontId="23"/>
  </si>
  <si>
    <t>看護補助者配置加算／看護補助体制充実加算
（地域包括ケア病棟入院料の注４）</t>
    <rPh sb="0" eb="2">
      <t>カンゴ</t>
    </rPh>
    <rPh sb="2" eb="5">
      <t>ホジョシャ</t>
    </rPh>
    <rPh sb="5" eb="7">
      <t>ハイチ</t>
    </rPh>
    <rPh sb="7" eb="9">
      <t>カサン</t>
    </rPh>
    <rPh sb="10" eb="12">
      <t>カンゴ</t>
    </rPh>
    <rPh sb="12" eb="14">
      <t>ホジョ</t>
    </rPh>
    <rPh sb="14" eb="16">
      <t>タイセイ</t>
    </rPh>
    <rPh sb="16" eb="18">
      <t>ジュウジツ</t>
    </rPh>
    <rPh sb="18" eb="20">
      <t>カサン</t>
    </rPh>
    <rPh sb="34" eb="35">
      <t>チュウ</t>
    </rPh>
    <phoneticPr fontId="23"/>
  </si>
  <si>
    <t>看護職員夜間配置加算
（地域包括ケア病棟入院料の注７）</t>
    <rPh sb="0" eb="2">
      <t>カンゴ</t>
    </rPh>
    <rPh sb="2" eb="4">
      <t>ショクイン</t>
    </rPh>
    <rPh sb="4" eb="6">
      <t>ヤカン</t>
    </rPh>
    <rPh sb="6" eb="8">
      <t>ハイチ</t>
    </rPh>
    <rPh sb="8" eb="10">
      <t>カサン</t>
    </rPh>
    <rPh sb="24" eb="25">
      <t>チュウ</t>
    </rPh>
    <phoneticPr fontId="23"/>
  </si>
  <si>
    <t>看護職員夜間配置加算
（精神科救急急性期医療入院料の注５）</t>
    <rPh sb="0" eb="2">
      <t>カンゴ</t>
    </rPh>
    <rPh sb="2" eb="4">
      <t>ショクイン</t>
    </rPh>
    <rPh sb="4" eb="6">
      <t>ヤカン</t>
    </rPh>
    <rPh sb="6" eb="8">
      <t>ハイチ</t>
    </rPh>
    <rPh sb="8" eb="10">
      <t>カサン</t>
    </rPh>
    <rPh sb="12" eb="15">
      <t>セイシンカ</t>
    </rPh>
    <rPh sb="15" eb="17">
      <t>キュウキュウ</t>
    </rPh>
    <rPh sb="17" eb="20">
      <t>キュウセイキ</t>
    </rPh>
    <rPh sb="20" eb="22">
      <t>イリョウ</t>
    </rPh>
    <rPh sb="22" eb="25">
      <t>ニュウインリョウ</t>
    </rPh>
    <rPh sb="26" eb="27">
      <t>チュウ</t>
    </rPh>
    <phoneticPr fontId="23"/>
  </si>
  <si>
    <t>看護職員夜間配置加算
（精神科救急・合併症入院料の注５）</t>
    <rPh sb="0" eb="2">
      <t>カンゴ</t>
    </rPh>
    <rPh sb="2" eb="4">
      <t>ショクイン</t>
    </rPh>
    <rPh sb="4" eb="6">
      <t>ヤカン</t>
    </rPh>
    <rPh sb="6" eb="8">
      <t>ハイチ</t>
    </rPh>
    <rPh sb="8" eb="10">
      <t>カサン</t>
    </rPh>
    <rPh sb="12" eb="15">
      <t>セイシンカ</t>
    </rPh>
    <rPh sb="15" eb="17">
      <t>キュウキュウ</t>
    </rPh>
    <rPh sb="18" eb="21">
      <t>ガッペイショウ</t>
    </rPh>
    <rPh sb="21" eb="24">
      <t>ニュウインリョウ</t>
    </rPh>
    <rPh sb="25" eb="26">
      <t>チュウ</t>
    </rPh>
    <phoneticPr fontId="23"/>
  </si>
  <si>
    <t>２　新規届出時又は毎年４月時点の状況について記載する事項</t>
    <rPh sb="2" eb="4">
      <t>シンキ</t>
    </rPh>
    <rPh sb="4" eb="6">
      <t>トドケデ</t>
    </rPh>
    <rPh sb="6" eb="7">
      <t>ジ</t>
    </rPh>
    <rPh sb="7" eb="8">
      <t>マタ</t>
    </rPh>
    <rPh sb="9" eb="11">
      <t>マイネン</t>
    </rPh>
    <rPh sb="12" eb="13">
      <t>ガツ</t>
    </rPh>
    <rPh sb="13" eb="14">
      <t>ジ</t>
    </rPh>
    <rPh sb="14" eb="15">
      <t>テン</t>
    </rPh>
    <rPh sb="16" eb="18">
      <t>ジョウキョウ</t>
    </rPh>
    <rPh sb="22" eb="24">
      <t>キサイ</t>
    </rPh>
    <rPh sb="26" eb="28">
      <t>ジコウ</t>
    </rPh>
    <phoneticPr fontId="23"/>
  </si>
  <si>
    <r>
      <t xml:space="preserve">１）夜間看護体制加算
</t>
    </r>
    <r>
      <rPr>
        <sz val="11"/>
        <color theme="1"/>
        <rFont val="游ゴシック"/>
        <family val="2"/>
        <charset val="128"/>
        <scheme val="minor"/>
      </rPr>
      <t>（障害者施設等入院基本料の注10）</t>
    </r>
    <phoneticPr fontId="23"/>
  </si>
  <si>
    <r>
      <t xml:space="preserve">２）急性期看護補助体制加算
</t>
    </r>
    <r>
      <rPr>
        <sz val="11"/>
        <color theme="1"/>
        <rFont val="游ゴシック"/>
        <family val="2"/>
        <charset val="128"/>
        <scheme val="minor"/>
      </rPr>
      <t>（夜間看護体制加算）</t>
    </r>
    <phoneticPr fontId="23"/>
  </si>
  <si>
    <r>
      <t xml:space="preserve">３）看護職員夜間配置加算
</t>
    </r>
    <r>
      <rPr>
        <sz val="11"/>
        <color theme="1"/>
        <rFont val="游ゴシック"/>
        <family val="2"/>
        <charset val="128"/>
        <scheme val="minor"/>
      </rPr>
      <t>（12対１配置１・16対１配置１）</t>
    </r>
    <phoneticPr fontId="23"/>
  </si>
  <si>
    <r>
      <t xml:space="preserve">４）看護補助加算
</t>
    </r>
    <r>
      <rPr>
        <sz val="11"/>
        <color theme="1"/>
        <rFont val="游ゴシック"/>
        <family val="2"/>
        <charset val="128"/>
        <scheme val="minor"/>
      </rPr>
      <t>（夜間看護体制加算）</t>
    </r>
    <phoneticPr fontId="23"/>
  </si>
  <si>
    <r>
      <t xml:space="preserve">５）看護職員夜間配置加算
</t>
    </r>
    <r>
      <rPr>
        <sz val="11"/>
        <color theme="1"/>
        <rFont val="游ゴシック"/>
        <family val="2"/>
        <charset val="128"/>
        <scheme val="minor"/>
      </rPr>
      <t>（精神科救急急性期医療入院料の注５／精神科救急・合併症入院料の注５）</t>
    </r>
    <rPh sb="14" eb="17">
      <t>セイシンカ</t>
    </rPh>
    <rPh sb="17" eb="19">
      <t>キュウキュウ</t>
    </rPh>
    <rPh sb="19" eb="22">
      <t>キュウセイキ</t>
    </rPh>
    <rPh sb="22" eb="24">
      <t>イリョウ</t>
    </rPh>
    <rPh sb="24" eb="27">
      <t>ニュウインリョウ</t>
    </rPh>
    <phoneticPr fontId="23"/>
  </si>
  <si>
    <t>様式13の４</t>
    <rPh sb="0" eb="2">
      <t>ヨウシキ</t>
    </rPh>
    <phoneticPr fontId="23"/>
  </si>
  <si>
    <t>医師の負担の軽減及び処遇の改善に資する体制　（新規・７月報告）</t>
    <rPh sb="0" eb="2">
      <t>イシ</t>
    </rPh>
    <rPh sb="6" eb="8">
      <t>ケイゲン</t>
    </rPh>
    <rPh sb="8" eb="9">
      <t>オヨ</t>
    </rPh>
    <rPh sb="10" eb="12">
      <t>ショグウ</t>
    </rPh>
    <rPh sb="13" eb="15">
      <t>カイゼン</t>
    </rPh>
    <rPh sb="16" eb="17">
      <t>シ</t>
    </rPh>
    <rPh sb="19" eb="21">
      <t>タイセイ</t>
    </rPh>
    <phoneticPr fontId="23"/>
  </si>
  <si>
    <t>１　医師の負担の軽減及び処遇の改善を要件とする入院料等の届出状況
　　（新規に届け出るものについては「新規届出」欄、既に届出を行っているものについては「既届出」欄の□に「✓」を記入のこと。）</t>
    <rPh sb="2" eb="4">
      <t>イシ</t>
    </rPh>
    <rPh sb="5" eb="7">
      <t>フタン</t>
    </rPh>
    <rPh sb="8" eb="10">
      <t>ケイゲン</t>
    </rPh>
    <rPh sb="10" eb="11">
      <t>オヨ</t>
    </rPh>
    <rPh sb="12" eb="14">
      <t>ショグウ</t>
    </rPh>
    <rPh sb="15" eb="17">
      <t>カイゼン</t>
    </rPh>
    <rPh sb="18" eb="20">
      <t>ヨウケン</t>
    </rPh>
    <rPh sb="23" eb="26">
      <t>ニュウインリョウ</t>
    </rPh>
    <rPh sb="26" eb="27">
      <t>トウ</t>
    </rPh>
    <rPh sb="36" eb="38">
      <t>シンキ</t>
    </rPh>
    <rPh sb="39" eb="40">
      <t>トド</t>
    </rPh>
    <rPh sb="41" eb="42">
      <t>デ</t>
    </rPh>
    <rPh sb="51" eb="53">
      <t>シンキ</t>
    </rPh>
    <rPh sb="53" eb="55">
      <t>トドケデ</t>
    </rPh>
    <rPh sb="56" eb="57">
      <t>ラン</t>
    </rPh>
    <rPh sb="58" eb="59">
      <t>スデ</t>
    </rPh>
    <rPh sb="60" eb="62">
      <t>トドケデ</t>
    </rPh>
    <rPh sb="63" eb="64">
      <t>オコナ</t>
    </rPh>
    <rPh sb="76" eb="77">
      <t>キ</t>
    </rPh>
    <rPh sb="77" eb="79">
      <t>トドケデ</t>
    </rPh>
    <rPh sb="80" eb="81">
      <t>ラン</t>
    </rPh>
    <rPh sb="88" eb="90">
      <t>キニュウ</t>
    </rPh>
    <phoneticPr fontId="23"/>
  </si>
  <si>
    <t>３　各加算の変更の届出にあたり、直近７月に届け出た内容と変更がない場合は、本届出を略すことができる。</t>
    <rPh sb="2" eb="3">
      <t>カク</t>
    </rPh>
    <rPh sb="3" eb="5">
      <t>カサン</t>
    </rPh>
    <rPh sb="6" eb="8">
      <t>ヘンコウ</t>
    </rPh>
    <rPh sb="9" eb="11">
      <t>トドケデ</t>
    </rPh>
    <rPh sb="16" eb="18">
      <t>チョッキン</t>
    </rPh>
    <rPh sb="19" eb="20">
      <t>ツキ</t>
    </rPh>
    <rPh sb="21" eb="22">
      <t>トド</t>
    </rPh>
    <rPh sb="23" eb="24">
      <t>デ</t>
    </rPh>
    <rPh sb="25" eb="27">
      <t>ナイヨウ</t>
    </rPh>
    <rPh sb="28" eb="30">
      <t>ヘンコウ</t>
    </rPh>
    <rPh sb="33" eb="35">
      <t>バアイ</t>
    </rPh>
    <rPh sb="37" eb="38">
      <t>ホン</t>
    </rPh>
    <rPh sb="38" eb="40">
      <t>トドケデ</t>
    </rPh>
    <rPh sb="41" eb="42">
      <t>リャク</t>
    </rPh>
    <phoneticPr fontId="23"/>
  </si>
  <si>
    <t>４　同一の医療機関で本届出に係る複数の加算を届け出る又は報告する場合、本届出は１通のみでよい。</t>
    <rPh sb="2" eb="4">
      <t>ドウイツ</t>
    </rPh>
    <rPh sb="5" eb="7">
      <t>イリョウ</t>
    </rPh>
    <rPh sb="7" eb="9">
      <t>キカン</t>
    </rPh>
    <rPh sb="10" eb="11">
      <t>ホン</t>
    </rPh>
    <rPh sb="11" eb="13">
      <t>トドケデ</t>
    </rPh>
    <rPh sb="14" eb="15">
      <t>カカ</t>
    </rPh>
    <rPh sb="16" eb="18">
      <t>フクスウ</t>
    </rPh>
    <rPh sb="19" eb="21">
      <t>カサン</t>
    </rPh>
    <rPh sb="22" eb="23">
      <t>トド</t>
    </rPh>
    <rPh sb="24" eb="25">
      <t>デ</t>
    </rPh>
    <rPh sb="26" eb="27">
      <t>マタ</t>
    </rPh>
    <rPh sb="28" eb="30">
      <t>ホウコク</t>
    </rPh>
    <rPh sb="32" eb="34">
      <t>バアイ</t>
    </rPh>
    <rPh sb="35" eb="36">
      <t>ホン</t>
    </rPh>
    <rPh sb="36" eb="38">
      <t>トドケデ</t>
    </rPh>
    <rPh sb="40" eb="41">
      <t>ツウ</t>
    </rPh>
    <phoneticPr fontId="23"/>
  </si>
  <si>
    <t>（様式３７の２）</t>
    <phoneticPr fontId="23"/>
  </si>
  <si>
    <t>１　褥瘡対策の実施状況については、報告月の前月の件数を記入すること。
　　ただし、１名の患者が複数の褥瘡を有していても、患者１名として数えることとする。
２　①については、報告月の前月１ヶ月間に入院していた患者の実人数を記入する。
３　②については、①のうち、褥瘡リスクアセスメントを実施した患者の実人数を記入する。（１名の患者に
  ついて複数回、褥瘡リスクアセスメントを実施した場合も、患者１名として数える）
４　③については、②のうち、褥瘡ハイリスク項目に該当する患者の実人数を記入する。（１名の患者につ
　いて複数の褥瘡ハイリスク項目を有していても、患者数１名として数える）　　
５　③のうち褥瘡ハイリスク項目の各項目については、１名の患者につき、複数の要因がある場合は、それ
　ぞれに１名として数えることとする。（複数回答）</t>
    <rPh sb="2" eb="4">
      <t>ジョクソウ</t>
    </rPh>
    <rPh sb="4" eb="6">
      <t>タイサク</t>
    </rPh>
    <rPh sb="7" eb="9">
      <t>ジッシ</t>
    </rPh>
    <rPh sb="9" eb="11">
      <t>ジョウキョウ</t>
    </rPh>
    <rPh sb="24" eb="26">
      <t>ケンスウ</t>
    </rPh>
    <rPh sb="27" eb="29">
      <t>キニュウ</t>
    </rPh>
    <rPh sb="42" eb="43">
      <t>メイ</t>
    </rPh>
    <rPh sb="44" eb="46">
      <t>カンジャ</t>
    </rPh>
    <rPh sb="47" eb="49">
      <t>フクスウ</t>
    </rPh>
    <rPh sb="50" eb="52">
      <t>ジョクソウ</t>
    </rPh>
    <rPh sb="53" eb="54">
      <t>ユウ</t>
    </rPh>
    <rPh sb="60" eb="62">
      <t>カンジャ</t>
    </rPh>
    <rPh sb="63" eb="64">
      <t>メイ</t>
    </rPh>
    <rPh sb="67" eb="68">
      <t>カゾ</t>
    </rPh>
    <rPh sb="92" eb="95">
      <t>イッカゲツ</t>
    </rPh>
    <rPh sb="95" eb="96">
      <t>カン</t>
    </rPh>
    <rPh sb="97" eb="99">
      <t>ニュウイン</t>
    </rPh>
    <rPh sb="103" eb="105">
      <t>カンジャ</t>
    </rPh>
    <rPh sb="106" eb="107">
      <t>ジツ</t>
    </rPh>
    <rPh sb="107" eb="109">
      <t>ニンズウ</t>
    </rPh>
    <rPh sb="110" eb="112">
      <t>キニュウ</t>
    </rPh>
    <rPh sb="130" eb="132">
      <t>ジョクソウ</t>
    </rPh>
    <rPh sb="142" eb="144">
      <t>ジッシ</t>
    </rPh>
    <rPh sb="149" eb="150">
      <t>ジツ</t>
    </rPh>
    <rPh sb="173" eb="174">
      <t>カイ</t>
    </rPh>
    <rPh sb="187" eb="189">
      <t>ジッシ</t>
    </rPh>
    <rPh sb="191" eb="193">
      <t>バアイ</t>
    </rPh>
    <rPh sb="221" eb="223">
      <t>ジョクソウ</t>
    </rPh>
    <rPh sb="228" eb="230">
      <t>コウモク</t>
    </rPh>
    <rPh sb="231" eb="233">
      <t>ガイトウ</t>
    </rPh>
    <rPh sb="238" eb="239">
      <t>ジツ</t>
    </rPh>
    <rPh sb="239" eb="241">
      <t>ニンズウ</t>
    </rPh>
    <rPh sb="269" eb="271">
      <t>コウモク</t>
    </rPh>
    <phoneticPr fontId="23"/>
  </si>
  <si>
    <t>（様式４９の４）</t>
    <rPh sb="1" eb="3">
      <t>ヨウシキ</t>
    </rPh>
    <phoneticPr fontId="23"/>
  </si>
  <si>
    <t>（別紙様式４５）</t>
    <phoneticPr fontId="23"/>
  </si>
  <si>
    <t>月</t>
    <rPh sb="0" eb="1">
      <t>ゲツ</t>
    </rPh>
    <phoneticPr fontId="23"/>
  </si>
  <si>
    <t>（　　　　）</t>
    <phoneticPr fontId="23"/>
  </si>
  <si>
    <t>保健医療機関名</t>
    <rPh sb="0" eb="2">
      <t>ホケン</t>
    </rPh>
    <rPh sb="2" eb="4">
      <t>イリョウ</t>
    </rPh>
    <rPh sb="4" eb="6">
      <t>キカン</t>
    </rPh>
    <rPh sb="6" eb="7">
      <t>メイ</t>
    </rPh>
    <phoneticPr fontId="23"/>
  </si>
  <si>
    <t>郵便番号</t>
    <rPh sb="0" eb="4">
      <t>ユウビンバンゴウ</t>
    </rPh>
    <phoneticPr fontId="23"/>
  </si>
  <si>
    <t>住所</t>
    <rPh sb="0" eb="2">
      <t>ジュウショ</t>
    </rPh>
    <phoneticPr fontId="23"/>
  </si>
  <si>
    <t>直近の報告年月日</t>
    <rPh sb="0" eb="2">
      <t>チョッキン</t>
    </rPh>
    <rPh sb="3" eb="5">
      <t>ホウコク</t>
    </rPh>
    <rPh sb="5" eb="8">
      <t>ネンガッピ</t>
    </rPh>
    <phoneticPr fontId="23"/>
  </si>
  <si>
    <t>（　   　）
月</t>
    <rPh sb="8" eb="9">
      <t>ツキ</t>
    </rPh>
    <phoneticPr fontId="23"/>
  </si>
  <si>
    <t>(          )月 
までの
６か月</t>
    <rPh sb="12" eb="13">
      <t>ツキ</t>
    </rPh>
    <phoneticPr fontId="23"/>
  </si>
  <si>
    <t>(</t>
    <phoneticPr fontId="23"/>
  </si>
  <si>
    <t>)</t>
    <phoneticPr fontId="23"/>
  </si>
  <si>
    <t>・</t>
    <phoneticPr fontId="23"/>
  </si>
  <si>
    <r>
      <t>報告年月日：　　　　年 ７月　 　日</t>
    </r>
    <r>
      <rPr>
        <sz val="14"/>
        <color rgb="FF000000"/>
        <rFont val="ＭＳ Ｐゴシック"/>
        <family val="3"/>
        <charset val="128"/>
      </rPr>
      <t xml:space="preserve"> </t>
    </r>
    <rPh sb="10" eb="11">
      <t>ネン</t>
    </rPh>
    <phoneticPr fontId="1"/>
  </si>
  <si>
    <t>６．４については、４年以内の受講を確認できるものを保管すること。</t>
    <rPh sb="25" eb="27">
      <t>ホカン</t>
    </rPh>
    <phoneticPr fontId="23"/>
  </si>
  <si>
    <t>に該当する場合は、施設基準等を満たしていない値が記載されていても、地方厚生（支）局各都府県事務所の確認対象とはならないこと。</t>
    <phoneticPr fontId="27"/>
  </si>
  <si>
    <t xml:space="preserve">        令和5年4月6日事務連絡「新型コロナウイルス感染症の感染症法上の位置づけの変更に伴う施設基準等に関する臨時的な取扱いについて」）</t>
    <phoneticPr fontId="27"/>
  </si>
  <si>
    <t>６　令和2年8月31日付事務連絡「新型コロナウイルス感染症に係る診療報酬上の臨時的な取扱いについて（その26）」（令和5年5月8日以降は</t>
    <rPh sb="57" eb="59">
      <t>レイワ</t>
    </rPh>
    <rPh sb="60" eb="61">
      <t>ネン</t>
    </rPh>
    <rPh sb="62" eb="63">
      <t>ガツ</t>
    </rPh>
    <rPh sb="64" eb="65">
      <t>カ</t>
    </rPh>
    <rPh sb="65" eb="67">
      <t>イコウ</t>
    </rPh>
    <phoneticPr fontId="27"/>
  </si>
  <si>
    <t>当該患者が合併症ユニットの80％以上であることが必要である。</t>
  </si>
  <si>
    <t>５　⑩の身体合併症患者とは、特定入院料の施設基準第16の2(8)に掲げる疾患を有する患者であり、</t>
    <phoneticPr fontId="27"/>
  </si>
  <si>
    <t>当該圏域における患者数を記載すること。</t>
    <phoneticPr fontId="27"/>
  </si>
  <si>
    <t>４　⑨については、原則として当該病院の所在する都道府県における患者数を記載するものとするが、県内に複数の圏域がある場合は、</t>
    <phoneticPr fontId="27"/>
  </si>
  <si>
    <t>３　当該病棟は次の要件を満たしていることが必要である。(a)≧60％　(b)≧25％又は、③＋④＋⑥≧５人</t>
    <phoneticPr fontId="27"/>
  </si>
  <si>
    <t>２　実績に係る要件の患者数は報告前１年間の患者数を記載すること。</t>
    <phoneticPr fontId="27"/>
  </si>
  <si>
    <t>１　ＣＴ撮影につき他の保険医療機関との連携により速やかに実施できる体制が整備されている場合は、有にチェックをすること。</t>
    <phoneticPr fontId="27"/>
  </si>
  <si>
    <t>%</t>
    <phoneticPr fontId="27"/>
  </si>
  <si>
    <t>⑩合併症ユニットに入院する身体合併症患者の割合</t>
    <rPh sb="1" eb="4">
      <t>ガッペイショウ</t>
    </rPh>
    <rPh sb="9" eb="11">
      <t>ニュウイン</t>
    </rPh>
    <rPh sb="13" eb="15">
      <t>シンタイ</t>
    </rPh>
    <rPh sb="15" eb="18">
      <t>ガッペイショウ</t>
    </rPh>
    <rPh sb="18" eb="20">
      <t>カンジャ</t>
    </rPh>
    <rPh sb="21" eb="23">
      <t>ワリアイ</t>
    </rPh>
    <phoneticPr fontId="27"/>
  </si>
  <si>
    <t>(b)</t>
    <phoneticPr fontId="27"/>
  </si>
  <si>
    <t>(③＋④＋⑥)÷⑨</t>
    <phoneticPr fontId="27"/>
  </si>
  <si>
    <t>(a)</t>
    <phoneticPr fontId="27"/>
  </si>
  <si>
    <t>(③＋④＋⑤＋⑥＋⑦＋⑧)÷②</t>
    <phoneticPr fontId="27"/>
  </si>
  <si>
    <t>人</t>
    <rPh sb="0" eb="1">
      <t>ニン</t>
    </rPh>
    <phoneticPr fontId="27"/>
  </si>
  <si>
    <t>⑨　当該病院の所在する都道府県等における措置入院、緊急措置入院及び応急入院
　　に係る新規入院患者数</t>
    <rPh sb="2" eb="4">
      <t>トウガイ</t>
    </rPh>
    <rPh sb="4" eb="6">
      <t>ビョウイン</t>
    </rPh>
    <rPh sb="7" eb="9">
      <t>ショザイ</t>
    </rPh>
    <rPh sb="11" eb="15">
      <t>トドウフケン</t>
    </rPh>
    <rPh sb="15" eb="16">
      <t>トウ</t>
    </rPh>
    <rPh sb="20" eb="24">
      <t>ソチニュウイン</t>
    </rPh>
    <rPh sb="25" eb="29">
      <t>キンキュウソチ</t>
    </rPh>
    <rPh sb="29" eb="31">
      <t>ニュウイン</t>
    </rPh>
    <rPh sb="31" eb="32">
      <t>オヨ</t>
    </rPh>
    <rPh sb="33" eb="35">
      <t>オウキュウ</t>
    </rPh>
    <rPh sb="35" eb="37">
      <t>ニュウイン</t>
    </rPh>
    <rPh sb="41" eb="42">
      <t>カカ</t>
    </rPh>
    <rPh sb="43" eb="45">
      <t>シンキ</t>
    </rPh>
    <rPh sb="45" eb="47">
      <t>ニュウイン</t>
    </rPh>
    <rPh sb="47" eb="49">
      <t>カンジャ</t>
    </rPh>
    <rPh sb="49" eb="50">
      <t>スウ</t>
    </rPh>
    <phoneticPr fontId="27"/>
  </si>
  <si>
    <t>⑧医療観察法入院</t>
    <rPh sb="1" eb="3">
      <t>イリョウ</t>
    </rPh>
    <rPh sb="3" eb="5">
      <t>カンサツ</t>
    </rPh>
    <rPh sb="5" eb="6">
      <t>ホウ</t>
    </rPh>
    <rPh sb="6" eb="8">
      <t>ニュウイン</t>
    </rPh>
    <phoneticPr fontId="27"/>
  </si>
  <si>
    <t>⑦鑑定入院</t>
    <rPh sb="1" eb="3">
      <t>カンテイ</t>
    </rPh>
    <rPh sb="3" eb="5">
      <t>ニュウイン</t>
    </rPh>
    <phoneticPr fontId="27"/>
  </si>
  <si>
    <t>⑥応急入院</t>
    <rPh sb="1" eb="3">
      <t>オウキュウ</t>
    </rPh>
    <rPh sb="3" eb="5">
      <t>ニュウイン</t>
    </rPh>
    <phoneticPr fontId="27"/>
  </si>
  <si>
    <t>⑤医療保護入院</t>
    <rPh sb="1" eb="3">
      <t>イリョウ</t>
    </rPh>
    <rPh sb="3" eb="5">
      <t>ホゴ</t>
    </rPh>
    <rPh sb="5" eb="7">
      <t>ニュウイン</t>
    </rPh>
    <phoneticPr fontId="27"/>
  </si>
  <si>
    <t>④緊急措置入院</t>
    <rPh sb="1" eb="3">
      <t>キンキュウ</t>
    </rPh>
    <rPh sb="3" eb="5">
      <t>ソチ</t>
    </rPh>
    <rPh sb="5" eb="7">
      <t>ニュウイン</t>
    </rPh>
    <phoneticPr fontId="27"/>
  </si>
  <si>
    <t>③措置入院</t>
    <rPh sb="1" eb="3">
      <t>ソチ</t>
    </rPh>
    <rPh sb="3" eb="5">
      <t>ニュウイン</t>
    </rPh>
    <phoneticPr fontId="27"/>
  </si>
  <si>
    <t>（②の再掲）</t>
    <rPh sb="3" eb="5">
      <t>サイケイ</t>
    </rPh>
    <phoneticPr fontId="27"/>
  </si>
  <si>
    <t>②　当該病棟の新規患者数</t>
  </si>
  <si>
    <t>①　当該病院の精神疾患にかかる時間外・休日・深夜の入院患者数</t>
  </si>
  <si>
    <t>無</t>
    <rPh sb="0" eb="1">
      <t>ム</t>
    </rPh>
    <phoneticPr fontId="27"/>
  </si>
  <si>
    <t>有</t>
    <rPh sb="0" eb="1">
      <t>アリ</t>
    </rPh>
    <phoneticPr fontId="27"/>
  </si>
  <si>
    <t>に示す取扱い等への該当の有無</t>
  </si>
  <si>
    <t>「新型コロナウイルス感染症に係る診療報酬上の臨時的な取扱いについて（その２６）」</t>
    <phoneticPr fontId="27"/>
  </si>
  <si>
    <t>２　実績に係る要件</t>
    <rPh sb="2" eb="4">
      <t>ジッセキ</t>
    </rPh>
    <rPh sb="5" eb="6">
      <t>カカ</t>
    </rPh>
    <rPh sb="7" eb="9">
      <t>ヨウケン</t>
    </rPh>
    <phoneticPr fontId="27"/>
  </si>
  <si>
    <t>無</t>
    <rPh sb="0" eb="1">
      <t>ナシ</t>
    </rPh>
    <phoneticPr fontId="27"/>
  </si>
  <si>
    <t>必要な検査、ＣＴ撮影が必要に応じて実施できる体制</t>
    <phoneticPr fontId="27"/>
  </si>
  <si>
    <t>名</t>
    <rPh sb="0" eb="1">
      <t>メイ</t>
    </rPh>
    <phoneticPr fontId="27"/>
  </si>
  <si>
    <t>当該病院に常勤する精神保健指定医の人数</t>
    <phoneticPr fontId="27"/>
  </si>
  <si>
    <t>１　病棟の体制に係る要件</t>
    <phoneticPr fontId="6"/>
  </si>
  <si>
    <t>保険医療機関名</t>
    <rPh sb="0" eb="6">
      <t>ホケンイリョウキカン</t>
    </rPh>
    <rPh sb="6" eb="7">
      <t>メイ</t>
    </rPh>
    <phoneticPr fontId="6"/>
  </si>
  <si>
    <t>医療機関コード</t>
    <phoneticPr fontId="27"/>
  </si>
  <si>
    <t>都道府県名</t>
    <rPh sb="0" eb="4">
      <t>トドウフケン</t>
    </rPh>
    <rPh sb="4" eb="5">
      <t>メイ</t>
    </rPh>
    <phoneticPr fontId="6"/>
  </si>
  <si>
    <t>精神科救急・合併症入院料に関する実施状況報告書（７月報告）</t>
    <phoneticPr fontId="6"/>
  </si>
  <si>
    <t>（別紙様式18）</t>
    <phoneticPr fontId="6"/>
  </si>
  <si>
    <r>
      <t>　　　　　　　　　　　　　　　　　　　　　　　　　　　　　　　</t>
    </r>
    <r>
      <rPr>
        <u/>
        <sz val="12"/>
        <color indexed="8"/>
        <rFont val="ＭＳ Ｐゴシック"/>
        <family val="3"/>
        <charset val="128"/>
      </rPr>
      <t>報告年月日：　　　年　　７月　　日</t>
    </r>
    <phoneticPr fontId="23"/>
  </si>
  <si>
    <t>（様式２６の３）</t>
    <phoneticPr fontId="23"/>
  </si>
  <si>
    <t>在宅療養後方支援病院に係る報告書（新規 ・ ７月報告）</t>
    <rPh sb="0" eb="2">
      <t>ザイタク</t>
    </rPh>
    <rPh sb="2" eb="4">
      <t>リョウヨウ</t>
    </rPh>
    <rPh sb="4" eb="6">
      <t>コウホウ</t>
    </rPh>
    <rPh sb="6" eb="10">
      <t>シエンビョウイン</t>
    </rPh>
    <phoneticPr fontId="23"/>
  </si>
  <si>
    <t xml:space="preserve">                                                                               ※該当するものを○で囲むこと                </t>
    <rPh sb="80" eb="82">
      <t>ガイトウ</t>
    </rPh>
    <rPh sb="89" eb="90">
      <t>カコ</t>
    </rPh>
    <phoneticPr fontId="1"/>
  </si>
  <si>
    <t>　　　年　　　月　～　　　年　　　月</t>
    <rPh sb="3" eb="4">
      <t>ネン</t>
    </rPh>
    <rPh sb="7" eb="8">
      <t>ガツ</t>
    </rPh>
    <rPh sb="13" eb="14">
      <t>ネン</t>
    </rPh>
    <rPh sb="17" eb="18">
      <t>ガツ</t>
    </rPh>
    <phoneticPr fontId="23"/>
  </si>
  <si>
    <t>［記載上の注意］</t>
    <rPh sb="1" eb="3">
      <t>キサイ</t>
    </rPh>
    <rPh sb="3" eb="4">
      <t>ジョウ</t>
    </rPh>
    <rPh sb="5" eb="7">
      <t>チュウイ</t>
    </rPh>
    <phoneticPr fontId="1"/>
  </si>
  <si>
    <t>Ⅲの②については、A206在宅患者緊急入院診療加算１、③についてはA206在宅患者緊急入院診療加算2の算定回数等、④についてはA206在宅患者緊急入院診療加算3の算定回数等を記載すること。</t>
    <rPh sb="13" eb="25">
      <t>ザイタクカンジャキンキュウニュウインシンリョウカサン</t>
    </rPh>
    <rPh sb="37" eb="49">
      <t>ザイタクカンジャキンキュウニュウインシンリョウカサン</t>
    </rPh>
    <rPh sb="51" eb="53">
      <t>サンテイ</t>
    </rPh>
    <rPh sb="53" eb="55">
      <t>カイスウ</t>
    </rPh>
    <rPh sb="55" eb="56">
      <t>トウ</t>
    </rPh>
    <rPh sb="67" eb="79">
      <t>ザイタクカンジャキンキュウニュウインシンリョウカサン</t>
    </rPh>
    <rPh sb="81" eb="83">
      <t>サンテイ</t>
    </rPh>
    <rPh sb="83" eb="85">
      <t>カイスウ</t>
    </rPh>
    <rPh sb="85" eb="86">
      <t>トウ</t>
    </rPh>
    <rPh sb="87" eb="89">
      <t>キサイ</t>
    </rPh>
    <phoneticPr fontId="23"/>
  </si>
  <si>
    <t>Ⅳの①については、C012在宅患者共同診療料の算定の有無にかかわらず、入院希望患者へ行った共同診療回数の合計を記載すること。②については、①のうちC012を算定した患者について記載すること。③～⑥については、C012在宅患者共同診療料の各区分に応じた算定回数等を記載すること。</t>
    <rPh sb="13" eb="17">
      <t>ザイタクカンジャ</t>
    </rPh>
    <rPh sb="17" eb="19">
      <t>キョウドウ</t>
    </rPh>
    <rPh sb="19" eb="22">
      <t>シンリョウリョウ</t>
    </rPh>
    <rPh sb="23" eb="25">
      <t>サンテイ</t>
    </rPh>
    <rPh sb="26" eb="28">
      <t>ウム</t>
    </rPh>
    <rPh sb="35" eb="37">
      <t>ニュウイン</t>
    </rPh>
    <rPh sb="37" eb="39">
      <t>キボウ</t>
    </rPh>
    <rPh sb="39" eb="41">
      <t>カンジャ</t>
    </rPh>
    <rPh sb="42" eb="43">
      <t>オコナ</t>
    </rPh>
    <rPh sb="45" eb="47">
      <t>キョウドウ</t>
    </rPh>
    <rPh sb="47" eb="49">
      <t>シンリョウ</t>
    </rPh>
    <rPh sb="49" eb="51">
      <t>カイスウ</t>
    </rPh>
    <rPh sb="52" eb="54">
      <t>ゴウケイ</t>
    </rPh>
    <rPh sb="55" eb="57">
      <t>キサイ</t>
    </rPh>
    <rPh sb="78" eb="80">
      <t>サンテイ</t>
    </rPh>
    <rPh sb="82" eb="84">
      <t>カンジャ</t>
    </rPh>
    <rPh sb="88" eb="90">
      <t>キサイ</t>
    </rPh>
    <rPh sb="108" eb="112">
      <t>ザイタクカンジャ</t>
    </rPh>
    <rPh sb="112" eb="114">
      <t>キョウドウ</t>
    </rPh>
    <rPh sb="114" eb="117">
      <t>シンリョウリョウ</t>
    </rPh>
    <rPh sb="118" eb="121">
      <t>カククブン</t>
    </rPh>
    <rPh sb="122" eb="123">
      <t>オウ</t>
    </rPh>
    <rPh sb="125" eb="127">
      <t>サンテイ</t>
    </rPh>
    <rPh sb="127" eb="129">
      <t>カイスウ</t>
    </rPh>
    <rPh sb="129" eb="130">
      <t>トウ</t>
    </rPh>
    <rPh sb="131" eb="133">
      <t>キサイ</t>
    </rPh>
    <phoneticPr fontId="23"/>
  </si>
  <si>
    <t>（様式２０の５）</t>
    <rPh sb="1" eb="3">
      <t>ヨウシキ</t>
    </rPh>
    <phoneticPr fontId="16"/>
  </si>
  <si>
    <t>様式17の２</t>
    <rPh sb="0" eb="2">
      <t>ヨウシキ</t>
    </rPh>
    <phoneticPr fontId="1"/>
  </si>
  <si>
    <t>診療録管理体制加算に係る報告書（７月報告）</t>
    <rPh sb="17" eb="18">
      <t>ガツ</t>
    </rPh>
    <rPh sb="18" eb="20">
      <t>ホウコク</t>
    </rPh>
    <phoneticPr fontId="1"/>
  </si>
  <si>
    <r>
      <t>「1」及び「２」について、□には適合する場合「</t>
    </r>
    <r>
      <rPr>
        <sz val="11"/>
        <color theme="1"/>
        <rFont val="Segoe UI Symbol"/>
        <family val="3"/>
      </rPr>
      <t>✔</t>
    </r>
    <r>
      <rPr>
        <sz val="11"/>
        <color theme="1"/>
        <rFont val="ＭＳ Ｐゴシック"/>
        <family val="3"/>
        <charset val="128"/>
      </rPr>
      <t>」を記入する。</t>
    </r>
    <rPh sb="3" eb="4">
      <t>オヨ</t>
    </rPh>
    <rPh sb="16" eb="18">
      <t>テキゴウ</t>
    </rPh>
    <rPh sb="20" eb="22">
      <t>バアイ</t>
    </rPh>
    <rPh sb="26" eb="28">
      <t>キニュウ</t>
    </rPh>
    <phoneticPr fontId="1"/>
  </si>
  <si>
    <r>
      <t>　１．該当する番号を記載すること。
　　　　１　急性期一般入院料１　　　　　８　地域一般入院料１　　　　　１５　１０対１入院基本料　　　
　　　　２　急性期一般入院料２　　　　　９　地域一般入院料２　　　　　１６　１３対１入院基本料
　　　　３　急性期一般入院料３　　　　１０　地域一般入院料３
　　　　４　急性期一般入院料４　　　　１１　特別入院基本料
　　　　５　急性期一般入院料５　　　　１２　月平均夜勤時間超過減算
　　　　６　急性期一般入院料６　　 　 １３　夜勤時間特別入院基本料</t>
    </r>
    <r>
      <rPr>
        <strike/>
        <sz val="10"/>
        <color theme="1"/>
        <rFont val="ＭＳ ゴシック"/>
        <family val="3"/>
        <charset val="128"/>
      </rPr>
      <t xml:space="preserve">
</t>
    </r>
    <r>
      <rPr>
        <sz val="10"/>
        <color theme="1"/>
        <rFont val="ＭＳ ゴシック"/>
        <family val="3"/>
        <charset val="128"/>
      </rPr>
      <t>　　　　７　急性期一般入院料７      　１４　７対１入院基本料</t>
    </r>
    <rPh sb="3" eb="5">
      <t>ガイトウ</t>
    </rPh>
    <rPh sb="7" eb="9">
      <t>バンゴウ</t>
    </rPh>
    <rPh sb="10" eb="12">
      <t>キサイ</t>
    </rPh>
    <rPh sb="24" eb="26">
      <t>キュウセイ</t>
    </rPh>
    <rPh sb="26" eb="27">
      <t>キ</t>
    </rPh>
    <rPh sb="27" eb="29">
      <t>イッパン</t>
    </rPh>
    <rPh sb="29" eb="32">
      <t>ニュウインリョウ</t>
    </rPh>
    <rPh sb="40" eb="42">
      <t>チイキ</t>
    </rPh>
    <rPh sb="42" eb="44">
      <t>イッパン</t>
    </rPh>
    <rPh sb="44" eb="47">
      <t>ニュウインリョウ</t>
    </rPh>
    <phoneticPr fontId="23"/>
  </si>
  <si>
    <t>日</t>
    <rPh sb="0" eb="1">
      <t>ヒ</t>
    </rPh>
    <phoneticPr fontId="1"/>
  </si>
  <si>
    <t>（令和５年７月１日現在）</t>
    <rPh sb="1" eb="2">
      <t>レイ</t>
    </rPh>
    <rPh sb="2" eb="3">
      <t>ワ</t>
    </rPh>
    <rPh sb="4" eb="5">
      <t>ネン</t>
    </rPh>
    <phoneticPr fontId="23"/>
  </si>
  <si>
    <r>
      <t>（別紙様式６　</t>
    </r>
    <r>
      <rPr>
        <b/>
        <sz val="11"/>
        <color theme="1"/>
        <rFont val="ＭＳ ゴシック"/>
        <family val="3"/>
        <charset val="128"/>
      </rPr>
      <t>１枚目</t>
    </r>
    <r>
      <rPr>
        <sz val="11"/>
        <color theme="1"/>
        <rFont val="ＭＳ ゴシック"/>
        <family val="3"/>
        <charset val="128"/>
      </rPr>
      <t>）</t>
    </r>
    <rPh sb="1" eb="3">
      <t>ベッシ</t>
    </rPh>
    <rPh sb="3" eb="5">
      <t>ヨウシキ</t>
    </rPh>
    <rPh sb="8" eb="10">
      <t>マイメ</t>
    </rPh>
    <phoneticPr fontId="23"/>
  </si>
  <si>
    <r>
      <rPr>
        <b/>
        <sz val="11"/>
        <color theme="1"/>
        <rFont val="ＭＳ ゴシック"/>
        <family val="3"/>
        <charset val="128"/>
      </rPr>
      <t>医療機関コード</t>
    </r>
    <r>
      <rPr>
        <sz val="11"/>
        <color theme="1"/>
        <rFont val="ＭＳ ゴシック"/>
        <family val="3"/>
        <charset val="128"/>
      </rPr>
      <t xml:space="preserve">
</t>
    </r>
    <r>
      <rPr>
        <sz val="8"/>
        <color theme="1"/>
        <rFont val="ＭＳ ゴシック"/>
        <family val="3"/>
        <charset val="128"/>
      </rPr>
      <t>※</t>
    </r>
    <r>
      <rPr>
        <u/>
        <sz val="8"/>
        <color theme="1"/>
        <rFont val="ＭＳ ゴシック"/>
        <family val="3"/>
        <charset val="128"/>
      </rPr>
      <t>レセプトに記載する７桁の数字を記載。</t>
    </r>
    <r>
      <rPr>
        <sz val="8"/>
        <color theme="1"/>
        <rFont val="ＭＳ ゴシック"/>
        <family val="3"/>
        <charset val="128"/>
      </rPr>
      <t xml:space="preserve">
（該当するものに☑、併設の場合は両方に☑、各コードを記入。）</t>
    </r>
    <rPh sb="0" eb="2">
      <t>イリョウ</t>
    </rPh>
    <rPh sb="2" eb="4">
      <t>キカン</t>
    </rPh>
    <rPh sb="14" eb="16">
      <t>キサイ</t>
    </rPh>
    <rPh sb="19" eb="20">
      <t>ケタ</t>
    </rPh>
    <rPh sb="21" eb="23">
      <t>スウジ</t>
    </rPh>
    <rPh sb="24" eb="26">
      <t>キサイ</t>
    </rPh>
    <rPh sb="49" eb="50">
      <t>カク</t>
    </rPh>
    <rPh sb="54" eb="56">
      <t>キニュウ</t>
    </rPh>
    <phoneticPr fontId="23"/>
  </si>
  <si>
    <r>
      <t xml:space="preserve">報 告 種 別
</t>
    </r>
    <r>
      <rPr>
        <sz val="9"/>
        <color theme="1"/>
        <rFont val="ＭＳ ゴシック"/>
        <family val="3"/>
        <charset val="128"/>
      </rPr>
      <t>（該当するものに☑）</t>
    </r>
    <rPh sb="0" eb="1">
      <t>ホウ</t>
    </rPh>
    <rPh sb="2" eb="3">
      <t>コク</t>
    </rPh>
    <rPh sb="4" eb="5">
      <t>シュ</t>
    </rPh>
    <rPh sb="6" eb="7">
      <t>ベツ</t>
    </rPh>
    <rPh sb="9" eb="11">
      <t>ガイトウ</t>
    </rPh>
    <phoneticPr fontId="23"/>
  </si>
  <si>
    <r>
      <t>床　　</t>
    </r>
    <r>
      <rPr>
        <sz val="9"/>
        <color theme="1"/>
        <rFont val="ＭＳ ゴシック"/>
        <family val="3"/>
        <charset val="128"/>
      </rPr>
      <t>うち</t>
    </r>
    <rPh sb="0" eb="1">
      <t>ショウ</t>
    </rPh>
    <phoneticPr fontId="23"/>
  </si>
  <si>
    <r>
      <t xml:space="preserve">１．初診に係る特別の料金
 </t>
    </r>
    <r>
      <rPr>
        <sz val="10"/>
        <color theme="1"/>
        <rFont val="ＭＳ ゴシック"/>
        <family val="3"/>
        <charset val="128"/>
      </rPr>
      <t xml:space="preserve"> （報告しているものに☑の上、
　　料金額を記入）</t>
    </r>
    <rPh sb="16" eb="18">
      <t>ホウコク</t>
    </rPh>
    <rPh sb="27" eb="28">
      <t>ウエ</t>
    </rPh>
    <rPh sb="32" eb="34">
      <t>リョウキン</t>
    </rPh>
    <rPh sb="34" eb="35">
      <t>ガク</t>
    </rPh>
    <rPh sb="36" eb="38">
      <t>キニュウ</t>
    </rPh>
    <phoneticPr fontId="23"/>
  </si>
  <si>
    <t>／</t>
  </si>
  <si>
    <r>
      <t xml:space="preserve">２．再診に係る特別の料金
  </t>
    </r>
    <r>
      <rPr>
        <sz val="10"/>
        <color theme="1"/>
        <rFont val="ＭＳ ゴシック"/>
        <family val="3"/>
        <charset val="128"/>
      </rPr>
      <t>（報告しているものに☑の上、
　　料金額を記入）</t>
    </r>
    <phoneticPr fontId="23"/>
  </si>
  <si>
    <t>４．初診等に係る特別の料金を徴収しなかった患者（３の④）の内訳について
　注：患者が(1)及び(2)に該当する場合は(1)に記載してください。
　　　(1）①～⑤、(2)①～⑩については、それぞれに該当した人数を記載してください（複数回答可）。
　　  （2）（3）を記載する場合、特定機能病院、地域医療支援病院及び紹介受診重点医療機関については、 （1）（2）（3）の
　　　合計が3.④の数と等しくなるよう、ご注意ください。</t>
    <rPh sb="2" eb="4">
      <t>ショシン</t>
    </rPh>
    <rPh sb="4" eb="5">
      <t>トウ</t>
    </rPh>
    <rPh sb="6" eb="7">
      <t>カカ</t>
    </rPh>
    <rPh sb="14" eb="16">
      <t>チョウシュウ</t>
    </rPh>
    <rPh sb="21" eb="23">
      <t>カンジャ</t>
    </rPh>
    <rPh sb="29" eb="31">
      <t>ウチワケ</t>
    </rPh>
    <rPh sb="37" eb="38">
      <t>チュウ</t>
    </rPh>
    <rPh sb="39" eb="41">
      <t>カンジャ</t>
    </rPh>
    <rPh sb="45" eb="46">
      <t>オヨ</t>
    </rPh>
    <rPh sb="51" eb="53">
      <t>ガイトウ</t>
    </rPh>
    <rPh sb="55" eb="57">
      <t>バアイ</t>
    </rPh>
    <rPh sb="62" eb="64">
      <t>キサイ</t>
    </rPh>
    <rPh sb="99" eb="101">
      <t>ガイトウ</t>
    </rPh>
    <rPh sb="103" eb="105">
      <t>ニンズウ</t>
    </rPh>
    <rPh sb="106" eb="108">
      <t>キサイ</t>
    </rPh>
    <rPh sb="115" eb="117">
      <t>フクスウ</t>
    </rPh>
    <rPh sb="117" eb="119">
      <t>カイトウ</t>
    </rPh>
    <rPh sb="119" eb="120">
      <t>カ</t>
    </rPh>
    <rPh sb="134" eb="136">
      <t>キサイ</t>
    </rPh>
    <rPh sb="138" eb="140">
      <t>バアイ</t>
    </rPh>
    <rPh sb="207" eb="209">
      <t>チュウイ</t>
    </rPh>
    <phoneticPr fontId="23"/>
  </si>
  <si>
    <t>←(2)(3)を記載しない場合</t>
    <rPh sb="8" eb="10">
      <t>キサイ</t>
    </rPh>
    <rPh sb="13" eb="15">
      <t>バアイ</t>
    </rPh>
    <phoneticPr fontId="23"/>
  </si>
  <si>
    <t>←(2)(3)を記載する場合</t>
    <rPh sb="8" eb="10">
      <t>キサイ</t>
    </rPh>
    <rPh sb="12" eb="14">
      <t>バアイ</t>
    </rPh>
    <phoneticPr fontId="23"/>
  </si>
  <si>
    <t>（４）（２）の⑩の具体的な理由及び患者数（主な理由及び当該事例により特別の料金を徴収しなかった患者数を記載（上位３つ））（※２）</t>
    <rPh sb="9" eb="12">
      <t>グタイテキ</t>
    </rPh>
    <rPh sb="13" eb="15">
      <t>リユウ</t>
    </rPh>
    <rPh sb="15" eb="16">
      <t>オヨ</t>
    </rPh>
    <rPh sb="17" eb="20">
      <t>カンジャスウ</t>
    </rPh>
    <rPh sb="21" eb="22">
      <t>オモ</t>
    </rPh>
    <rPh sb="23" eb="25">
      <t>リユウ</t>
    </rPh>
    <rPh sb="25" eb="26">
      <t>オヨ</t>
    </rPh>
    <rPh sb="27" eb="29">
      <t>トウガイ</t>
    </rPh>
    <rPh sb="29" eb="31">
      <t>ジレイ</t>
    </rPh>
    <rPh sb="40" eb="42">
      <t>チョウシュウ</t>
    </rPh>
    <rPh sb="47" eb="50">
      <t>カンジャスウ</t>
    </rPh>
    <rPh sb="51" eb="53">
      <t>キサイ</t>
    </rPh>
    <rPh sb="54" eb="56">
      <t>ジョウイ</t>
    </rPh>
    <phoneticPr fontId="23"/>
  </si>
  <si>
    <t>３から４については、前年度（令和４年４月１日～令和５年３月31日）の実施状況を記載すること。</t>
    <rPh sb="10" eb="11">
      <t>ゼン</t>
    </rPh>
    <rPh sb="11" eb="13">
      <t>ネンド</t>
    </rPh>
    <rPh sb="14" eb="16">
      <t>レイワ</t>
    </rPh>
    <rPh sb="17" eb="18">
      <t>ネン</t>
    </rPh>
    <rPh sb="23" eb="25">
      <t>レイワ</t>
    </rPh>
    <rPh sb="26" eb="27">
      <t>ネン</t>
    </rPh>
    <phoneticPr fontId="23"/>
  </si>
  <si>
    <t>特定機能病院、地域医療支援病院及び紹介受診重点医療機関以外の病院については、可能な範囲で（２）～（４）
を記載すること。</t>
    <rPh sb="15" eb="16">
      <t>オヨ</t>
    </rPh>
    <rPh sb="17" eb="19">
      <t>ショウカイ</t>
    </rPh>
    <rPh sb="19" eb="21">
      <t>ジュシン</t>
    </rPh>
    <rPh sb="21" eb="23">
      <t>ジュウテン</t>
    </rPh>
    <rPh sb="23" eb="25">
      <t>イリョウ</t>
    </rPh>
    <rPh sb="25" eb="27">
      <t>キカン</t>
    </rPh>
    <phoneticPr fontId="23"/>
  </si>
  <si>
    <t>３　１．（１）に記入した期間の実績について記載すること。</t>
  </si>
  <si>
    <t>期間は、同じであること（※２）。</t>
    <phoneticPr fontId="1"/>
  </si>
  <si>
    <t>お、FIMとFOISは同日に測定すること。従って（A）から（B）及び（C）から（D）までの</t>
    <phoneticPr fontId="1"/>
  </si>
  <si>
    <t>２　日数は、摂食嚥下支援計画書の作成時の測定と、直近の測定までの期間を記載すること。な</t>
    <phoneticPr fontId="1"/>
  </si>
  <si>
    <t>１　②～⑦に該当する場合のみ該当する番号を記載すること（※１）。</t>
    <phoneticPr fontId="1"/>
  </si>
  <si>
    <t xml:space="preserve">［記載上の注意］
</t>
    <phoneticPr fontId="1"/>
  </si>
  <si>
    <t>日</t>
  </si>
  <si>
    <t>紹介</t>
    <rPh sb="0" eb="2">
      <t>ショウカイ</t>
    </rPh>
    <phoneticPr fontId="1"/>
  </si>
  <si>
    <t>自院</t>
    <rPh sb="0" eb="2">
      <t>ジイン</t>
    </rPh>
    <phoneticPr fontId="1"/>
  </si>
  <si>
    <r>
      <t xml:space="preserve">日数
</t>
    </r>
    <r>
      <rPr>
        <sz val="8"/>
        <color theme="1"/>
        <rFont val="游ゴシック"/>
        <family val="3"/>
        <charset val="128"/>
        <scheme val="minor"/>
      </rPr>
      <t>※2</t>
    </r>
    <phoneticPr fontId="1"/>
  </si>
  <si>
    <t>FOIS
(直近)
(D)</t>
    <rPh sb="6" eb="8">
      <t>チョッキン</t>
    </rPh>
    <phoneticPr fontId="1"/>
  </si>
  <si>
    <t>FOIS
(開始時)
(C)</t>
    <rPh sb="6" eb="9">
      <t>カイシジ</t>
    </rPh>
    <phoneticPr fontId="1"/>
  </si>
  <si>
    <t>FIM
(直近)
(B)</t>
    <rPh sb="5" eb="7">
      <t>チョッキン</t>
    </rPh>
    <phoneticPr fontId="1"/>
  </si>
  <si>
    <t>FIM
(開始時)
(A)</t>
    <rPh sb="5" eb="8">
      <t>カイシジ</t>
    </rPh>
    <phoneticPr fontId="1"/>
  </si>
  <si>
    <r>
      <t>１の②~⑦のいずれかに該当するか</t>
    </r>
    <r>
      <rPr>
        <sz val="8"/>
        <color theme="1"/>
        <rFont val="游ゴシック"/>
        <family val="3"/>
        <charset val="128"/>
        <scheme val="minor"/>
      </rPr>
      <t>※1</t>
    </r>
    <rPh sb="11" eb="13">
      <t>ガイトウ</t>
    </rPh>
    <phoneticPr fontId="1"/>
  </si>
  <si>
    <t>患者
年齢</t>
    <rPh sb="0" eb="2">
      <t>カンジャ</t>
    </rPh>
    <rPh sb="3" eb="5">
      <t>ネンレイ</t>
    </rPh>
    <phoneticPr fontId="1"/>
  </si>
  <si>
    <t>患者
性別</t>
    <rPh sb="0" eb="2">
      <t>カンジャ</t>
    </rPh>
    <rPh sb="3" eb="5">
      <t>セイベツ</t>
    </rPh>
    <phoneticPr fontId="1"/>
  </si>
  <si>
    <r>
      <t>VF/VEの実施場所
（</t>
    </r>
    <r>
      <rPr>
        <sz val="10"/>
        <color theme="1"/>
        <rFont val="Segoe UI Symbol"/>
        <family val="2"/>
      </rPr>
      <t>☑</t>
    </r>
    <r>
      <rPr>
        <sz val="10"/>
        <color theme="1"/>
        <rFont val="游ゴシック"/>
        <family val="2"/>
        <charset val="128"/>
        <scheme val="minor"/>
      </rPr>
      <t>をつける）</t>
    </r>
    <rPh sb="6" eb="8">
      <t>ジッシ</t>
    </rPh>
    <phoneticPr fontId="1"/>
  </si>
  <si>
    <r>
      <t>自院実施患者紹
介患者の別
（</t>
    </r>
    <r>
      <rPr>
        <sz val="10"/>
        <color theme="1"/>
        <rFont val="Segoe UI Symbol"/>
        <family val="2"/>
      </rPr>
      <t>☑</t>
    </r>
    <r>
      <rPr>
        <sz val="10"/>
        <color theme="1"/>
        <rFont val="游ゴシック"/>
        <family val="2"/>
        <charset val="128"/>
        <scheme val="minor"/>
      </rPr>
      <t>をつける）</t>
    </r>
    <rPh sb="0" eb="2">
      <t>ジイン</t>
    </rPh>
    <rPh sb="2" eb="4">
      <t>ジッシ</t>
    </rPh>
    <rPh sb="4" eb="6">
      <t>カンジャ</t>
    </rPh>
    <rPh sb="6" eb="7">
      <t>ショウ</t>
    </rPh>
    <rPh sb="8" eb="9">
      <t>カイ</t>
    </rPh>
    <rPh sb="9" eb="11">
      <t>カンジャ</t>
    </rPh>
    <rPh sb="12" eb="13">
      <t>ベツ</t>
    </rPh>
    <phoneticPr fontId="1"/>
  </si>
  <si>
    <r>
      <t>（</t>
    </r>
    <r>
      <rPr>
        <sz val="14"/>
        <color theme="1"/>
        <rFont val="Segoe UI Symbol"/>
        <family val="2"/>
      </rPr>
      <t>☑</t>
    </r>
    <r>
      <rPr>
        <sz val="11"/>
        <color theme="1"/>
        <rFont val="游ゴシック"/>
        <family val="2"/>
        <charset val="128"/>
        <scheme val="minor"/>
      </rPr>
      <t>をつける。以下は有の場合のみ記載すること）</t>
    </r>
    <phoneticPr fontId="1"/>
  </si>
  <si>
    <t>無　）</t>
    <rPh sb="0" eb="1">
      <t>ナ</t>
    </rPh>
    <phoneticPr fontId="1"/>
  </si>
  <si>
    <t>有・</t>
    <phoneticPr fontId="1"/>
  </si>
  <si>
    <t>　届出の有無（</t>
    <phoneticPr fontId="1"/>
  </si>
  <si>
    <t>摂食嚥下機能回復体制加算３　</t>
  </si>
  <si>
    <t>摂食嚥下機能回復体制加算２　</t>
  </si>
  <si>
    <r>
      <t>自院実施患者
紹介患者の別
（</t>
    </r>
    <r>
      <rPr>
        <sz val="10"/>
        <color theme="1"/>
        <rFont val="Segoe UI Symbol"/>
        <family val="2"/>
      </rPr>
      <t>☑</t>
    </r>
    <r>
      <rPr>
        <sz val="10"/>
        <color theme="1"/>
        <rFont val="游ゴシック"/>
        <family val="2"/>
        <charset val="128"/>
        <scheme val="minor"/>
      </rPr>
      <t>をつける）</t>
    </r>
    <rPh sb="0" eb="2">
      <t>ジイン</t>
    </rPh>
    <rPh sb="2" eb="4">
      <t>ジッシ</t>
    </rPh>
    <rPh sb="4" eb="6">
      <t>カンジャ</t>
    </rPh>
    <rPh sb="7" eb="8">
      <t>ショウ</t>
    </rPh>
    <rPh sb="8" eb="9">
      <t>カイ</t>
    </rPh>
    <rPh sb="9" eb="11">
      <t>カンジャ</t>
    </rPh>
    <rPh sb="12" eb="13">
      <t>ベツ</t>
    </rPh>
    <phoneticPr fontId="1"/>
  </si>
  <si>
    <t>摂食嚥下機能回復体制加算１　</t>
  </si>
  <si>
    <t>２．嚥下機能の評価</t>
  </si>
  <si>
    <t>なお、該当していない場合は、「－」を記載すること。</t>
  </si>
  <si>
    <t>　４　⑨については、摂食嚥下機能回復体制加算３に該当する場合のみ記載すること。</t>
    <phoneticPr fontId="1"/>
  </si>
  <si>
    <t>　にわたって栄養方法が経口摂取のみであるもの。</t>
    <phoneticPr fontId="1"/>
  </si>
  <si>
    <t>ウ　中心静脈栄養を実施している患者にあっては、中心静脈栄養を終了した上で、１か月以上</t>
    <phoneticPr fontId="1"/>
  </si>
  <si>
    <t>イ　胃瘻を造設している患者にあっては、胃瘻抜去術又は胃瘻閉鎖術を実施した上で、１か月以上</t>
    <phoneticPr fontId="1"/>
  </si>
  <si>
    <t>　栄養方法が経口摂取のみであるもの。</t>
    <phoneticPr fontId="1"/>
  </si>
  <si>
    <t>ア　鼻腔栄養を実施している患者にあっては、経鼻経管を抜去した上で、１か月以上にわたって</t>
    <phoneticPr fontId="1"/>
  </si>
  <si>
    <t>　３　⑧の「栄養方法が経口摂取のみである状態」とは以下の状態をいう。</t>
    <phoneticPr fontId="1"/>
  </si>
  <si>
    <t>の方法で摂取する状態を含む。</t>
    <phoneticPr fontId="1"/>
  </si>
  <si>
    <t>　２　②及び⑧の栄養方法が経口摂取のみである状態とは、内服薬又は水分を不定期に経口摂取以外</t>
    <phoneticPr fontId="1"/>
  </si>
  <si>
    <t>を記載する事とした。</t>
    <phoneticPr fontId="1"/>
  </si>
  <si>
    <r>
      <t>例）令和</t>
    </r>
    <r>
      <rPr>
        <sz val="11"/>
        <color theme="1"/>
        <rFont val="游ゴシック"/>
        <family val="3"/>
        <charset val="128"/>
        <scheme val="minor"/>
      </rPr>
      <t>４</t>
    </r>
    <r>
      <rPr>
        <sz val="11"/>
        <color theme="1"/>
        <rFont val="游ゴシック"/>
        <family val="2"/>
        <charset val="128"/>
        <scheme val="minor"/>
      </rPr>
      <t>年８月１日に当該加算に係る届出を行ったため、令和</t>
    </r>
    <r>
      <rPr>
        <sz val="11"/>
        <color theme="1"/>
        <rFont val="游ゴシック"/>
        <family val="3"/>
        <charset val="128"/>
        <scheme val="minor"/>
      </rPr>
      <t>４</t>
    </r>
    <r>
      <rPr>
        <sz val="11"/>
        <color theme="1"/>
        <rFont val="游ゴシック"/>
        <family val="2"/>
        <charset val="128"/>
        <scheme val="minor"/>
      </rPr>
      <t>年８月から</t>
    </r>
    <r>
      <rPr>
        <sz val="11"/>
        <color theme="1"/>
        <rFont val="游ゴシック"/>
        <family val="3"/>
        <charset val="128"/>
        <scheme val="minor"/>
      </rPr>
      <t>令和４年12月</t>
    </r>
    <r>
      <rPr>
        <sz val="11"/>
        <color theme="1"/>
        <rFont val="游ゴシック"/>
        <family val="2"/>
        <charset val="128"/>
        <scheme val="minor"/>
      </rPr>
      <t>の実績</t>
    </r>
    <phoneticPr fontId="1"/>
  </si>
  <si>
    <t>期間とした場合には、その理由を備考に記載すること。</t>
    <phoneticPr fontId="1"/>
  </si>
  <si>
    <r>
      <t>　１（１）は原則として報告時点の</t>
    </r>
    <r>
      <rPr>
        <sz val="11"/>
        <color theme="1"/>
        <rFont val="游ゴシック"/>
        <family val="3"/>
        <charset val="128"/>
        <scheme val="minor"/>
      </rPr>
      <t>前年１月～12月の一年間</t>
    </r>
    <r>
      <rPr>
        <sz val="11"/>
        <color theme="1"/>
        <rFont val="游ゴシック"/>
        <family val="2"/>
        <charset val="128"/>
        <scheme val="minor"/>
      </rPr>
      <t>の実績を記載することとし、それ以外の</t>
    </r>
    <rPh sb="19" eb="20">
      <t>ガツ</t>
    </rPh>
    <rPh sb="23" eb="24">
      <t>ガツ</t>
    </rPh>
    <rPh sb="25" eb="28">
      <t>イチネンカン</t>
    </rPh>
    <phoneticPr fontId="1"/>
  </si>
  <si>
    <t>[記載上の注意]</t>
    <phoneticPr fontId="1"/>
  </si>
  <si>
    <t>　　養を終了した患者（加算３に限る）</t>
    <phoneticPr fontId="1"/>
  </si>
  <si>
    <t>中心静脈栄養を実施していた患者のうち、嚥下機能が回復し、中心静脈栄</t>
    <phoneticPr fontId="1"/>
  </si>
  <si>
    <t>＝</t>
    <phoneticPr fontId="1"/>
  </si>
  <si>
    <t>／</t>
    <phoneticPr fontId="1"/>
  </si>
  <si>
    <t>　　である状態へ回復した患者（ただし、②から⑦までに該当する患者を除く）</t>
    <phoneticPr fontId="1"/>
  </si>
  <si>
    <t>摂食機能療法を開始した日から起算して１年以内に栄養方法が経口摂取のみ</t>
    <phoneticPr fontId="1"/>
  </si>
  <si>
    <t>　　造設が必要であった患者</t>
    <phoneticPr fontId="1"/>
  </si>
  <si>
    <t>食道、胃噴門部の狭窄、食道穿孔等の食道や胃噴門部の疾患によって胃瘻</t>
    <phoneticPr fontId="1"/>
  </si>
  <si>
    <t>　　あった患者</t>
    <phoneticPr fontId="1"/>
  </si>
  <si>
    <t>炎症性腸疾患の患者であって、成分栄養剤の経路として胃瘻造設が必要で</t>
    <phoneticPr fontId="1"/>
  </si>
  <si>
    <t>消化器疾患等の患者であって、減圧ドレナージ目的で胃瘻造設を行った患者</t>
  </si>
  <si>
    <t>　　栄養等を導入した日から起算して１年以上が経過している患者</t>
    <phoneticPr fontId="1"/>
  </si>
  <si>
    <t>①のaに該当する患者であって、当該医療機関に紹介された時点で、鼻腔</t>
    <phoneticPr fontId="1"/>
  </si>
  <si>
    <t>　　の状態に回復した患者</t>
    <phoneticPr fontId="1"/>
  </si>
  <si>
    <t>鼻腔栄養等を導入した日から起算して１ヶ月以内に栄養方法が経口摂取のみ</t>
    <phoneticPr fontId="1"/>
  </si>
  <si>
    <t>　　経口摂取のみの状態に回復した患者を除く）</t>
    <phoneticPr fontId="1"/>
  </si>
  <si>
    <t>鼻腔栄養等を導入した日から起算して１年以内に死亡した患者（栄養方法が</t>
    <phoneticPr fontId="1"/>
  </si>
  <si>
    <t xml:space="preserve"> 　ただし、a、bのいずれにおいても②から⑦までに該当する患者を除く。</t>
    <phoneticPr fontId="1"/>
  </si>
  <si>
    <t>者を含む）</t>
    <phoneticPr fontId="1"/>
  </si>
  <si>
    <t>者、胃瘻を造設した患者、又は中心静脈を開始した患者（転院、退院した</t>
    <phoneticPr fontId="1"/>
  </si>
  <si>
    <t>１年間（１．の実績期間）に当該医療機関において鼻腔栄養を導入した患</t>
    <phoneticPr fontId="1"/>
  </si>
  <si>
    <t>した者を含む）</t>
    <phoneticPr fontId="1"/>
  </si>
  <si>
    <t>者であって、当該医療機関において摂食機能療法を実施した者（転院、退院</t>
    <rPh sb="0" eb="1">
      <t>シャ</t>
    </rPh>
    <phoneticPr fontId="1"/>
  </si>
  <si>
    <t>施している患者、胃瘻を造設している患者、又は中心静脈を実施している患</t>
    <rPh sb="0" eb="1">
      <t>ホドコ</t>
    </rPh>
    <phoneticPr fontId="1"/>
  </si>
  <si>
    <t>１年間（１．の実績期間）に他の医療機関等から紹介された鼻腔栄養を実</t>
    <phoneticPr fontId="1"/>
  </si>
  <si>
    <t>（２）摂食嚥下機能回復体制加算に係る経口摂取回復率</t>
    <phoneticPr fontId="1"/>
  </si>
  <si>
    <t>　備考：</t>
    <phoneticPr fontId="1"/>
  </si>
  <si>
    <t>実績期間</t>
    <phoneticPr fontId="1"/>
  </si>
  <si>
    <t xml:space="preserve">（１）実績期間
</t>
    <phoneticPr fontId="1"/>
  </si>
  <si>
    <r>
      <t>１．嚥下機能の実績（加算１（⑨以外</t>
    </r>
    <r>
      <rPr>
        <sz val="12"/>
        <color theme="1"/>
        <rFont val="游ゴシック"/>
        <family val="3"/>
        <charset val="128"/>
        <scheme val="minor"/>
      </rPr>
      <t>に記載</t>
    </r>
    <r>
      <rPr>
        <sz val="12"/>
        <color theme="1"/>
        <rFont val="游ゴシック"/>
        <family val="2"/>
        <charset val="128"/>
        <scheme val="minor"/>
      </rPr>
      <t>）又は加算３（⑨</t>
    </r>
    <r>
      <rPr>
        <sz val="12"/>
        <color theme="1"/>
        <rFont val="游ゴシック"/>
        <family val="3"/>
        <charset val="128"/>
        <scheme val="minor"/>
      </rPr>
      <t>に記載</t>
    </r>
    <r>
      <rPr>
        <sz val="12"/>
        <color theme="1"/>
        <rFont val="游ゴシック"/>
        <family val="2"/>
        <charset val="128"/>
        <scheme val="minor"/>
      </rPr>
      <t>）に限る。</t>
    </r>
    <r>
      <rPr>
        <sz val="12"/>
        <color theme="1"/>
        <rFont val="游ゴシック"/>
        <family val="3"/>
        <charset val="128"/>
        <scheme val="minor"/>
      </rPr>
      <t>加算２は記載不要。</t>
    </r>
    <r>
      <rPr>
        <sz val="12"/>
        <color theme="1"/>
        <rFont val="游ゴシック"/>
        <family val="2"/>
        <charset val="128"/>
        <scheme val="minor"/>
      </rPr>
      <t>）</t>
    </r>
    <rPh sb="18" eb="20">
      <t>キサイ</t>
    </rPh>
    <rPh sb="29" eb="31">
      <t>キサイ</t>
    </rPh>
    <rPh sb="36" eb="38">
      <t>カサン</t>
    </rPh>
    <rPh sb="40" eb="42">
      <t>キサイ</t>
    </rPh>
    <rPh sb="42" eb="44">
      <t>フヨウ</t>
    </rPh>
    <phoneticPr fontId="1"/>
  </si>
  <si>
    <r>
      <t>（該当するものに</t>
    </r>
    <r>
      <rPr>
        <sz val="14"/>
        <color theme="1"/>
        <rFont val="Segoe UI Symbol"/>
        <family val="2"/>
      </rPr>
      <t>☑</t>
    </r>
    <r>
      <rPr>
        <sz val="12"/>
        <color theme="1"/>
        <rFont val="游ゴシック"/>
        <family val="2"/>
        <charset val="128"/>
        <scheme val="minor"/>
      </rPr>
      <t>を付すること）</t>
    </r>
    <phoneticPr fontId="1"/>
  </si>
  <si>
    <t>２・</t>
    <phoneticPr fontId="1"/>
  </si>
  <si>
    <t>１・</t>
    <phoneticPr fontId="1"/>
  </si>
  <si>
    <t>摂食嚥下機能回復体制加算　　</t>
    <phoneticPr fontId="1"/>
  </si>
  <si>
    <t>摂食嚥下機能回復体制加算に係る報告書</t>
    <phoneticPr fontId="1"/>
  </si>
  <si>
    <t>（別紙様式１６）</t>
    <rPh sb="1" eb="3">
      <t>ベッシ</t>
    </rPh>
    <rPh sb="3" eb="5">
      <t>ヨウシキ</t>
    </rPh>
    <phoneticPr fontId="1"/>
  </si>
  <si>
    <t>（別紙様式19）</t>
    <phoneticPr fontId="6"/>
  </si>
  <si>
    <t>【都道府県名】　</t>
    <phoneticPr fontId="27"/>
  </si>
  <si>
    <t>【医療機関コード】</t>
    <phoneticPr fontId="27"/>
  </si>
  <si>
    <t>※レセプトに記載する７桁の数字を記載</t>
  </si>
  <si>
    <t>【保険医療機関名】</t>
    <phoneticPr fontId="27"/>
  </si>
  <si>
    <t>精神科救急急性期医療入院料に関する実施状況報告書（令和５年７月１日現在）</t>
    <phoneticPr fontId="6"/>
  </si>
  <si>
    <t>有</t>
    <phoneticPr fontId="27"/>
  </si>
  <si>
    <t>（１）　届出病棟数</t>
    <phoneticPr fontId="27"/>
  </si>
  <si>
    <t>　以下の①～③の数値を記載し、括弧内の要件を満たす場合は、□に✓を記入すること。</t>
    <phoneticPr fontId="27"/>
  </si>
  <si>
    <t>①　当該病院における精神科救急急性期医療入院料の届出病棟数</t>
    <phoneticPr fontId="27"/>
  </si>
  <si>
    <t>病棟</t>
    <rPh sb="0" eb="2">
      <t>ビョウトウ</t>
    </rPh>
    <phoneticPr fontId="27"/>
  </si>
  <si>
    <t>②　当該病院における精神科救急急性期医療入院料の届出病床数</t>
    <phoneticPr fontId="27"/>
  </si>
  <si>
    <t>床</t>
    <rPh sb="0" eb="1">
      <t>ユカ</t>
    </rPh>
    <phoneticPr fontId="27"/>
  </si>
  <si>
    <t>③　当該病院における精神科救急急性期医療入院料及び精神科急性期治療病棟入院料届出病床数</t>
    <phoneticPr fontId="27"/>
  </si>
  <si>
    <t>(≦300）</t>
    <phoneticPr fontId="27"/>
  </si>
  <si>
    <t>（２）　精神科救急医療体制の整備等に係る実績</t>
    <phoneticPr fontId="27"/>
  </si>
  <si>
    <t>　以下の④～⑫の数値を記載し、括弧内の要件を満たす場合は、□に✓を記入すること。</t>
    <phoneticPr fontId="27"/>
  </si>
  <si>
    <t>当該病院における実績</t>
    <phoneticPr fontId="27"/>
  </si>
  <si>
    <t>要件</t>
    <rPh sb="0" eb="2">
      <t>ヨウケン</t>
    </rPh>
    <phoneticPr fontId="27"/>
  </si>
  <si>
    <t>④　当該病院の精神疾患に係る時間外・休日・深夜の入院件数又は、当該圏域における人口1万人当たりの時間外・休日・深夜の入院件数</t>
    <phoneticPr fontId="27"/>
  </si>
  <si>
    <t>④</t>
    <phoneticPr fontId="27"/>
  </si>
  <si>
    <t>件</t>
    <rPh sb="0" eb="1">
      <t>ケン</t>
    </rPh>
    <phoneticPr fontId="27"/>
  </si>
  <si>
    <t>(≧30)</t>
    <phoneticPr fontId="27"/>
  </si>
  <si>
    <t>又は</t>
    <rPh sb="0" eb="1">
      <t>マタ</t>
    </rPh>
    <phoneticPr fontId="27"/>
  </si>
  <si>
    <t>件／万人</t>
    <rPh sb="0" eb="1">
      <t>ケン</t>
    </rPh>
    <rPh sb="2" eb="4">
      <t>マンニン</t>
    </rPh>
    <phoneticPr fontId="27"/>
  </si>
  <si>
    <t>(≧0.37)</t>
    <phoneticPr fontId="27"/>
  </si>
  <si>
    <t>⑤　④のうち、精神科救急情報センター・精神医療相談窓口、救急医療情報センター、他の医療機関、都道府県（政令市の地域を含むものとする）、市町村、保健所、警察、消防（救急車）からの依頼件数及び④に対する割合</t>
    <phoneticPr fontId="27"/>
  </si>
  <si>
    <t>⑤</t>
    <phoneticPr fontId="27"/>
  </si>
  <si>
    <t>(≧6)</t>
    <phoneticPr fontId="27"/>
  </si>
  <si>
    <t>割</t>
    <rPh sb="0" eb="1">
      <t>ワリ</t>
    </rPh>
    <phoneticPr fontId="27"/>
  </si>
  <si>
    <t>(≧2割)</t>
    <rPh sb="3" eb="4">
      <t>ワリ</t>
    </rPh>
    <phoneticPr fontId="27"/>
  </si>
  <si>
    <t>⑤の再掲</t>
    <rPh sb="2" eb="4">
      <t>サイケイ</t>
    </rPh>
    <phoneticPr fontId="27"/>
  </si>
  <si>
    <t>⑥精神科救急情報センター・精神医療相談窓口</t>
    <phoneticPr fontId="27"/>
  </si>
  <si>
    <t>⑦救急医療情報センター</t>
    <phoneticPr fontId="27"/>
  </si>
  <si>
    <t>⑧他の医療機関</t>
    <phoneticPr fontId="27"/>
  </si>
  <si>
    <t>⑨都道府県・市町村</t>
    <phoneticPr fontId="27"/>
  </si>
  <si>
    <t>⑩保健所</t>
    <phoneticPr fontId="27"/>
  </si>
  <si>
    <t>⑪警察</t>
    <phoneticPr fontId="27"/>
  </si>
  <si>
    <t>⑫消防（救急車）</t>
    <phoneticPr fontId="27"/>
  </si>
  <si>
    <t>（３）　当該病棟における新規入院患者に係る実績</t>
    <phoneticPr fontId="27"/>
  </si>
  <si>
    <t>　以下の⑬～⑳について、報告前１年間の患者数を記載すること。</t>
    <phoneticPr fontId="27"/>
  </si>
  <si>
    <t>⑬　当該入院料を算定する全病棟の新規患者数</t>
    <phoneticPr fontId="27"/>
  </si>
  <si>
    <t>⑭　措置入院</t>
    <phoneticPr fontId="27"/>
  </si>
  <si>
    <t>⑮　緊急措置入院</t>
    <phoneticPr fontId="27"/>
  </si>
  <si>
    <t>⑯　医療保護入院</t>
    <phoneticPr fontId="27"/>
  </si>
  <si>
    <t>⑰　応急入院</t>
    <phoneticPr fontId="27"/>
  </si>
  <si>
    <t>（うち、特定医師によるもの）</t>
    <phoneticPr fontId="27"/>
  </si>
  <si>
    <t>⑱　鑑定入院</t>
    <phoneticPr fontId="27"/>
  </si>
  <si>
    <t>⑲　医療観察法入院</t>
    <phoneticPr fontId="27"/>
  </si>
  <si>
    <t>⑳　当該病院の所在する都道府県等における措置入院、緊急措置入院及び応急入院に係る新規入院患者数</t>
    <rPh sb="2" eb="4">
      <t>トウガイ</t>
    </rPh>
    <rPh sb="4" eb="6">
      <t>ビョウイン</t>
    </rPh>
    <rPh sb="7" eb="9">
      <t>ショザイ</t>
    </rPh>
    <rPh sb="11" eb="15">
      <t>トドウフケン</t>
    </rPh>
    <rPh sb="15" eb="16">
      <t>トウ</t>
    </rPh>
    <rPh sb="20" eb="22">
      <t>ソチ</t>
    </rPh>
    <rPh sb="22" eb="24">
      <t>ニュウイン</t>
    </rPh>
    <rPh sb="25" eb="27">
      <t>キンキュウ</t>
    </rPh>
    <rPh sb="27" eb="29">
      <t>ソチ</t>
    </rPh>
    <rPh sb="29" eb="31">
      <t>ニュウイン</t>
    </rPh>
    <rPh sb="31" eb="32">
      <t>オヨ</t>
    </rPh>
    <rPh sb="33" eb="35">
      <t>オウキュウ</t>
    </rPh>
    <rPh sb="35" eb="37">
      <t>ニュウイン</t>
    </rPh>
    <rPh sb="38" eb="39">
      <t>カカ</t>
    </rPh>
    <rPh sb="40" eb="42">
      <t>シンキ</t>
    </rPh>
    <rPh sb="42" eb="44">
      <t>ニュウイン</t>
    </rPh>
    <rPh sb="44" eb="46">
      <t>カンジャ</t>
    </rPh>
    <rPh sb="46" eb="47">
      <t>スウ</t>
    </rPh>
    <phoneticPr fontId="27"/>
  </si>
  <si>
    <t>以下の「（a）」及び「（b）又は（c）」の数値を記載し、括弧内の要件を満たす場合は、□に✓を記入すること。</t>
    <phoneticPr fontId="27"/>
  </si>
  <si>
    <t>（⑭＋⑮＋⑰）÷⑳</t>
    <phoneticPr fontId="27"/>
  </si>
  <si>
    <t>（⑭＋⑮＋⑯＋⑰＋⑱＋⑲）÷⑬</t>
    <phoneticPr fontId="27"/>
  </si>
  <si>
    <t>（≧25％）</t>
    <phoneticPr fontId="27"/>
  </si>
  <si>
    <t>及び</t>
    <rPh sb="0" eb="1">
      <t>オヨ</t>
    </rPh>
    <phoneticPr fontId="27"/>
  </si>
  <si>
    <t>（≧60％）</t>
    <phoneticPr fontId="27"/>
  </si>
  <si>
    <t>（⑭＋⑮＋⑰）</t>
    <phoneticPr fontId="27"/>
  </si>
  <si>
    <t>(c)</t>
    <phoneticPr fontId="27"/>
  </si>
  <si>
    <t>３　「２の③」の病床数は300床以下であること。</t>
    <phoneticPr fontId="27"/>
  </si>
  <si>
    <t>４　当該入院料を算定する病院は、以下のいずれも満たすこと。</t>
    <phoneticPr fontId="27"/>
  </si>
  <si>
    <t>・　「２の④」の件数が30件以上又は0.37件／万人以上</t>
    <phoneticPr fontId="27"/>
  </si>
  <si>
    <t>・　「２の⑤」の件数が６件以上又は「２の⑤」の割合が２割以上</t>
    <phoneticPr fontId="27"/>
  </si>
  <si>
    <t>５　当該入院料を算定する病棟は、以下のいずれも満たすこと。</t>
    <phoneticPr fontId="27"/>
  </si>
  <si>
    <t>・　「２の(a)」の数値が６割以上</t>
    <phoneticPr fontId="27"/>
  </si>
  <si>
    <t>・　「２の(b)」の数値が２割５分以上又は「２の（c）」の人数が20人以上</t>
    <phoneticPr fontId="27"/>
  </si>
  <si>
    <t>６　⑳については、原則として当該病院の所在する都道府県における患者数を記載するものとするが、</t>
    <phoneticPr fontId="27"/>
  </si>
  <si>
    <t>県内に複数の圏域がある場合は、当該圏域における患者数を記載すること。</t>
    <phoneticPr fontId="27"/>
  </si>
  <si>
    <t>７　令和２年８月31日付事務連絡「新型コロナウイルス感染症に係る診療報酬上の臨時的な取扱いについて（その26）」に該当する場合は、</t>
    <phoneticPr fontId="27"/>
  </si>
  <si>
    <t>施設基準等を満たしていない値が記載されていても、地方厚生（支）局各都府県事務所の確認対象とはならないこと。</t>
    <phoneticPr fontId="27"/>
  </si>
  <si>
    <t>（別紙様式20）</t>
    <phoneticPr fontId="6"/>
  </si>
  <si>
    <t>精神科急性期治療病棟入院料</t>
  </si>
  <si>
    <t>の施設基準に係る報告書</t>
  </si>
  <si>
    <t>精神科救急・合併症入院料</t>
  </si>
  <si>
    <t>新規患者（措置入院患者、鑑定入院患者及び医療観察法入院患者を含む）以外の当該病棟患者の延べ入院日数　 ③</t>
  </si>
  <si>
    <t>①令和５年６月</t>
    <rPh sb="1" eb="3">
      <t>レイワ</t>
    </rPh>
    <rPh sb="4" eb="5">
      <t>ネン</t>
    </rPh>
    <rPh sb="6" eb="7">
      <t>ガツ</t>
    </rPh>
    <phoneticPr fontId="27"/>
  </si>
  <si>
    <t>日</t>
    <rPh sb="0" eb="1">
      <t>ニチ</t>
    </rPh>
    <phoneticPr fontId="27"/>
  </si>
  <si>
    <t>②／（②＋③）＝（ア）</t>
    <phoneticPr fontId="27"/>
  </si>
  <si>
    <t>令和５年３月の延べ新規入院患者数（措置入院患者、鑑定入院患者、医療観察法入院患者及びクロザピンの新規導入を目的とした患者を除く）⑤</t>
    <rPh sb="0" eb="2">
      <t>レイワ</t>
    </rPh>
    <rPh sb="3" eb="4">
      <t>ネン</t>
    </rPh>
    <rPh sb="5" eb="6">
      <t>ガツ</t>
    </rPh>
    <rPh sb="7" eb="8">
      <t>ノ</t>
    </rPh>
    <rPh sb="9" eb="11">
      <t>シンキ</t>
    </rPh>
    <rPh sb="11" eb="13">
      <t>ニュウイン</t>
    </rPh>
    <rPh sb="13" eb="15">
      <t>カンジャ</t>
    </rPh>
    <rPh sb="15" eb="16">
      <t>スウ</t>
    </rPh>
    <rPh sb="17" eb="19">
      <t>ソチ</t>
    </rPh>
    <rPh sb="19" eb="21">
      <t>ニュウイン</t>
    </rPh>
    <rPh sb="21" eb="23">
      <t>カンジャ</t>
    </rPh>
    <rPh sb="24" eb="26">
      <t>カンテイ</t>
    </rPh>
    <rPh sb="26" eb="28">
      <t>ニュウイン</t>
    </rPh>
    <rPh sb="28" eb="30">
      <t>カンジャ</t>
    </rPh>
    <rPh sb="31" eb="33">
      <t>イリョウ</t>
    </rPh>
    <rPh sb="33" eb="35">
      <t>カンサツ</t>
    </rPh>
    <rPh sb="35" eb="36">
      <t>ホウ</t>
    </rPh>
    <rPh sb="36" eb="38">
      <t>ニュウイン</t>
    </rPh>
    <rPh sb="38" eb="40">
      <t>カンジャ</t>
    </rPh>
    <rPh sb="40" eb="41">
      <t>オヨ</t>
    </rPh>
    <rPh sb="48" eb="50">
      <t>シンキ</t>
    </rPh>
    <rPh sb="50" eb="52">
      <t>ドウニュウ</t>
    </rPh>
    <rPh sb="53" eb="55">
      <t>モクテキ</t>
    </rPh>
    <rPh sb="58" eb="60">
      <t>カンジャ</t>
    </rPh>
    <rPh sb="61" eb="62">
      <t>ノゾ</t>
    </rPh>
    <phoneticPr fontId="27"/>
  </si>
  <si>
    <t>④令和５年３月</t>
    <rPh sb="1" eb="3">
      <t>レイワ</t>
    </rPh>
    <rPh sb="4" eb="5">
      <t>ネン</t>
    </rPh>
    <rPh sb="6" eb="7">
      <t>ガツ</t>
    </rPh>
    <phoneticPr fontId="27"/>
  </si>
  <si>
    <t>上記の患者のうち、３月以内に退院し自宅等へ移行※した患者数　⑥</t>
    <rPh sb="0" eb="2">
      <t>ジョウキ</t>
    </rPh>
    <rPh sb="3" eb="5">
      <t>カンジャ</t>
    </rPh>
    <rPh sb="10" eb="11">
      <t>ガツ</t>
    </rPh>
    <rPh sb="11" eb="13">
      <t>イナイ</t>
    </rPh>
    <rPh sb="14" eb="16">
      <t>タイイン</t>
    </rPh>
    <rPh sb="17" eb="19">
      <t>ジタク</t>
    </rPh>
    <rPh sb="19" eb="20">
      <t>トウ</t>
    </rPh>
    <rPh sb="21" eb="23">
      <t>イコウ</t>
    </rPh>
    <rPh sb="26" eb="29">
      <t>カンジャスウ</t>
    </rPh>
    <phoneticPr fontId="27"/>
  </si>
  <si>
    <t>⑥／⑤＝（イ）</t>
    <phoneticPr fontId="27"/>
  </si>
  <si>
    <t>※</t>
    <phoneticPr fontId="27"/>
  </si>
  <si>
    <t>自宅等へ移行とは、患家、介護老人保健施設、介護医療院又は精神障害者施設へ移行することをいう。（ただし、死亡退院及び精神科急性期治療病棟入院料及び精神科救急・合併症入院料については退院後に医科点数表第１章第２部通則５の規定により入院期間が通算される再入院をした場合は除く。）。また、ここでいう「患家」とは、退院先のうち、同一の保険医療機関の当該入院料に係る病棟以外の病棟へ転棟した場合、他の保険医療機関へ転院した場合及び介護老人保健施設、介護医療院又は精神障害者施設に入所した場合を除いたものをいう。</t>
    <phoneticPr fontId="27"/>
  </si>
  <si>
    <t>１　③には、当該病棟患者の延べ入院日数から②の延べ入院日数を引いた日数を記入する。</t>
    <phoneticPr fontId="27"/>
  </si>
  <si>
    <t>２　⑤には、令和５年３月の延べ新規入院患者数（措置入院患者、鑑定入院患者、医療観察法入院患者及びクロザピンの新規導入を</t>
    <phoneticPr fontId="27"/>
  </si>
  <si>
    <t>目的とした患者を除く。）を記入し、そのうち３月以内に退院し在宅へ移行した患者数を⑥に記入する。</t>
    <phoneticPr fontId="27"/>
  </si>
  <si>
    <t>３　当該病棟は以下の条件を満たしていることが必要である。</t>
    <phoneticPr fontId="27"/>
  </si>
  <si>
    <t>（ア）≧ 0.4　</t>
  </si>
  <si>
    <t>４　当該病棟は以下の条件を満たしていることが必要である。</t>
    <phoneticPr fontId="27"/>
  </si>
  <si>
    <t>(1)</t>
    <phoneticPr fontId="27"/>
  </si>
  <si>
    <t>精神科救急・合併症入院料並びに精神科救急急性期医療入院料（精神科急性期医師配置加算１を算定する場合を除く）及び精神科急性期治療病棟入院料（精神科急性期医師配置加算１又は２のロを算定する場合を除く）</t>
    <phoneticPr fontId="27"/>
  </si>
  <si>
    <t>（イ）≧ 0.4</t>
    <phoneticPr fontId="27"/>
  </si>
  <si>
    <t>(2)</t>
    <phoneticPr fontId="27"/>
  </si>
  <si>
    <t>精神科救急急性期医療入院料（精神科急性期医師配置加算１を算定する場合）及び精神科急性期治療病棟入院料（精神科急性期医師配置加算１又は２のロを算定する場合）を算定する場合</t>
    <phoneticPr fontId="27"/>
  </si>
  <si>
    <t>（イ）≧ 0.6</t>
  </si>
  <si>
    <t>５　当該保険医療機関内に当該入院料を算定する病棟が複数ある場合は、病棟ごとに記載すること。</t>
    <phoneticPr fontId="27"/>
  </si>
  <si>
    <t>都道府県名</t>
    <rPh sb="0" eb="4">
      <t>トドウフケン</t>
    </rPh>
    <rPh sb="4" eb="5">
      <t>メイ</t>
    </rPh>
    <phoneticPr fontId="27"/>
  </si>
  <si>
    <t>保険医療機関名</t>
    <rPh sb="0" eb="6">
      <t>ホケンイリョウキカン</t>
    </rPh>
    <rPh sb="6" eb="7">
      <t>メイ</t>
    </rPh>
    <phoneticPr fontId="27"/>
  </si>
  <si>
    <t>※　現時点（令和５年７月１日）の情報を記載すること。</t>
    <phoneticPr fontId="6"/>
  </si>
  <si>
    <t>－</t>
  </si>
  <si>
    <t>期間：令和４年１月～12月</t>
    <phoneticPr fontId="6"/>
  </si>
  <si>
    <t>「Ａ２３７」ハイリスク分娩等管理加算
（ハイリスク分娩管理加算に限る。）</t>
    <phoneticPr fontId="6"/>
  </si>
  <si>
    <t xml:space="preserve"> 「Ａ３０１－４」小児特定集中治療室管理料</t>
    <phoneticPr fontId="6"/>
  </si>
  <si>
    <t xml:space="preserve"> 「Ａ３０２」新生児特定集中治療室管理料</t>
    <phoneticPr fontId="6"/>
  </si>
  <si>
    <t xml:space="preserve"> 総合周産期母子医療センター</t>
    <phoneticPr fontId="6"/>
  </si>
  <si>
    <t>　２　「２」については、令和４年１月～12月の１年間の救急用の自動車等による搬送件数を記載すること。</t>
    <phoneticPr fontId="6"/>
  </si>
  <si>
    <t>急性期一般入院基本料（入院料１）</t>
    <rPh sb="0" eb="10">
      <t>キュウセイキイッパンニュウインキホンリョウ</t>
    </rPh>
    <rPh sb="11" eb="14">
      <t>ニュウインリョウ</t>
    </rPh>
    <phoneticPr fontId="157"/>
  </si>
  <si>
    <t>急性期一般入院基本料（入院料２）</t>
    <rPh sb="0" eb="10">
      <t>キュウセイキイッパンニュウインキホンリョウ</t>
    </rPh>
    <rPh sb="11" eb="14">
      <t>ニュウインリョウ</t>
    </rPh>
    <phoneticPr fontId="157"/>
  </si>
  <si>
    <t>急性期一般入院基本料（入院料３）</t>
    <rPh sb="0" eb="10">
      <t>キュウセイキイッパンニュウインキホンリョウ</t>
    </rPh>
    <rPh sb="11" eb="14">
      <t>ニュウインリョウ</t>
    </rPh>
    <phoneticPr fontId="157"/>
  </si>
  <si>
    <t>急性期一般入院基本料（入院料４）</t>
    <rPh sb="0" eb="10">
      <t>キュウセイキイッパンニュウインキホンリョウ</t>
    </rPh>
    <rPh sb="11" eb="14">
      <t>ニュウインリョウ</t>
    </rPh>
    <phoneticPr fontId="157"/>
  </si>
  <si>
    <t>急性期一般入院基本料（入院料５）</t>
    <rPh sb="0" eb="10">
      <t>キュウセイキイッパンニュウインキホンリョウ</t>
    </rPh>
    <rPh sb="11" eb="14">
      <t>ニュウインリョウ</t>
    </rPh>
    <phoneticPr fontId="157"/>
  </si>
  <si>
    <t>急性期一般入院基本料（入院料６）</t>
    <rPh sb="0" eb="10">
      <t>キュウセイキイッパンニュウインキホンリョウ</t>
    </rPh>
    <rPh sb="11" eb="14">
      <t>ニュウインリョウ</t>
    </rPh>
    <phoneticPr fontId="157"/>
  </si>
  <si>
    <t>結核病棟入院基本料（７対１）</t>
    <rPh sb="0" eb="2">
      <t>ケッカク</t>
    </rPh>
    <rPh sb="2" eb="4">
      <t>ビョウトウ</t>
    </rPh>
    <rPh sb="4" eb="6">
      <t>ニュウイン</t>
    </rPh>
    <rPh sb="6" eb="9">
      <t>キホンリョウ</t>
    </rPh>
    <rPh sb="11" eb="12">
      <t>タイ</t>
    </rPh>
    <phoneticPr fontId="157"/>
  </si>
  <si>
    <t>結核病棟入院基本料（10対１）</t>
    <rPh sb="0" eb="2">
      <t>ケッカク</t>
    </rPh>
    <rPh sb="2" eb="4">
      <t>ビョウトウ</t>
    </rPh>
    <rPh sb="4" eb="6">
      <t>ニュウイン</t>
    </rPh>
    <rPh sb="6" eb="9">
      <t>キホンリョウ</t>
    </rPh>
    <rPh sb="12" eb="13">
      <t>タイ</t>
    </rPh>
    <phoneticPr fontId="157"/>
  </si>
  <si>
    <t>精神病棟入院基本料（10対１）</t>
    <rPh sb="0" eb="2">
      <t>セイシン</t>
    </rPh>
    <rPh sb="2" eb="4">
      <t>ビョウトウ</t>
    </rPh>
    <rPh sb="4" eb="6">
      <t>ニュウイン</t>
    </rPh>
    <rPh sb="6" eb="9">
      <t>キホンリョウ</t>
    </rPh>
    <rPh sb="12" eb="13">
      <t>タイ</t>
    </rPh>
    <phoneticPr fontId="157"/>
  </si>
  <si>
    <t>特定機能病院入院基本料（一般病棟・７対１）</t>
    <rPh sb="12" eb="14">
      <t>イッパン</t>
    </rPh>
    <rPh sb="14" eb="16">
      <t>ビョウトウ</t>
    </rPh>
    <rPh sb="18" eb="19">
      <t>タイ</t>
    </rPh>
    <phoneticPr fontId="157"/>
  </si>
  <si>
    <t>特定機能病院入院基本料（一般病棟・10対１）</t>
    <rPh sb="12" eb="14">
      <t>イッパン</t>
    </rPh>
    <rPh sb="14" eb="16">
      <t>ビョウトウ</t>
    </rPh>
    <rPh sb="19" eb="20">
      <t>タイ</t>
    </rPh>
    <phoneticPr fontId="157"/>
  </si>
  <si>
    <t>特定機能病院入院基本料（結核病棟・７対１）</t>
    <rPh sb="12" eb="14">
      <t>ケッカク</t>
    </rPh>
    <rPh sb="14" eb="16">
      <t>ビョウトウ</t>
    </rPh>
    <rPh sb="18" eb="19">
      <t>タイ</t>
    </rPh>
    <phoneticPr fontId="157"/>
  </si>
  <si>
    <t>特定機能病院入院基本料（結核病棟・10対１）</t>
    <rPh sb="19" eb="20">
      <t>タイ</t>
    </rPh>
    <phoneticPr fontId="157"/>
  </si>
  <si>
    <t>特定機能病院入院基本料（精神病棟・７対１）</t>
    <rPh sb="12" eb="14">
      <t>セイシン</t>
    </rPh>
    <rPh sb="18" eb="19">
      <t>タイ</t>
    </rPh>
    <phoneticPr fontId="157"/>
  </si>
  <si>
    <t>特定機能病院入院基本料（精神病棟・10対１）</t>
    <rPh sb="19" eb="20">
      <t>タイ</t>
    </rPh>
    <phoneticPr fontId="157"/>
  </si>
  <si>
    <t>専門病棟入院基本料（７対１）</t>
    <rPh sb="0" eb="2">
      <t>センモン</t>
    </rPh>
    <rPh sb="2" eb="4">
      <t>ビョウトウ</t>
    </rPh>
    <rPh sb="4" eb="6">
      <t>ニュウイン</t>
    </rPh>
    <rPh sb="6" eb="9">
      <t>キホンリョウ</t>
    </rPh>
    <rPh sb="11" eb="12">
      <t>タイ</t>
    </rPh>
    <phoneticPr fontId="157"/>
  </si>
  <si>
    <t>専門病棟入院基本料（10対１）</t>
    <rPh sb="0" eb="2">
      <t>センモン</t>
    </rPh>
    <rPh sb="2" eb="4">
      <t>ビョウトウ</t>
    </rPh>
    <rPh sb="4" eb="6">
      <t>ニュウイン</t>
    </rPh>
    <rPh sb="6" eb="9">
      <t>キホンリョウ</t>
    </rPh>
    <rPh sb="12" eb="13">
      <t>タイ</t>
    </rPh>
    <phoneticPr fontId="157"/>
  </si>
  <si>
    <t>救命救急入院料１</t>
    <rPh sb="0" eb="2">
      <t>キュウメイ</t>
    </rPh>
    <rPh sb="2" eb="4">
      <t>キュウキュウ</t>
    </rPh>
    <rPh sb="4" eb="7">
      <t>ニュウインリョウ</t>
    </rPh>
    <phoneticPr fontId="157"/>
  </si>
  <si>
    <t>救命救急入院料２</t>
    <rPh sb="0" eb="7">
      <t>キュウメイキュウキュウニュウインリョウ</t>
    </rPh>
    <phoneticPr fontId="157"/>
  </si>
  <si>
    <t>救命救急入院料３</t>
    <rPh sb="0" eb="7">
      <t>キュウメイキュウキュウニュウインリョウ</t>
    </rPh>
    <phoneticPr fontId="157"/>
  </si>
  <si>
    <t>救命救急入院料４</t>
    <rPh sb="0" eb="7">
      <t>キュウメイキュウキュウニュウインリョウ</t>
    </rPh>
    <phoneticPr fontId="157"/>
  </si>
  <si>
    <t>特定集中治療室管理料１</t>
    <rPh sb="0" eb="2">
      <t>トクテイ</t>
    </rPh>
    <rPh sb="2" eb="4">
      <t>シュウチュウ</t>
    </rPh>
    <rPh sb="4" eb="7">
      <t>チリョウシツ</t>
    </rPh>
    <rPh sb="7" eb="10">
      <t>カンリリョウ</t>
    </rPh>
    <phoneticPr fontId="157"/>
  </si>
  <si>
    <t>特定集中治療室管理料２</t>
    <rPh sb="0" eb="2">
      <t>トクテイ</t>
    </rPh>
    <rPh sb="2" eb="4">
      <t>シュウチュウ</t>
    </rPh>
    <rPh sb="4" eb="7">
      <t>チリョウシツ</t>
    </rPh>
    <rPh sb="7" eb="10">
      <t>カンリリョウ</t>
    </rPh>
    <phoneticPr fontId="157"/>
  </si>
  <si>
    <t>特定集中治療室管理料３</t>
    <rPh sb="0" eb="10">
      <t>トクテイシュウチュウチリョウシツカンリリョウ</t>
    </rPh>
    <phoneticPr fontId="157"/>
  </si>
  <si>
    <t>特定集中治療室管理料４</t>
    <rPh sb="0" eb="10">
      <t>トクテイシュウチュウチリョウシツカンリリョウ</t>
    </rPh>
    <phoneticPr fontId="157"/>
  </si>
  <si>
    <t>ハイケアユニット入院医療管理料１</t>
    <rPh sb="8" eb="10">
      <t>ニュウイン</t>
    </rPh>
    <rPh sb="10" eb="12">
      <t>イリョウ</t>
    </rPh>
    <rPh sb="12" eb="15">
      <t>カンリリョウ</t>
    </rPh>
    <phoneticPr fontId="157"/>
  </si>
  <si>
    <t>ハイケアユニット入院医療管理料２</t>
    <rPh sb="8" eb="10">
      <t>ニュウイン</t>
    </rPh>
    <rPh sb="10" eb="12">
      <t>イリョウ</t>
    </rPh>
    <rPh sb="12" eb="15">
      <t>カンリリョウ</t>
    </rPh>
    <phoneticPr fontId="157"/>
  </si>
  <si>
    <t>脳卒中ケアユニット入院医療管理料</t>
    <rPh sb="0" eb="3">
      <t>ノウソッチュウ</t>
    </rPh>
    <rPh sb="9" eb="11">
      <t>ニュウイン</t>
    </rPh>
    <rPh sb="11" eb="13">
      <t>イリョウ</t>
    </rPh>
    <rPh sb="13" eb="16">
      <t>カンリリョウ</t>
    </rPh>
    <phoneticPr fontId="157"/>
  </si>
  <si>
    <t>小児特定集中治療室管理料</t>
    <rPh sb="0" eb="12">
      <t>ショウニトクテイシュウチュウチリョウシツカンリリョウ</t>
    </rPh>
    <phoneticPr fontId="157"/>
  </si>
  <si>
    <t>新生児特定集中治療室管理料１</t>
    <rPh sb="0" eb="3">
      <t>シンセイジ</t>
    </rPh>
    <rPh sb="3" eb="13">
      <t>トクテイシュウチュウチリョウシツカンリリョウ</t>
    </rPh>
    <phoneticPr fontId="157"/>
  </si>
  <si>
    <t>新生児特定集中治療室管理料２</t>
    <rPh sb="0" eb="3">
      <t>シンセイジ</t>
    </rPh>
    <rPh sb="3" eb="13">
      <t>トクテイシュウチュウチリョウシツカンリリョウ</t>
    </rPh>
    <phoneticPr fontId="157"/>
  </si>
  <si>
    <t>総合周産期特定集中治療室管理料（母体・胎児集中治療室管理料）</t>
    <rPh sb="0" eb="2">
      <t>ソウゴウ</t>
    </rPh>
    <rPh sb="2" eb="5">
      <t>シュウサンキ</t>
    </rPh>
    <rPh sb="5" eb="15">
      <t>トクテイシュウチュウチリョウシツカンリリョウ</t>
    </rPh>
    <rPh sb="16" eb="18">
      <t>ボタイ</t>
    </rPh>
    <rPh sb="19" eb="21">
      <t>タイジ</t>
    </rPh>
    <rPh sb="21" eb="23">
      <t>シュウチュウ</t>
    </rPh>
    <rPh sb="23" eb="26">
      <t>チリョウシツ</t>
    </rPh>
    <rPh sb="26" eb="29">
      <t>カンリリョウ</t>
    </rPh>
    <phoneticPr fontId="157"/>
  </si>
  <si>
    <t>総合周産期特定集中治療室管理料（新生児集中治療室管理料）</t>
    <rPh sb="0" eb="2">
      <t>ソウゴウ</t>
    </rPh>
    <rPh sb="2" eb="5">
      <t>シュウサンキ</t>
    </rPh>
    <rPh sb="5" eb="15">
      <t>トクテイシュウチュウチリョウシツカンリリョウ</t>
    </rPh>
    <rPh sb="16" eb="19">
      <t>シンセイジ</t>
    </rPh>
    <rPh sb="19" eb="21">
      <t>シュウチュウ</t>
    </rPh>
    <rPh sb="21" eb="24">
      <t>チリョウシツ</t>
    </rPh>
    <rPh sb="24" eb="27">
      <t>カンリリョウ</t>
    </rPh>
    <phoneticPr fontId="157"/>
  </si>
  <si>
    <t>新生児治療回復室入院医療管理料</t>
    <rPh sb="0" eb="3">
      <t>シンセイジ</t>
    </rPh>
    <rPh sb="3" eb="15">
      <t>チリョウカイフクシツニュウインイリョウカンリリョウ</t>
    </rPh>
    <phoneticPr fontId="157"/>
  </si>
  <si>
    <t>一類感染症患者入院医療管理料</t>
    <rPh sb="0" eb="2">
      <t>イチルイ</t>
    </rPh>
    <rPh sb="2" eb="5">
      <t>カンセンショウ</t>
    </rPh>
    <rPh sb="5" eb="7">
      <t>カンジャ</t>
    </rPh>
    <rPh sb="7" eb="9">
      <t>ニュウイン</t>
    </rPh>
    <rPh sb="9" eb="11">
      <t>イリョウ</t>
    </rPh>
    <rPh sb="11" eb="14">
      <t>カンリリョウ</t>
    </rPh>
    <phoneticPr fontId="157"/>
  </si>
  <si>
    <t>小児入院医療管理料１</t>
    <rPh sb="0" eb="2">
      <t>ショウニ</t>
    </rPh>
    <rPh sb="2" eb="4">
      <t>ニュウイン</t>
    </rPh>
    <rPh sb="4" eb="6">
      <t>イリョウ</t>
    </rPh>
    <rPh sb="6" eb="9">
      <t>カンリリョウ</t>
    </rPh>
    <phoneticPr fontId="157"/>
  </si>
  <si>
    <t>小児入院医療管理料２</t>
    <rPh sb="0" eb="2">
      <t>ショウニ</t>
    </rPh>
    <rPh sb="2" eb="4">
      <t>ニュウイン</t>
    </rPh>
    <rPh sb="4" eb="6">
      <t>イリョウ</t>
    </rPh>
    <rPh sb="6" eb="9">
      <t>カンリリョウ</t>
    </rPh>
    <phoneticPr fontId="157"/>
  </si>
  <si>
    <t>小児入院医療管理料３</t>
    <rPh sb="0" eb="2">
      <t>ショウニ</t>
    </rPh>
    <rPh sb="2" eb="4">
      <t>ニュウイン</t>
    </rPh>
    <rPh sb="4" eb="6">
      <t>イリョウ</t>
    </rPh>
    <rPh sb="6" eb="9">
      <t>カンリリョウ</t>
    </rPh>
    <phoneticPr fontId="157"/>
  </si>
  <si>
    <t>小児入院医療管理料４</t>
    <rPh sb="0" eb="2">
      <t>ショウニ</t>
    </rPh>
    <rPh sb="2" eb="4">
      <t>ニュウイン</t>
    </rPh>
    <rPh sb="4" eb="6">
      <t>イリョウ</t>
    </rPh>
    <rPh sb="6" eb="9">
      <t>カンリリョウ</t>
    </rPh>
    <phoneticPr fontId="157"/>
  </si>
  <si>
    <t>精神科救急急性期医療入院料</t>
    <rPh sb="0" eb="3">
      <t>セイシンカ</t>
    </rPh>
    <rPh sb="3" eb="5">
      <t>キュウキュウ</t>
    </rPh>
    <rPh sb="5" eb="8">
      <t>キュウセイキ</t>
    </rPh>
    <rPh sb="8" eb="10">
      <t>イリョウ</t>
    </rPh>
    <rPh sb="10" eb="13">
      <t>ニュウインリョウ</t>
    </rPh>
    <phoneticPr fontId="157"/>
  </si>
  <si>
    <t>精神科救急・合併症入院料</t>
    <rPh sb="0" eb="3">
      <t>セイシンカ</t>
    </rPh>
    <rPh sb="3" eb="5">
      <t>キュウキュウ</t>
    </rPh>
    <rPh sb="6" eb="9">
      <t>ガッペイショウ</t>
    </rPh>
    <rPh sb="9" eb="12">
      <t>ニュウインリョウ</t>
    </rPh>
    <phoneticPr fontId="157"/>
  </si>
  <si>
    <r>
      <rPr>
        <b/>
        <u/>
        <sz val="12"/>
        <rFont val="ＭＳ Ｐゴシック"/>
        <family val="3"/>
        <charset val="128"/>
      </rPr>
      <t>届出時点の状況</t>
    </r>
    <r>
      <rPr>
        <sz val="12"/>
        <rFont val="ＭＳ Ｐゴシック"/>
        <family val="3"/>
        <charset val="128"/>
      </rPr>
      <t>について記載する事項</t>
    </r>
    <rPh sb="0" eb="2">
      <t>トドケデ</t>
    </rPh>
    <rPh sb="2" eb="4">
      <t>ジテン</t>
    </rPh>
    <rPh sb="5" eb="7">
      <t>ジョウキョウ</t>
    </rPh>
    <rPh sb="11" eb="13">
      <t>キサイ</t>
    </rPh>
    <rPh sb="15" eb="17">
      <t>ジコウ</t>
    </rPh>
    <phoneticPr fontId="23"/>
  </si>
  <si>
    <t>（令和５年７月１日時点）</t>
    <phoneticPr fontId="23"/>
  </si>
  <si>
    <t>イ　病院勤務医の勤務状況の把握等（令和５年６月分）</t>
    <rPh sb="2" eb="4">
      <t>ビョウイン</t>
    </rPh>
    <rPh sb="4" eb="7">
      <t>キンムイ</t>
    </rPh>
    <phoneticPr fontId="23"/>
  </si>
  <si>
    <r>
      <t>出席簿又は管理簿等の用紙による記録</t>
    </r>
    <r>
      <rPr>
        <sz val="10"/>
        <rFont val="ＭＳ Ｐゴシック"/>
        <family val="3"/>
        <charset val="128"/>
      </rPr>
      <t>（上司等による客観的な確認あり）</t>
    </r>
    <rPh sb="0" eb="3">
      <t>シュッセキボ</t>
    </rPh>
    <rPh sb="3" eb="4">
      <t>マタ</t>
    </rPh>
    <rPh sb="5" eb="7">
      <t>カンリ</t>
    </rPh>
    <rPh sb="7" eb="8">
      <t>ボ</t>
    </rPh>
    <rPh sb="8" eb="9">
      <t>トウ</t>
    </rPh>
    <rPh sb="10" eb="12">
      <t>ヨウシ</t>
    </rPh>
    <rPh sb="15" eb="17">
      <t>キロク</t>
    </rPh>
    <rPh sb="18" eb="21">
      <t>ジョウシナド</t>
    </rPh>
    <rPh sb="24" eb="27">
      <t>キャクカンテキ</t>
    </rPh>
    <rPh sb="28" eb="30">
      <t>カクニン</t>
    </rPh>
    <phoneticPr fontId="23"/>
  </si>
  <si>
    <t>(イ)　勤務時間以外についての勤務状況（＊２）の把握の有無</t>
    <rPh sb="4" eb="6">
      <t>キンム</t>
    </rPh>
    <rPh sb="6" eb="8">
      <t>ジカン</t>
    </rPh>
    <rPh sb="8" eb="10">
      <t>イガイ</t>
    </rPh>
    <rPh sb="15" eb="17">
      <t>キンム</t>
    </rPh>
    <rPh sb="17" eb="19">
      <t>ジョウキョウ</t>
    </rPh>
    <rPh sb="24" eb="26">
      <t>ハアク</t>
    </rPh>
    <rPh sb="27" eb="29">
      <t>ウム</t>
    </rPh>
    <phoneticPr fontId="23"/>
  </si>
  <si>
    <t>（エ） 宿日直（回／月）（＊５）</t>
    <rPh sb="4" eb="7">
      <t>シュクニッチョク</t>
    </rPh>
    <rPh sb="8" eb="9">
      <t>カイ</t>
    </rPh>
    <rPh sb="10" eb="11">
      <t>ツキ</t>
    </rPh>
    <phoneticPr fontId="23"/>
  </si>
  <si>
    <t>＊５　労働基準法上の宿日直許可の取得に関わらず、休日及び時間外の当直、日直について回答してください。</t>
    <rPh sb="3" eb="5">
      <t>ロウドウ</t>
    </rPh>
    <rPh sb="5" eb="8">
      <t>キジュンホウ</t>
    </rPh>
    <rPh sb="8" eb="9">
      <t>ジョウ</t>
    </rPh>
    <rPh sb="10" eb="11">
      <t>シュク</t>
    </rPh>
    <rPh sb="11" eb="13">
      <t>ニッチョク</t>
    </rPh>
    <rPh sb="13" eb="15">
      <t>キョカ</t>
    </rPh>
    <rPh sb="16" eb="18">
      <t>シュトク</t>
    </rPh>
    <rPh sb="19" eb="20">
      <t>カカ</t>
    </rPh>
    <rPh sb="24" eb="26">
      <t>キュウジツ</t>
    </rPh>
    <rPh sb="26" eb="27">
      <t>オヨ</t>
    </rPh>
    <rPh sb="28" eb="31">
      <t>ジカンガイ</t>
    </rPh>
    <rPh sb="32" eb="34">
      <t>トウチョク</t>
    </rPh>
    <rPh sb="35" eb="37">
      <t>ニッチョク</t>
    </rPh>
    <rPh sb="41" eb="43">
      <t>カイトウ</t>
    </rPh>
    <phoneticPr fontId="23"/>
  </si>
  <si>
    <t>（別紙様式21）</t>
    <rPh sb="1" eb="3">
      <t>ベッシ</t>
    </rPh>
    <rPh sb="3" eb="5">
      <t>ヨウシキ</t>
    </rPh>
    <phoneticPr fontId="1"/>
  </si>
  <si>
    <t>［</t>
    <phoneticPr fontId="1"/>
  </si>
  <si>
    <t>］</t>
    <phoneticPr fontId="1"/>
  </si>
  <si>
    <t>の</t>
    <phoneticPr fontId="1"/>
  </si>
  <si>
    <t>「注</t>
    <phoneticPr fontId="1"/>
  </si>
  <si>
    <t>」に掲げる</t>
    <phoneticPr fontId="1"/>
  </si>
  <si>
    <t>早期栄養介入管理加算に係る報告書</t>
    <rPh sb="0" eb="2">
      <t>ソウキ</t>
    </rPh>
    <rPh sb="2" eb="4">
      <t>エイヨウ</t>
    </rPh>
    <rPh sb="4" eb="6">
      <t>カイニュウ</t>
    </rPh>
    <rPh sb="6" eb="8">
      <t>カンリ</t>
    </rPh>
    <rPh sb="8" eb="10">
      <t>カサン</t>
    </rPh>
    <rPh sb="11" eb="12">
      <t>カカ</t>
    </rPh>
    <rPh sb="13" eb="16">
      <t>ホウコクショ</t>
    </rPh>
    <phoneticPr fontId="1"/>
  </si>
  <si>
    <t>医療機関コード※</t>
    <rPh sb="0" eb="2">
      <t>イリョウ</t>
    </rPh>
    <rPh sb="2" eb="4">
      <t>キカン</t>
    </rPh>
    <phoneticPr fontId="1"/>
  </si>
  <si>
    <t>　※レセプトに記載する７桁の数字を記載すること</t>
    <phoneticPr fontId="1"/>
  </si>
  <si>
    <t>（期間：</t>
    <rPh sb="1" eb="3">
      <t>キカン</t>
    </rPh>
    <phoneticPr fontId="1"/>
  </si>
  <si>
    <t>月</t>
    <rPh sb="0" eb="1">
      <t>ゲツ</t>
    </rPh>
    <phoneticPr fontId="1"/>
  </si>
  <si>
    <t>治療室の入室総患者数</t>
    <phoneticPr fontId="1"/>
  </si>
  <si>
    <t>当該加算のために介入した患者数</t>
    <phoneticPr fontId="1"/>
  </si>
  <si>
    <t>48時間以内に経腸栄養を開始した患者数</t>
    <phoneticPr fontId="1"/>
  </si>
  <si>
    <t>48時間以内に経腸栄養を開始できなかった理由</t>
    <phoneticPr fontId="1"/>
  </si>
  <si>
    <t>［記載上の注意点］</t>
    <phoneticPr fontId="1"/>
  </si>
  <si>
    <t>１　［　 ］には、救命救急入院料の「注９」、特定集中治療室管理料の「注５」、ハイケアユニット</t>
    <phoneticPr fontId="1"/>
  </si>
  <si>
    <t>　　入院医療管理料の「注４」、脳卒中ケアユニット入院医療管理料の「注４」又は小児特定集中</t>
    <phoneticPr fontId="1"/>
  </si>
  <si>
    <t>　　治療室管理料の「注４」のいずれかを記入すること。</t>
    <phoneticPr fontId="1"/>
  </si>
  <si>
    <t>２　治療室に入室し、早期栄養介入管理加算の対象となる患者の総数とする。</t>
    <phoneticPr fontId="1"/>
  </si>
  <si>
    <t>３　当該加算のために介入した患者とは、算定の有無にかかわらず、栄養スクリーニング、栄養アセス</t>
    <phoneticPr fontId="1"/>
  </si>
  <si>
    <t>　　メント等を実施した患者数とする。</t>
    <phoneticPr fontId="1"/>
  </si>
  <si>
    <t>４　48時間以内に経腸栄養を開始した患者数とする。なお、全ての栄養摂取を経腸栄養で実施する</t>
    <phoneticPr fontId="1"/>
  </si>
  <si>
    <t>　　必要はなく、必要栄養量の一部を経腸栄養により摂取した患者数とする。</t>
    <phoneticPr fontId="1"/>
  </si>
  <si>
    <t>５　患者数は、令和４年４月１日から令和５年３月31日までとする。ただし、新規に当該加算の届出</t>
    <phoneticPr fontId="1"/>
  </si>
  <si>
    <t>　　行うなど、1年に満たない場合は、その届出日以降から令和５年３月31日までの期間とする。</t>
    <phoneticPr fontId="1"/>
  </si>
  <si>
    <t>　　なお、令和５年度に新規届出を行った場合は、令和５年４月から令和５年６月の実績を記載する</t>
    <phoneticPr fontId="1"/>
  </si>
  <si>
    <t>　　こと。</t>
    <phoneticPr fontId="1"/>
  </si>
  <si>
    <t>６　栄養スクリーニング、栄養アセスメントを実施したが、48時間以内に経腸栄養を開始できなかった</t>
    <phoneticPr fontId="1"/>
  </si>
  <si>
    <t>　　場合は、その主な理由を最大５つまで記載する。</t>
    <phoneticPr fontId="1"/>
  </si>
  <si>
    <t>７　複数の治療室において算定している場合は、入院料等毎に報告すること。</t>
    <phoneticPr fontId="1"/>
  </si>
  <si>
    <t>（別紙様式24）</t>
    <phoneticPr fontId="6"/>
  </si>
  <si>
    <t>精神科救急医療体制加算に関する実施状況報告書（令和５年７月１日現在）</t>
    <phoneticPr fontId="6"/>
  </si>
  <si>
    <t>病棟数</t>
    <rPh sb="0" eb="2">
      <t>ビョウトウ</t>
    </rPh>
    <rPh sb="2" eb="3">
      <t>スウ</t>
    </rPh>
    <phoneticPr fontId="27"/>
  </si>
  <si>
    <t>病床数（合計）</t>
    <rPh sb="0" eb="3">
      <t>ビョウショウスウ</t>
    </rPh>
    <rPh sb="4" eb="6">
      <t>ゴウケイ</t>
    </rPh>
    <phoneticPr fontId="27"/>
  </si>
  <si>
    <t>３　精神科救急医療体制の整備等に係る実績</t>
    <phoneticPr fontId="27"/>
  </si>
  <si>
    <t>　以下の①～⑨の数値を記載し、要件を満たす場合は、□に✓を記入すること。</t>
    <phoneticPr fontId="27"/>
  </si>
  <si>
    <t>複数の病棟を
届け出る場合</t>
    <rPh sb="0" eb="2">
      <t>フクスウ</t>
    </rPh>
    <rPh sb="3" eb="5">
      <t>ビョウトウ</t>
    </rPh>
    <rPh sb="7" eb="8">
      <t>トド</t>
    </rPh>
    <rPh sb="9" eb="10">
      <t>デ</t>
    </rPh>
    <rPh sb="11" eb="13">
      <t>バアイ</t>
    </rPh>
    <phoneticPr fontId="27"/>
  </si>
  <si>
    <t>要件を満たす場合、□に✓を記載</t>
    <rPh sb="0" eb="2">
      <t>ヨウケン</t>
    </rPh>
    <rPh sb="3" eb="4">
      <t>ミ</t>
    </rPh>
    <rPh sb="6" eb="8">
      <t>バアイ</t>
    </rPh>
    <rPh sb="13" eb="15">
      <t>キサイ</t>
    </rPh>
    <phoneticPr fontId="27"/>
  </si>
  <si>
    <t>①</t>
    <phoneticPr fontId="27"/>
  </si>
  <si>
    <t>当該病院の精神疾患に係る時間外・休日・深夜の入院件数又は当該圏域における人口1万人当たりの時間外・休日・深夜の入院件数</t>
  </si>
  <si>
    <t>①÷届出病棟数</t>
    <rPh sb="2" eb="4">
      <t>トドケデ</t>
    </rPh>
    <rPh sb="4" eb="6">
      <t>ビョウトウ</t>
    </rPh>
    <rPh sb="6" eb="7">
      <t>スウ</t>
    </rPh>
    <phoneticPr fontId="27"/>
  </si>
  <si>
    <t>(≧40)</t>
    <phoneticPr fontId="27"/>
  </si>
  <si>
    <t>(≧0.5)</t>
    <phoneticPr fontId="27"/>
  </si>
  <si>
    <t>②</t>
    <phoneticPr fontId="27"/>
  </si>
  <si>
    <t>①のうち、精神科救急情報センター・精神医療相談窓口、救急医療情報センター、他の医療機関、都道府県（政令市の地域を含むものとする）、市町村、保健所、警察、消防（救急車）からの依頼件数及び①に対する割合</t>
    <phoneticPr fontId="27"/>
  </si>
  <si>
    <t>②÷届出病棟数</t>
    <rPh sb="2" eb="4">
      <t>トドケデ</t>
    </rPh>
    <rPh sb="4" eb="6">
      <t>ビョウトウ</t>
    </rPh>
    <rPh sb="6" eb="7">
      <t>スウ</t>
    </rPh>
    <phoneticPr fontId="27"/>
  </si>
  <si>
    <t>(≧8)</t>
    <phoneticPr fontId="27"/>
  </si>
  <si>
    <t>②の再掲</t>
    <phoneticPr fontId="27"/>
  </si>
  <si>
    <t>➂精神科救急情報センター・精神医療相談窓口</t>
    <phoneticPr fontId="27"/>
  </si>
  <si>
    <t>④救急医療情報センター</t>
    <phoneticPr fontId="27"/>
  </si>
  <si>
    <t>⑤他の医療機関</t>
    <phoneticPr fontId="27"/>
  </si>
  <si>
    <t>⑥都道府県・市町村</t>
    <phoneticPr fontId="27"/>
  </si>
  <si>
    <t>⑦保健所</t>
    <phoneticPr fontId="27"/>
  </si>
  <si>
    <t>⑧警察</t>
    <phoneticPr fontId="27"/>
  </si>
  <si>
    <t>⑨消防（救急車）</t>
    <phoneticPr fontId="27"/>
  </si>
  <si>
    <t>４　当該病棟における新規入院患者の自宅等への移行について</t>
    <phoneticPr fontId="27"/>
  </si>
  <si>
    <t>当該病棟において新規入院患者（措置入院患者、鑑定入院患者、医療観察法入院患者及びクロザピンの新規導入を目的とした入院患者を除く。）のうち、６割以上が入院日から起算して３月以内に、退院し、自宅等へ移行していること。</t>
    <phoneticPr fontId="27"/>
  </si>
  <si>
    <t>　※満たしている場合に、□に✓を記入すること</t>
    <phoneticPr fontId="27"/>
  </si>
  <si>
    <t>５　施設類型に係る事項</t>
    <phoneticPr fontId="27"/>
  </si>
  <si>
    <t>　次の該当する項目のいずれかにチェックをつけること</t>
    <phoneticPr fontId="27"/>
  </si>
  <si>
    <t>「精神科救急医療体制整備事業実施要綱」（平成20年５月26日障発0526001号厚生労働省社会・援護局障害保健福祉部長）（以下「精神科救急医療体制整備事業実施要綱」という。）における身体合併症救急医療確保事業に規定された精神科救急医療施設として指定を受けている。</t>
    <phoneticPr fontId="27"/>
  </si>
  <si>
    <t>「精神科救急医療体制整備事業実施要綱」における精神科救急医療確保事業に規定された常時対応型の精神科救急医療施設として指定を受けている。</t>
    <phoneticPr fontId="27"/>
  </si>
  <si>
    <t>「精神科救急医療体制整備事業実施要綱」における精神科救急医療確保事業に規定された病院群輪番型の精神科救急医療施設として指定を受けている。</t>
    <phoneticPr fontId="27"/>
  </si>
  <si>
    <t>１　当該病院に常勤する精神保健指定医は５名以上であること。</t>
    <phoneticPr fontId="27"/>
  </si>
  <si>
    <t>３　「４」の「自宅等へ移行」とは、患家、介護老人保健施設、介護医療院又は精神障害者施設へ移行することである。</t>
    <phoneticPr fontId="27"/>
  </si>
  <si>
    <t>　　※必要な提出様式を印刷の上、東北厚生局山形事務所までご提出ください。</t>
    <rPh sb="3" eb="5">
      <t>ヒツヨウ</t>
    </rPh>
    <rPh sb="6" eb="8">
      <t>テイシュツ</t>
    </rPh>
    <rPh sb="8" eb="10">
      <t>ヨウシキ</t>
    </rPh>
    <rPh sb="21" eb="23">
      <t>ヤマガタ</t>
    </rPh>
    <rPh sb="23" eb="25">
      <t>ジム</t>
    </rPh>
    <phoneticPr fontId="1"/>
  </si>
  <si>
    <t>印刷した提出物を東北厚生局山形事務所へ提出する。</t>
    <rPh sb="0" eb="2">
      <t>インサツ</t>
    </rPh>
    <rPh sb="4" eb="6">
      <t>テイシュツ</t>
    </rPh>
    <rPh sb="6" eb="7">
      <t>ブツ</t>
    </rPh>
    <rPh sb="8" eb="10">
      <t>トウホク</t>
    </rPh>
    <rPh sb="10" eb="12">
      <t>コウセイ</t>
    </rPh>
    <rPh sb="12" eb="13">
      <t>キョク</t>
    </rPh>
    <rPh sb="13" eb="15">
      <t>ヤマガタ</t>
    </rPh>
    <rPh sb="15" eb="17">
      <t>ジム</t>
    </rPh>
    <rPh sb="17" eb="18">
      <t>ショ</t>
    </rPh>
    <rPh sb="19" eb="21">
      <t>テイシュツ</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</si>
  <si>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東北厚生局山形事務所</t>
    </r>
    <r>
      <rPr>
        <sz val="11"/>
        <color theme="1"/>
        <rFont val="ＭＳ Ｐゴシック"/>
        <family val="3"/>
        <charset val="128"/>
      </rPr>
      <t>までご提出ください。</t>
    </r>
    <rPh sb="1" eb="3">
      <t>テイシュツ</t>
    </rPh>
    <rPh sb="4" eb="5">
      <t>サイ</t>
    </rPh>
    <rPh sb="12" eb="14">
      <t>ハンテイ</t>
    </rPh>
    <rPh sb="19" eb="21">
      <t>ヒョウシ</t>
    </rPh>
    <rPh sb="23" eb="25">
      <t>ヒツヨウ</t>
    </rPh>
    <rPh sb="25" eb="27">
      <t>ヨウシキ</t>
    </rPh>
    <rPh sb="28" eb="30">
      <t>インサツ</t>
    </rPh>
    <rPh sb="31" eb="32">
      <t>ウエ</t>
    </rPh>
    <rPh sb="33" eb="35">
      <t>トウホク</t>
    </rPh>
    <rPh sb="35" eb="38">
      <t>コウセイキョク</t>
    </rPh>
    <rPh sb="38" eb="40">
      <t>ヤマガタ</t>
    </rPh>
    <rPh sb="40" eb="43">
      <t>ジムショ</t>
    </rPh>
    <rPh sb="46" eb="48">
      <t>テイシュツ</t>
    </rPh>
    <phoneticPr fontId="1"/>
  </si>
  <si>
    <t>提出先：東北厚生局山形事務所</t>
    <rPh sb="0" eb="2">
      <t>テイシュツ</t>
    </rPh>
    <rPh sb="2" eb="3">
      <t>サキ</t>
    </rPh>
    <rPh sb="4" eb="6">
      <t>トウホク</t>
    </rPh>
    <rPh sb="6" eb="9">
      <t>コウセイキョク</t>
    </rPh>
    <rPh sb="9" eb="11">
      <t>ヤマガタ</t>
    </rPh>
    <phoneticPr fontId="1"/>
  </si>
  <si>
    <t>〒990-0041　
山形市緑町2-15-3　山形第二地方合同庁舎１階</t>
    <rPh sb="11" eb="14">
      <t>ヤマガタシ</t>
    </rPh>
    <rPh sb="14" eb="15">
      <t>ミドリ</t>
    </rPh>
    <rPh sb="15" eb="16">
      <t>マチ</t>
    </rPh>
    <rPh sb="23" eb="25">
      <t>ヤマガタ</t>
    </rPh>
    <rPh sb="25" eb="27">
      <t>ダイニ</t>
    </rPh>
    <rPh sb="27" eb="29">
      <t>チホウ</t>
    </rPh>
    <rPh sb="29" eb="31">
      <t>ゴウドウ</t>
    </rPh>
    <rPh sb="31" eb="33">
      <t>チョウシャ</t>
    </rPh>
    <rPh sb="34" eb="35">
      <t>カイ</t>
    </rPh>
    <phoneticPr fontId="1"/>
  </si>
  <si>
    <t>℡  023-609-0140</t>
    <phoneticPr fontId="1"/>
  </si>
  <si>
    <t>06</t>
  </si>
  <si>
    <t>山形県</t>
  </si>
  <si>
    <t>〇</t>
  </si>
  <si>
    <t>鈴木外科胃腸科医院</t>
  </si>
  <si>
    <t>山医312</t>
  </si>
  <si>
    <t>990－0042</t>
  </si>
  <si>
    <t>山形市七日町４－４－７</t>
  </si>
  <si>
    <t>023-623-1966</t>
  </si>
  <si>
    <t>023-624-7668</t>
  </si>
  <si>
    <t>大野目クリニック</t>
  </si>
  <si>
    <t>山医366</t>
  </si>
  <si>
    <t>990－0073</t>
  </si>
  <si>
    <t>山形市大野目三丁目６番２２号</t>
  </si>
  <si>
    <t>023-625-8611</t>
  </si>
  <si>
    <t>023-625-8658</t>
  </si>
  <si>
    <t>令和 4年 9月 1日</t>
  </si>
  <si>
    <t>医療法人社団伸愛会中井こども医院</t>
  </si>
  <si>
    <t>山医448</t>
  </si>
  <si>
    <t>990－0067</t>
  </si>
  <si>
    <t>山形市花楯１－１６－１１</t>
  </si>
  <si>
    <t>023-625-7171</t>
  </si>
  <si>
    <t>023-625-7175</t>
  </si>
  <si>
    <t>わたなべ耳鼻咽喉科クリニック</t>
  </si>
  <si>
    <t>山医571</t>
  </si>
  <si>
    <t>990－0832</t>
  </si>
  <si>
    <t>山形市城西町４丁目５番１９号</t>
  </si>
  <si>
    <t>023-646-4133</t>
  </si>
  <si>
    <t>023-646-4132</t>
  </si>
  <si>
    <t>あきらクリニック</t>
  </si>
  <si>
    <t>山医654</t>
  </si>
  <si>
    <t>990－2444</t>
  </si>
  <si>
    <t>山形市南四番町１２－１０</t>
  </si>
  <si>
    <t>023-687-1855</t>
  </si>
  <si>
    <t>023-687-1533</t>
  </si>
  <si>
    <t>本町矢吹クリニック</t>
  </si>
  <si>
    <t>山医669</t>
  </si>
  <si>
    <t>990－0043</t>
  </si>
  <si>
    <t>山形市本町一丁目６－１７</t>
  </si>
  <si>
    <t>023-615-1877</t>
  </si>
  <si>
    <t>023-615-1866</t>
  </si>
  <si>
    <t>皮ふ科桜井医院</t>
  </si>
  <si>
    <t>山医676</t>
  </si>
  <si>
    <t>990－2413</t>
  </si>
  <si>
    <t>山形市南原町三丁目１番３号</t>
  </si>
  <si>
    <t>023-625-1241</t>
  </si>
  <si>
    <t>023-687-1314</t>
  </si>
  <si>
    <t>まつながキッズクリニック</t>
  </si>
  <si>
    <t>山医693</t>
  </si>
  <si>
    <t>990－0831</t>
  </si>
  <si>
    <t>山形市西田二丁目２番１０号</t>
  </si>
  <si>
    <t>023-687-0225</t>
  </si>
  <si>
    <t>023-687-0226</t>
  </si>
  <si>
    <t>訪問診療クリニックやまがた</t>
  </si>
  <si>
    <t>山医</t>
  </si>
  <si>
    <t>990－0051</t>
  </si>
  <si>
    <t>山形市銅町二丁目１３番１１号</t>
  </si>
  <si>
    <t>023-616-6360</t>
  </si>
  <si>
    <t>023-616-6361</t>
  </si>
  <si>
    <t>いしだ耳鼻咽喉科クリニック</t>
  </si>
  <si>
    <t>990－0834</t>
  </si>
  <si>
    <t>山形市清住町二丁目２番１２号</t>
  </si>
  <si>
    <t>023-674-7603</t>
  </si>
  <si>
    <t>023-674-7607</t>
  </si>
  <si>
    <t>さとう花の森呼吸器内科クリニック</t>
  </si>
  <si>
    <t>990－0810</t>
  </si>
  <si>
    <t>山形市馬見ヶ崎３丁目８番３５号</t>
  </si>
  <si>
    <t>023-615-8171</t>
  </si>
  <si>
    <t>023-615-8170</t>
  </si>
  <si>
    <t>令和 5年 2月 1日</t>
  </si>
  <si>
    <t>三友堂病院</t>
  </si>
  <si>
    <t>米医4</t>
  </si>
  <si>
    <t>992－0045</t>
  </si>
  <si>
    <t>米沢市中央６－１－２１９</t>
  </si>
  <si>
    <t>0238-24-3700</t>
  </si>
  <si>
    <t>0238-24-3709</t>
  </si>
  <si>
    <t>一般　　      185</t>
  </si>
  <si>
    <t>医療法人社団小林医院</t>
  </si>
  <si>
    <t>米医158</t>
  </si>
  <si>
    <t>米沢市中央７－１－３０</t>
  </si>
  <si>
    <t>0238-21-8181</t>
  </si>
  <si>
    <t>0238-21-8182</t>
  </si>
  <si>
    <t>きだ内科クリニック</t>
  </si>
  <si>
    <t>米医204</t>
  </si>
  <si>
    <t>992－0012</t>
  </si>
  <si>
    <t>米沢市金池六丁目４番１号</t>
  </si>
  <si>
    <t>0238-22-1501</t>
  </si>
  <si>
    <t>0238-22-1502</t>
  </si>
  <si>
    <t>ゆめクリニック</t>
  </si>
  <si>
    <t>米医207</t>
  </si>
  <si>
    <t>992－0026</t>
  </si>
  <si>
    <t>米沢市東３丁目９番３号</t>
  </si>
  <si>
    <t>0238-26-1537</t>
  </si>
  <si>
    <t>0238-24-8117</t>
  </si>
  <si>
    <t>池田皮膚科クリニック米沢院</t>
  </si>
  <si>
    <t>米医</t>
  </si>
  <si>
    <t>米沢市金池３丁目２番３１号</t>
  </si>
  <si>
    <t>0238-49-7878</t>
  </si>
  <si>
    <t>0238-49-7803</t>
  </si>
  <si>
    <t>令和 5年 4月 1日</t>
  </si>
  <si>
    <t>茅原クリニック</t>
  </si>
  <si>
    <t>鶴医210</t>
  </si>
  <si>
    <t>997－0018</t>
  </si>
  <si>
    <t>鶴岡市茅原町２６－２３</t>
  </si>
  <si>
    <t>0235-22-8777</t>
  </si>
  <si>
    <t>0235-22-0177</t>
  </si>
  <si>
    <t>医療法人三原皮膚科</t>
  </si>
  <si>
    <t>鶴医226</t>
  </si>
  <si>
    <t>997－0031</t>
  </si>
  <si>
    <t>鶴岡市錦町１７－３</t>
  </si>
  <si>
    <t>0235-22-8131</t>
  </si>
  <si>
    <t>山形県立こども医療療育センター庄内支所</t>
  </si>
  <si>
    <t>0731057</t>
  </si>
  <si>
    <t>鶴医228</t>
  </si>
  <si>
    <t>997－0013</t>
  </si>
  <si>
    <t>鶴岡市道形町４９－２１</t>
  </si>
  <si>
    <t>0235-23-4584</t>
  </si>
  <si>
    <t>0235-23-4595</t>
  </si>
  <si>
    <t>産婦人科・小児科三井病院</t>
  </si>
  <si>
    <t>鶴医240</t>
  </si>
  <si>
    <t>997－0857</t>
  </si>
  <si>
    <t>鶴岡市美咲町２８－１</t>
  </si>
  <si>
    <t>0235-22-3290</t>
  </si>
  <si>
    <t>0235-22-3295</t>
  </si>
  <si>
    <t>一般　　       41</t>
  </si>
  <si>
    <t>佐藤診療所</t>
  </si>
  <si>
    <t>鶴医271</t>
  </si>
  <si>
    <t>999－7204</t>
  </si>
  <si>
    <t>鶴岡市湯温海甲１２７－１</t>
  </si>
  <si>
    <t>0235-43-2037</t>
  </si>
  <si>
    <t>0235-43-4589</t>
  </si>
  <si>
    <t>令和 4年10月 1日</t>
  </si>
  <si>
    <t>999－7126</t>
  </si>
  <si>
    <t>鶴岡市鼠ケ関乙４９番地</t>
  </si>
  <si>
    <t>0235-44-2125</t>
  </si>
  <si>
    <t>0235-44-3087</t>
  </si>
  <si>
    <t>医療法人本間病院</t>
  </si>
  <si>
    <t>酒医277</t>
  </si>
  <si>
    <t>998－0044</t>
  </si>
  <si>
    <t>酒田市中町３丁目５番２３号</t>
  </si>
  <si>
    <t>0234-22-2556</t>
  </si>
  <si>
    <t>0234-22-2560</t>
  </si>
  <si>
    <t>一般　　      108
療養　　       50</t>
  </si>
  <si>
    <t>さかい往診クリニック</t>
  </si>
  <si>
    <t>酒医311</t>
  </si>
  <si>
    <t>998－0853</t>
  </si>
  <si>
    <t>酒田市みずほ２丁目２０－７</t>
  </si>
  <si>
    <t>0234-28-8682</t>
  </si>
  <si>
    <t>0234-28-8715</t>
  </si>
  <si>
    <t>いちごレディースクリニック</t>
  </si>
  <si>
    <t>酒医320</t>
  </si>
  <si>
    <t>998－0006</t>
  </si>
  <si>
    <t>酒田市ゆたか２－７－４</t>
  </si>
  <si>
    <t>0234-43-6731</t>
  </si>
  <si>
    <t>0234-43-6733</t>
  </si>
  <si>
    <t>村山医院</t>
  </si>
  <si>
    <t>酒医</t>
  </si>
  <si>
    <t>998－0856</t>
  </si>
  <si>
    <t>酒田市東栄町７－１１</t>
  </si>
  <si>
    <t>0234-23-5131</t>
  </si>
  <si>
    <t>0234-25-5136</t>
  </si>
  <si>
    <t>医療法人小内医院</t>
  </si>
  <si>
    <t>新医69</t>
  </si>
  <si>
    <t>996－0035</t>
  </si>
  <si>
    <t>新庄市鉄砲町７－２８</t>
  </si>
  <si>
    <t>0233-22-2036</t>
  </si>
  <si>
    <t>0233-22-3444</t>
  </si>
  <si>
    <t>あんどうクリニック</t>
  </si>
  <si>
    <t>寒医</t>
  </si>
  <si>
    <t>991－0065</t>
  </si>
  <si>
    <t>寒河江市大字中郷１０４２－２</t>
  </si>
  <si>
    <t>0237-84-6101</t>
  </si>
  <si>
    <t>0237-84-6102</t>
  </si>
  <si>
    <t>令和 4年12月12日</t>
  </si>
  <si>
    <t>山形県立こども医療療育センター</t>
  </si>
  <si>
    <t>1330123</t>
  </si>
  <si>
    <t>上医46</t>
  </si>
  <si>
    <t>999－3145</t>
  </si>
  <si>
    <t>上山市河崎３－７－１</t>
  </si>
  <si>
    <t>023-673-3366</t>
  </si>
  <si>
    <t>023-673-3757</t>
  </si>
  <si>
    <t>上山ファミリークリニック</t>
  </si>
  <si>
    <t>上医70</t>
  </si>
  <si>
    <t>上山市河崎１－２－３９</t>
  </si>
  <si>
    <t>023-673-1680</t>
  </si>
  <si>
    <t>023-673-1683</t>
  </si>
  <si>
    <t>羽根田医院</t>
  </si>
  <si>
    <t>村医55</t>
  </si>
  <si>
    <t>995－0112</t>
  </si>
  <si>
    <t>村山市大字湯野沢１９２１番地</t>
  </si>
  <si>
    <t>0237-54-3888</t>
  </si>
  <si>
    <t>0237-54-3881</t>
  </si>
  <si>
    <t>さとう小児科医院</t>
  </si>
  <si>
    <t>長医52</t>
  </si>
  <si>
    <t>993－0051</t>
  </si>
  <si>
    <t>長井市幸町１７－２７</t>
  </si>
  <si>
    <t>0238-88-2662</t>
  </si>
  <si>
    <t>0238-88-2700</t>
  </si>
  <si>
    <t>令和 4年 8月 1日</t>
  </si>
  <si>
    <t>天童市民病院</t>
  </si>
  <si>
    <t>天医114</t>
  </si>
  <si>
    <t>994－0047</t>
  </si>
  <si>
    <t>天童市駅西五丁目２番１号</t>
  </si>
  <si>
    <t>023-654-2511</t>
  </si>
  <si>
    <t>023-654-2510</t>
  </si>
  <si>
    <t>一般　　       54
療養　　       30</t>
  </si>
  <si>
    <t>令和 4年 7月 1日</t>
  </si>
  <si>
    <t>てんどう脳神経外科・頭痛クリニック</t>
  </si>
  <si>
    <t>天医124</t>
  </si>
  <si>
    <t>994－0083</t>
  </si>
  <si>
    <t>天童市芳賀タウン南３－７－７</t>
  </si>
  <si>
    <t>023-665-1976</t>
  </si>
  <si>
    <t>023-665-1964</t>
  </si>
  <si>
    <t>医療法人　安日クリニック</t>
  </si>
  <si>
    <t>南医64</t>
  </si>
  <si>
    <t>999－2241</t>
  </si>
  <si>
    <t>南陽市郡山８７７－５</t>
  </si>
  <si>
    <t>0238-40-2240</t>
  </si>
  <si>
    <t>0238-40-3022</t>
  </si>
  <si>
    <t>南陽矢吹クリニック</t>
  </si>
  <si>
    <t>999－2262</t>
  </si>
  <si>
    <t>南陽市若狭郷屋９１７－１１</t>
  </si>
  <si>
    <t>0238-49-8225</t>
  </si>
  <si>
    <t>0238-49-8226</t>
  </si>
  <si>
    <t>安藤医院</t>
  </si>
  <si>
    <t>東村医</t>
  </si>
  <si>
    <t>990－0401</t>
  </si>
  <si>
    <t>東村山郡中山町大字長崎１１４４－１</t>
  </si>
  <si>
    <t>023-662-5580</t>
  </si>
  <si>
    <t>023-662-5558</t>
  </si>
  <si>
    <t>西川町立病院</t>
  </si>
  <si>
    <t>西村医62</t>
  </si>
  <si>
    <t>990－0702</t>
  </si>
  <si>
    <t>西村山郡西川町大字海味５８１</t>
  </si>
  <si>
    <t>0237-74-2211</t>
  </si>
  <si>
    <t>0237-74-2213</t>
  </si>
  <si>
    <t>一般　　       43</t>
  </si>
  <si>
    <t>令和 5年 5月 1日</t>
  </si>
  <si>
    <t>西川町立大井沢診療所</t>
  </si>
  <si>
    <t>西村医68</t>
  </si>
  <si>
    <t>990－0721</t>
  </si>
  <si>
    <t>西村山郡西川町大字大井沢８２２－１</t>
  </si>
  <si>
    <t>0237-76-2111</t>
  </si>
  <si>
    <t>0237-76-2030</t>
  </si>
  <si>
    <t>大江町あかざクリニック</t>
  </si>
  <si>
    <t>西村医</t>
  </si>
  <si>
    <t>990－1101</t>
  </si>
  <si>
    <t>西村山郡大江町大字左沢字前田８７６番地２９</t>
  </si>
  <si>
    <t>0237-84-7210</t>
  </si>
  <si>
    <t>0237-84-7211</t>
  </si>
  <si>
    <t>真室川町立釜渕診療所</t>
  </si>
  <si>
    <t>最医62</t>
  </si>
  <si>
    <t>999－5604</t>
  </si>
  <si>
    <t>最上郡真室川町大字釜渕８１８ー１</t>
  </si>
  <si>
    <t>0233-65-2235</t>
  </si>
  <si>
    <t>0233-64-7003</t>
  </si>
  <si>
    <t>永井医院</t>
  </si>
  <si>
    <t>最医79</t>
  </si>
  <si>
    <t>999－6101</t>
  </si>
  <si>
    <t>最上郡最上町大字向町５３６ー９</t>
  </si>
  <si>
    <t>0233-46-1511</t>
  </si>
  <si>
    <t>0233-43-3831</t>
  </si>
  <si>
    <t>町立真室川病院</t>
  </si>
  <si>
    <t>最医80</t>
  </si>
  <si>
    <t>999－5312</t>
  </si>
  <si>
    <t>最上郡真室川町大字新町４６９番１</t>
  </si>
  <si>
    <t>0233-62-2211</t>
  </si>
  <si>
    <t>0233-64-1526</t>
  </si>
  <si>
    <t>一般　　       55</t>
  </si>
  <si>
    <t>いなげ内科呼吸器内科医院</t>
  </si>
  <si>
    <t>東置医</t>
  </si>
  <si>
    <t>992－0601</t>
  </si>
  <si>
    <t>東置賜郡川西町大字西大塚１４０１－１</t>
  </si>
  <si>
    <t>0238-27-0350</t>
  </si>
  <si>
    <t>0238-27-0351</t>
  </si>
  <si>
    <t>森田内科クリニック</t>
  </si>
  <si>
    <t>東田医110</t>
  </si>
  <si>
    <t>999－7781</t>
  </si>
  <si>
    <t>東田川郡庄内町余目字土堤下１９－３</t>
  </si>
  <si>
    <t>0234-43-8701</t>
  </si>
  <si>
    <t>0234-43-8702</t>
  </si>
  <si>
    <t>医療法人あい友会　あい庄内クリニック</t>
  </si>
  <si>
    <t>東田医</t>
  </si>
  <si>
    <t>997－1311</t>
  </si>
  <si>
    <t>東田川郡三川町大字青山字外川原２３４－１</t>
  </si>
  <si>
    <t>0235-35-1135</t>
  </si>
  <si>
    <t>0235-35-1136</t>
  </si>
  <si>
    <t>山形市立病院済生館</t>
  </si>
  <si>
    <t>0130037</t>
  </si>
  <si>
    <t>山医101</t>
  </si>
  <si>
    <t>990－8533</t>
  </si>
  <si>
    <t>山形市七日町１－３－２６</t>
  </si>
  <si>
    <t>023-625-5555</t>
  </si>
  <si>
    <t>023-642-5080</t>
  </si>
  <si>
    <t>一般　　
　　一般      528</t>
  </si>
  <si>
    <t>社会福祉法人恩賜財団済生会山形済生病院</t>
  </si>
  <si>
    <t>山医437</t>
  </si>
  <si>
    <t>990－8545</t>
  </si>
  <si>
    <t>山形市沖町７９－１</t>
  </si>
  <si>
    <t>023-682-1111</t>
  </si>
  <si>
    <t>023-682-0112</t>
  </si>
  <si>
    <t>一般　　      459</t>
  </si>
  <si>
    <t>米沢市立病院</t>
  </si>
  <si>
    <t>0430908</t>
  </si>
  <si>
    <t>米医72</t>
  </si>
  <si>
    <t>992－8502</t>
  </si>
  <si>
    <t>米沢市相生町６－３６</t>
  </si>
  <si>
    <t>0238-22-2450</t>
  </si>
  <si>
    <t>0238-22-2876</t>
  </si>
  <si>
    <t>一般　　      322</t>
  </si>
  <si>
    <t>鶴岡市立荘内病院</t>
  </si>
  <si>
    <t>0731271</t>
  </si>
  <si>
    <t>鶴医281</t>
  </si>
  <si>
    <t>997－8515</t>
  </si>
  <si>
    <t>鶴岡市泉町４番２０号</t>
  </si>
  <si>
    <t>0235-26-5111</t>
  </si>
  <si>
    <t>0235-26-5110</t>
  </si>
  <si>
    <t>一般　　      521</t>
  </si>
  <si>
    <t>公立置賜総合病院</t>
  </si>
  <si>
    <t>2630240</t>
  </si>
  <si>
    <t>東置医127</t>
  </si>
  <si>
    <t>東置賜郡川西町大字西大塚２０００</t>
  </si>
  <si>
    <t>0238-46-5000</t>
  </si>
  <si>
    <t>0238-46-5711</t>
  </si>
  <si>
    <t>一般　　      446
一般（感染）
　　　　        4
精神　　       46</t>
  </si>
  <si>
    <t>公立高畠病院</t>
  </si>
  <si>
    <t>東置医123</t>
  </si>
  <si>
    <t>992－0351</t>
  </si>
  <si>
    <t>東置賜郡高畠町大字高畠３８６</t>
  </si>
  <si>
    <t>0238-52-1500</t>
  </si>
  <si>
    <t>0238-52-1515</t>
  </si>
  <si>
    <t>一般　　       89
療養　　       41</t>
  </si>
  <si>
    <t>平成24年10月 1日</t>
  </si>
  <si>
    <t>医療法人徳洲会庄内余目病院</t>
  </si>
  <si>
    <t>3030416</t>
  </si>
  <si>
    <t>東田医111</t>
  </si>
  <si>
    <t>999－7782</t>
  </si>
  <si>
    <t>東田川郡庄内町松陽一丁目１番地１</t>
  </si>
  <si>
    <t>0234-43-3434</t>
  </si>
  <si>
    <t>0234-43-3435</t>
  </si>
  <si>
    <t>一般　　
　　一般      202
療養　　
　　療養      122</t>
  </si>
  <si>
    <t>公立学校共済組合東北中央病院</t>
  </si>
  <si>
    <t>0130045</t>
  </si>
  <si>
    <t>山医116</t>
  </si>
  <si>
    <t>990－8510</t>
  </si>
  <si>
    <t>山形市和合町３－２－５</t>
  </si>
  <si>
    <t>023-623-5111</t>
  </si>
  <si>
    <t>023-622-1494</t>
  </si>
  <si>
    <t>一般　　      252</t>
  </si>
  <si>
    <t>社会医療法人松柏会　至誠堂総合病院</t>
  </si>
  <si>
    <t>山医200</t>
  </si>
  <si>
    <t>990－0045</t>
  </si>
  <si>
    <t>山形市桜町７－４４</t>
  </si>
  <si>
    <t>023-622-7181</t>
  </si>
  <si>
    <t>023-642-8101</t>
  </si>
  <si>
    <t>一般　　      230</t>
  </si>
  <si>
    <t>医療法人舟山病院</t>
  </si>
  <si>
    <t>米医52</t>
  </si>
  <si>
    <t>992－0027</t>
  </si>
  <si>
    <t>米沢市駅前２－４－８</t>
  </si>
  <si>
    <t>0238-23-4435</t>
  </si>
  <si>
    <t>0238-22-2929</t>
  </si>
  <si>
    <t>一般　　
　　一般      120
療養　　
　　療養       54</t>
  </si>
  <si>
    <t>鶴岡協立病院</t>
  </si>
  <si>
    <t>0731545</t>
  </si>
  <si>
    <t>鶴医168</t>
  </si>
  <si>
    <t>997－0816</t>
  </si>
  <si>
    <t>鶴岡市文園町９－３４</t>
  </si>
  <si>
    <t>0235-23-6060</t>
  </si>
  <si>
    <t>0235-28-3434</t>
  </si>
  <si>
    <t>一般　　      199</t>
  </si>
  <si>
    <t>鶴岡市立湯田川温泉リハビリテーション病院</t>
  </si>
  <si>
    <t>鶴医282</t>
  </si>
  <si>
    <t>997－0752</t>
  </si>
  <si>
    <t>鶴岡市湯田川字中田３５番地１０</t>
  </si>
  <si>
    <t>0235-38-5151</t>
  </si>
  <si>
    <t>0235-38-5152</t>
  </si>
  <si>
    <t>療養　　      120</t>
  </si>
  <si>
    <t>山形県立新庄病院</t>
  </si>
  <si>
    <t>新医23</t>
  </si>
  <si>
    <t>996－0025</t>
  </si>
  <si>
    <t>新庄市若葉町１２－５５</t>
  </si>
  <si>
    <t>0233-22-5525</t>
  </si>
  <si>
    <t>0233-23-2987</t>
  </si>
  <si>
    <t>一般　　
　　一般      452
一般（感染）
　　　　        2</t>
  </si>
  <si>
    <t>寒河江市立病院</t>
  </si>
  <si>
    <t>寒医47</t>
  </si>
  <si>
    <t>991－8508</t>
  </si>
  <si>
    <t>寒河江市大字寒河江字塩水８０</t>
  </si>
  <si>
    <t>0237-86-2101</t>
  </si>
  <si>
    <t>0237-86-9578</t>
  </si>
  <si>
    <t>一般　　       56
療養　　       42</t>
  </si>
  <si>
    <t>みゆき会病院</t>
  </si>
  <si>
    <t>1330271</t>
  </si>
  <si>
    <t>上医64</t>
  </si>
  <si>
    <t>999－3161</t>
  </si>
  <si>
    <t>上山市弁天２丁目２番１１号</t>
  </si>
  <si>
    <t>023-672-8282</t>
  </si>
  <si>
    <t>023-673-1521</t>
  </si>
  <si>
    <t>一般　　       93
療養　　       90</t>
  </si>
  <si>
    <t>公立置賜長井病院</t>
  </si>
  <si>
    <t>長医68</t>
  </si>
  <si>
    <t>993－0002</t>
  </si>
  <si>
    <t>長井市屋城町２－１</t>
  </si>
  <si>
    <t>0238-84-2161</t>
  </si>
  <si>
    <t>0238-84-2642</t>
  </si>
  <si>
    <t>一般　　       50</t>
  </si>
  <si>
    <t>医療法人篠田好生会天童温泉篠田病院</t>
  </si>
  <si>
    <t>1630530</t>
  </si>
  <si>
    <t>天医105</t>
  </si>
  <si>
    <t>994－0024</t>
  </si>
  <si>
    <t>天童市鎌田一丁目７番１号</t>
  </si>
  <si>
    <t>023-653-5711</t>
  </si>
  <si>
    <t>023-653-1327</t>
  </si>
  <si>
    <t>一般　　       64
精神　　       60</t>
  </si>
  <si>
    <t>公立置賜南陽病院</t>
  </si>
  <si>
    <t>南医70</t>
  </si>
  <si>
    <t>992－0472</t>
  </si>
  <si>
    <t>南陽市宮内１２０４</t>
  </si>
  <si>
    <t>0238-47-3000</t>
  </si>
  <si>
    <t>0238-47-5710</t>
  </si>
  <si>
    <t>令和 5年 3月 1日</t>
  </si>
  <si>
    <t>朝日町立病院</t>
  </si>
  <si>
    <t>西村医35</t>
  </si>
  <si>
    <t>990－1442</t>
  </si>
  <si>
    <t>西村山郡朝日町大字宮宿８４３</t>
  </si>
  <si>
    <t>0237-67-2125</t>
  </si>
  <si>
    <t>0237-67-3533</t>
  </si>
  <si>
    <t>山形県立河北病院</t>
  </si>
  <si>
    <t>西村医69</t>
  </si>
  <si>
    <t>999－3511</t>
  </si>
  <si>
    <t>西村山郡河北町谷地字月山堂１１１</t>
  </si>
  <si>
    <t>0237-73-3131</t>
  </si>
  <si>
    <t>0237-73-4506</t>
  </si>
  <si>
    <t>一般　　      130
一般（感染）
　　　　        6</t>
  </si>
  <si>
    <t>白鷹町立病院</t>
  </si>
  <si>
    <t>西置医58</t>
  </si>
  <si>
    <t>992－0831</t>
  </si>
  <si>
    <t>西置賜郡白鷹町大字荒砥甲５０１</t>
  </si>
  <si>
    <t>0238-85-2155</t>
  </si>
  <si>
    <t>0238-85-2274</t>
  </si>
  <si>
    <t>小国町立病院</t>
  </si>
  <si>
    <t>2730321</t>
  </si>
  <si>
    <t>西置医60</t>
  </si>
  <si>
    <t>999－1356</t>
  </si>
  <si>
    <t>西置賜郡小国町大字あけぼの１－１</t>
  </si>
  <si>
    <t>0238-61-1111</t>
  </si>
  <si>
    <t>0238-61-1115</t>
  </si>
  <si>
    <t>一般　　       45</t>
  </si>
  <si>
    <t>医療法人篠田好生会篠田総合病院</t>
  </si>
  <si>
    <t>0130011</t>
  </si>
  <si>
    <t>山医1</t>
  </si>
  <si>
    <t>山形市桜町２－６８</t>
  </si>
  <si>
    <t>023-623-1711</t>
  </si>
  <si>
    <t>023-625-2440</t>
  </si>
  <si>
    <t>一般　　      223
療養　　      160</t>
  </si>
  <si>
    <t>医療法人社団小白川至誠堂病院</t>
  </si>
  <si>
    <t>山医201</t>
  </si>
  <si>
    <t>990－0034</t>
  </si>
  <si>
    <t>山形市東原町一丁目１２番２６号</t>
  </si>
  <si>
    <t>023-641-6075</t>
  </si>
  <si>
    <t>023-622-8907</t>
  </si>
  <si>
    <t>一般　　       95
療養　　       50</t>
  </si>
  <si>
    <t>医療法人徳洲会　山形徳洲会病院</t>
  </si>
  <si>
    <t>0132728</t>
  </si>
  <si>
    <t>山医561</t>
  </si>
  <si>
    <t>山形市清住町２丁目３番５１号</t>
  </si>
  <si>
    <t>023-647-3434</t>
  </si>
  <si>
    <t>023-647-3400</t>
  </si>
  <si>
    <t>一般　　      193
療養　　       90</t>
  </si>
  <si>
    <t>鶴岡協立リハビリテーション病院</t>
  </si>
  <si>
    <t>鶴医265</t>
  </si>
  <si>
    <t>997－0346</t>
  </si>
  <si>
    <t>鶴岡市上山添字神明前３８</t>
  </si>
  <si>
    <t>0235-78-7511</t>
  </si>
  <si>
    <t>0235-78-7515</t>
  </si>
  <si>
    <t>療養　　      156</t>
  </si>
  <si>
    <t>第73号</t>
  </si>
  <si>
    <t>日本海酒田リハビリテーション病院</t>
  </si>
  <si>
    <t>酒医305</t>
  </si>
  <si>
    <t>998－0843</t>
  </si>
  <si>
    <t>酒田市千石町二丁目３番２０号</t>
  </si>
  <si>
    <t>0234-23-1111</t>
  </si>
  <si>
    <t>0234-26-1946</t>
  </si>
  <si>
    <t>療養　　
　　療養      114</t>
  </si>
  <si>
    <t>新庄徳洲会病院</t>
  </si>
  <si>
    <t>1130325</t>
  </si>
  <si>
    <t>新医78</t>
  </si>
  <si>
    <t>996－0041</t>
  </si>
  <si>
    <t>新庄市大字鳥越字駒場４６２３</t>
  </si>
  <si>
    <t>0233-23-3434</t>
  </si>
  <si>
    <t>0233-23-3500</t>
  </si>
  <si>
    <t>一般　　      178
療養　　       92</t>
  </si>
  <si>
    <t>医療法人杏山会吉川記念病院</t>
  </si>
  <si>
    <t>長医80</t>
  </si>
  <si>
    <t>993－0075</t>
  </si>
  <si>
    <t>長井市成田１８８８ー１</t>
  </si>
  <si>
    <t>0238-87-8000</t>
  </si>
  <si>
    <t>0238-83-1212</t>
  </si>
  <si>
    <t>精神　　      150
療養　　       50</t>
  </si>
  <si>
    <t>医療法人財団　明理会　山形ロイヤル病院</t>
  </si>
  <si>
    <t>東医56</t>
  </si>
  <si>
    <t>999－3712</t>
  </si>
  <si>
    <t>東根市大森２－３－６</t>
  </si>
  <si>
    <t>0237-43-8080</t>
  </si>
  <si>
    <t>0237-43-8227</t>
  </si>
  <si>
    <t>療養　　
　　療養      322</t>
  </si>
  <si>
    <t>医療法人敬愛会尾花沢病院</t>
  </si>
  <si>
    <t>尾医34</t>
  </si>
  <si>
    <t>999－4222</t>
  </si>
  <si>
    <t>尾花沢市大字朧気６９５－３</t>
  </si>
  <si>
    <t>0237-23-3637</t>
  </si>
  <si>
    <t>0237-23-3562</t>
  </si>
  <si>
    <t>精神　　      126
療養　　       26</t>
  </si>
  <si>
    <t>川西湖山病院</t>
  </si>
  <si>
    <t>東置医130</t>
  </si>
  <si>
    <t>999－0145</t>
  </si>
  <si>
    <t>東置賜郡川西町大字下奥田字穴澤平３７９６ー２０</t>
  </si>
  <si>
    <t>0238-54-2100</t>
  </si>
  <si>
    <t>0238-54-2101</t>
  </si>
  <si>
    <t>医療法人社団愛陽会三川病院</t>
  </si>
  <si>
    <t>東田医106</t>
  </si>
  <si>
    <t>997－1301</t>
  </si>
  <si>
    <t>東田川郡三川町大字横山字堤３９番</t>
  </si>
  <si>
    <t>0235-68-0150</t>
  </si>
  <si>
    <t>0235-68-0171</t>
  </si>
  <si>
    <t>精神　　       96
療養　　       98</t>
  </si>
  <si>
    <t>順仁堂遊佐病院</t>
  </si>
  <si>
    <t>飽医47</t>
  </si>
  <si>
    <t>999－8301</t>
  </si>
  <si>
    <t>飽海郡遊佐町遊佐字石田７</t>
  </si>
  <si>
    <t>0234-72-2522</t>
  </si>
  <si>
    <t>0234-71-2865</t>
  </si>
  <si>
    <t>療養　　       84</t>
  </si>
  <si>
    <t>急性期充実体制加算</t>
  </si>
  <si>
    <t>山形県立中央病院</t>
  </si>
  <si>
    <t>0132470</t>
  </si>
  <si>
    <t>山医505</t>
  </si>
  <si>
    <t>990－2214</t>
  </si>
  <si>
    <t>山形市青柳１８００</t>
  </si>
  <si>
    <t>023-685-2626</t>
  </si>
  <si>
    <t>023-685-2601</t>
  </si>
  <si>
    <t>一般　　      607
一般（感染）
　　　　        2</t>
  </si>
  <si>
    <t>急充実</t>
  </si>
  <si>
    <t>日本海総合病院</t>
  </si>
  <si>
    <t>0830859</t>
  </si>
  <si>
    <t>酒医304</t>
  </si>
  <si>
    <t>998－8501</t>
  </si>
  <si>
    <t>酒田市あきほ町３０番地</t>
  </si>
  <si>
    <t>0234-26-2001</t>
  </si>
  <si>
    <t>0234-26-5114</t>
  </si>
  <si>
    <t>一般　　      626
一般（感染）
　　　　        4</t>
  </si>
  <si>
    <t>平成21年 1月 1日</t>
  </si>
  <si>
    <t>国立大学法人山形大学医学部附属病院</t>
  </si>
  <si>
    <t>6030025</t>
  </si>
  <si>
    <t>山医340</t>
  </si>
  <si>
    <t>990－9585</t>
  </si>
  <si>
    <t>山形市飯田西２－２－２</t>
  </si>
  <si>
    <t>023-633-1122</t>
  </si>
  <si>
    <t>023-628-5043</t>
  </si>
  <si>
    <t>一般　　      601
精神　　       36</t>
  </si>
  <si>
    <t>平成19年11月 1日</t>
  </si>
  <si>
    <t>三友堂リハビリテーションセンター</t>
  </si>
  <si>
    <t>米医169</t>
  </si>
  <si>
    <t>992－0057</t>
  </si>
  <si>
    <t>米沢市成島町三丁目２番９０号</t>
  </si>
  <si>
    <t>0238-21-8100</t>
  </si>
  <si>
    <t>0238-21-8119</t>
  </si>
  <si>
    <t>回復期リハビリテーション病棟入院料５</t>
  </si>
  <si>
    <t>吉岡病院</t>
  </si>
  <si>
    <t>天医59</t>
  </si>
  <si>
    <t>994－0026</t>
  </si>
  <si>
    <t>天童市東本町三丁目５番２１号</t>
  </si>
  <si>
    <t>023-654-1188</t>
  </si>
  <si>
    <t>023-654-8939</t>
  </si>
  <si>
    <t>一般　　       78
療養　　       48</t>
  </si>
  <si>
    <t>回５</t>
  </si>
  <si>
    <t>北村山公立病院</t>
  </si>
  <si>
    <t>東医35</t>
  </si>
  <si>
    <t>999－3792</t>
  </si>
  <si>
    <t>東根市温泉町２－１５－１</t>
  </si>
  <si>
    <t>0237-42-2111</t>
  </si>
  <si>
    <t>0237-43-6169</t>
  </si>
  <si>
    <t>一般　　      300</t>
  </si>
  <si>
    <t>社会医療法人二本松会山形さくら町病院</t>
  </si>
  <si>
    <t>山医179</t>
  </si>
  <si>
    <t>山形市桜町２－７５</t>
  </si>
  <si>
    <t>023-631-2315</t>
  </si>
  <si>
    <t>023-625-5711</t>
  </si>
  <si>
    <t>精神　　      339</t>
  </si>
  <si>
    <t>若宮病院</t>
  </si>
  <si>
    <t>山医594</t>
  </si>
  <si>
    <t>990－2451</t>
  </si>
  <si>
    <t>山形市吉原２－１５－３</t>
  </si>
  <si>
    <t>023-643-8222</t>
  </si>
  <si>
    <t>023-644-1950</t>
  </si>
  <si>
    <t>精神　　      113</t>
  </si>
  <si>
    <t>米沢こころの病院</t>
  </si>
  <si>
    <t>米医208</t>
  </si>
  <si>
    <t>992－0119</t>
  </si>
  <si>
    <t>米沢市アルカディア一丁目８０８番３２</t>
  </si>
  <si>
    <t>0238-27-0506</t>
  </si>
  <si>
    <t>0238-28-7020</t>
  </si>
  <si>
    <t>精神　　      120</t>
  </si>
  <si>
    <t>山形県立こころの医療センター</t>
  </si>
  <si>
    <t>鶴医316</t>
  </si>
  <si>
    <t>997－8510</t>
  </si>
  <si>
    <t>鶴岡市北茅原町１３番１号</t>
  </si>
  <si>
    <t>0235-64-8100</t>
  </si>
  <si>
    <t>0235-24-1283</t>
  </si>
  <si>
    <t>精神　　
　　精神      214</t>
  </si>
  <si>
    <t>佐藤病院</t>
  </si>
  <si>
    <t>南医49</t>
  </si>
  <si>
    <t>999－2221</t>
  </si>
  <si>
    <t>南陽市椚塚９４８－１</t>
  </si>
  <si>
    <t>0238-40-3170</t>
  </si>
  <si>
    <t>0238-43-2076</t>
  </si>
  <si>
    <t>精神　　      114</t>
  </si>
  <si>
    <t>社会医療法人二本松会かみのやま病院</t>
  </si>
  <si>
    <t>上医4</t>
  </si>
  <si>
    <t>999－3103</t>
  </si>
  <si>
    <t>上山市金谷字下河原１３７０番地</t>
  </si>
  <si>
    <t>023-672-2551</t>
  </si>
  <si>
    <t>023-673-2156</t>
  </si>
  <si>
    <t>精神　　      354</t>
  </si>
  <si>
    <t>医療法人社団斗南会秋野病院</t>
  </si>
  <si>
    <t>天医54</t>
  </si>
  <si>
    <t>994－0012</t>
  </si>
  <si>
    <t>天童市大字久野本３６２番地の１</t>
  </si>
  <si>
    <t>023-653-5725</t>
  </si>
  <si>
    <t>023-653-0801</t>
  </si>
  <si>
    <t>精神　　      226</t>
  </si>
  <si>
    <t>令和元年10月 1日</t>
  </si>
  <si>
    <t>平成30年 7月 1日</t>
  </si>
  <si>
    <t>ハイケアユニット入院医療管理料１</t>
  </si>
  <si>
    <t>ハイケア１</t>
  </si>
  <si>
    <t>特定集中治療室管理料２</t>
  </si>
  <si>
    <t>集２</t>
  </si>
  <si>
    <t>特定集中治療室管理料４</t>
  </si>
  <si>
    <t>集４</t>
  </si>
  <si>
    <t>平成13年 8月 1日</t>
  </si>
  <si>
    <t>平成16年 6月 1日</t>
  </si>
  <si>
    <t>矢吹病院</t>
  </si>
  <si>
    <t>山医671</t>
  </si>
  <si>
    <t>990－0885</t>
  </si>
  <si>
    <t>山形市嶋北四丁目５－５</t>
  </si>
  <si>
    <t>023-682-8566</t>
  </si>
  <si>
    <t>023-682-8567</t>
  </si>
  <si>
    <t>一般　　
　　一般       40</t>
  </si>
  <si>
    <t>令和元年12月 1日</t>
  </si>
  <si>
    <t>平成15年 9月 1日</t>
  </si>
  <si>
    <t>さくらクリニック</t>
  </si>
  <si>
    <t>米医198</t>
  </si>
  <si>
    <t>992－0042</t>
  </si>
  <si>
    <t>米沢市塩井町塩野１４９５－５</t>
  </si>
  <si>
    <t>0238-26-1087</t>
  </si>
  <si>
    <t>0238-26-1088</t>
  </si>
  <si>
    <t>一般　　       11</t>
  </si>
  <si>
    <t>平成15年 1月 1日</t>
  </si>
  <si>
    <t>平成18年 2月 1日</t>
  </si>
  <si>
    <t>平成16年12月 1日</t>
  </si>
  <si>
    <t>平成22年11月 1日</t>
  </si>
  <si>
    <t>平成13年 5月 1日</t>
  </si>
  <si>
    <t>平成17年 1月 1日</t>
  </si>
  <si>
    <t>平成24年11月 1日</t>
  </si>
  <si>
    <t>平成17年12月 1日</t>
  </si>
  <si>
    <t>平成22年10月 1日</t>
  </si>
  <si>
    <t>令和元年11月 1日</t>
  </si>
  <si>
    <t>平成20年 3月 1日</t>
  </si>
  <si>
    <t>独立行政法人国立病院機構山形病院</t>
  </si>
  <si>
    <t>5030018</t>
  </si>
  <si>
    <t>山医239</t>
  </si>
  <si>
    <t>990－0876</t>
  </si>
  <si>
    <t>山形市行才１２６－２</t>
  </si>
  <si>
    <t>023-684-5566</t>
  </si>
  <si>
    <t>023-684-2519</t>
  </si>
  <si>
    <t>独立行政法人国立病院機構米沢病院</t>
  </si>
  <si>
    <t>5030026</t>
  </si>
  <si>
    <t>米医46</t>
  </si>
  <si>
    <t>992－1202</t>
  </si>
  <si>
    <t>米沢市大字三沢２６１００－１</t>
  </si>
  <si>
    <t>0238-22-3210</t>
  </si>
  <si>
    <t>0238-22-6691</t>
  </si>
  <si>
    <t>一般　　
　　一般      220</t>
  </si>
  <si>
    <t>医療法人　さの医院</t>
  </si>
  <si>
    <t>米医187</t>
  </si>
  <si>
    <t>米沢市中央３－４－３６</t>
  </si>
  <si>
    <t>0238-26-1020</t>
  </si>
  <si>
    <t>0238-26-1021</t>
  </si>
  <si>
    <t>平成25年 1月 1日</t>
  </si>
  <si>
    <t>長岡医院</t>
  </si>
  <si>
    <t>上医56</t>
  </si>
  <si>
    <t>999－3142</t>
  </si>
  <si>
    <t>上山市沢丁９－１３</t>
  </si>
  <si>
    <t>023-672-0308</t>
  </si>
  <si>
    <t>023-673-2351</t>
  </si>
  <si>
    <t>一般　　        7</t>
  </si>
  <si>
    <t>第409号</t>
  </si>
  <si>
    <t>第388号</t>
  </si>
  <si>
    <t>第411号</t>
  </si>
  <si>
    <t>第392号</t>
  </si>
  <si>
    <t>山形県職員診療所</t>
  </si>
  <si>
    <t>山医254</t>
  </si>
  <si>
    <t>990－8570</t>
  </si>
  <si>
    <t>山形市松波２－８－１</t>
  </si>
  <si>
    <t>023-630-3005</t>
  </si>
  <si>
    <t>第351号</t>
  </si>
  <si>
    <t>大島医院</t>
  </si>
  <si>
    <t>山医347</t>
  </si>
  <si>
    <t>990－2321</t>
  </si>
  <si>
    <t>山形市桜田西４－１－１４</t>
  </si>
  <si>
    <t>023-641-6419</t>
  </si>
  <si>
    <t>023-641-5203</t>
  </si>
  <si>
    <t>第296号</t>
  </si>
  <si>
    <t>橘医院</t>
  </si>
  <si>
    <t>山医373</t>
  </si>
  <si>
    <t>山形市西田四丁目９番１６号</t>
  </si>
  <si>
    <t>023-645-4265</t>
  </si>
  <si>
    <t>023-645-4266</t>
  </si>
  <si>
    <t>第297号</t>
  </si>
  <si>
    <t>田中皮膚科医院</t>
  </si>
  <si>
    <t>山医375</t>
  </si>
  <si>
    <t>990－0833</t>
  </si>
  <si>
    <t>山形市春日町２－２６</t>
  </si>
  <si>
    <t>023-645-1235</t>
  </si>
  <si>
    <t>023-645-1285</t>
  </si>
  <si>
    <t>第375号</t>
  </si>
  <si>
    <t>医療法人社団大道寺内科医院</t>
  </si>
  <si>
    <t>山医379</t>
  </si>
  <si>
    <t>990－2483</t>
  </si>
  <si>
    <t>山形市上町３－１１－４</t>
  </si>
  <si>
    <t>023-644-7555</t>
  </si>
  <si>
    <t>023-644-7355</t>
  </si>
  <si>
    <t>第301号</t>
  </si>
  <si>
    <t>医療法人社団至誠会大泉胃腸科内科クリニック</t>
  </si>
  <si>
    <t>山医421</t>
  </si>
  <si>
    <t>山形市城西町五丁目２１番１５号</t>
  </si>
  <si>
    <t>023-643-9021</t>
  </si>
  <si>
    <t>023-644-8475</t>
  </si>
  <si>
    <t>第366号</t>
  </si>
  <si>
    <t>第391号</t>
  </si>
  <si>
    <t>山田菊地医院</t>
  </si>
  <si>
    <t>山医504</t>
  </si>
  <si>
    <t>山形市西田２－１－２７</t>
  </si>
  <si>
    <t>023-643-5500</t>
  </si>
  <si>
    <t>023-644-6325</t>
  </si>
  <si>
    <t>一般　　        4
療養　　       15</t>
  </si>
  <si>
    <t>第364号</t>
  </si>
  <si>
    <t>医療法人城西医院</t>
  </si>
  <si>
    <t>山医507</t>
  </si>
  <si>
    <t>山形市春日町１３－２７</t>
  </si>
  <si>
    <t>023-644-0276</t>
  </si>
  <si>
    <t>023-644-0272</t>
  </si>
  <si>
    <t>第303号</t>
  </si>
  <si>
    <t>大沼産婦人科医院</t>
  </si>
  <si>
    <t>山医512</t>
  </si>
  <si>
    <t>990－0031</t>
  </si>
  <si>
    <t>山形市十日町１－３－２６</t>
  </si>
  <si>
    <t>023-622-0243</t>
  </si>
  <si>
    <t>023-622-0213</t>
  </si>
  <si>
    <t>第356号</t>
  </si>
  <si>
    <t>武田内科胃腸科医院</t>
  </si>
  <si>
    <t>山医530</t>
  </si>
  <si>
    <t>990－0062</t>
  </si>
  <si>
    <t>山形市鈴川町３－１５－６１</t>
  </si>
  <si>
    <t>023-628-0508</t>
  </si>
  <si>
    <t>023-628-0507</t>
  </si>
  <si>
    <t>第253号</t>
  </si>
  <si>
    <t>みさわクリニック</t>
  </si>
  <si>
    <t>山医533</t>
  </si>
  <si>
    <t>990－0827</t>
  </si>
  <si>
    <t>山形市城南町３－５－２８</t>
  </si>
  <si>
    <t>023-647-3301</t>
  </si>
  <si>
    <t>023-646-3392</t>
  </si>
  <si>
    <t>第246号</t>
  </si>
  <si>
    <t>山口ハートクリニック</t>
  </si>
  <si>
    <t>山医545</t>
  </si>
  <si>
    <t>山形市花楯２－５０－３</t>
  </si>
  <si>
    <t>023-615-2215</t>
  </si>
  <si>
    <t>023-615-2216</t>
  </si>
  <si>
    <t>第304号</t>
  </si>
  <si>
    <t>やさく医院</t>
  </si>
  <si>
    <t>山医584</t>
  </si>
  <si>
    <t>990－2339</t>
  </si>
  <si>
    <t>山形市成沢西五丁目６番２２号</t>
  </si>
  <si>
    <t>023-688-1771</t>
  </si>
  <si>
    <t>023-688-1775</t>
  </si>
  <si>
    <t>第284号</t>
  </si>
  <si>
    <t>山口内科クリニック</t>
  </si>
  <si>
    <t>山医585</t>
  </si>
  <si>
    <t>山形市七日町五丁目１２番１４号</t>
  </si>
  <si>
    <t>023-622-7151</t>
  </si>
  <si>
    <t>023-633-2751</t>
  </si>
  <si>
    <t>第255号</t>
  </si>
  <si>
    <t>芳賀胃腸科内科クリニック</t>
  </si>
  <si>
    <t>山医593</t>
  </si>
  <si>
    <t>990－0025</t>
  </si>
  <si>
    <t>山形市あこや町２ー１５ー１</t>
  </si>
  <si>
    <t>023-624-8686</t>
  </si>
  <si>
    <t>023-624-3339</t>
  </si>
  <si>
    <t>第319号</t>
  </si>
  <si>
    <t>セントラルクリニック</t>
  </si>
  <si>
    <t>0132868</t>
  </si>
  <si>
    <t>山医596</t>
  </si>
  <si>
    <t>山形市吉原３－１０－１７</t>
  </si>
  <si>
    <t>023-647-3837</t>
  </si>
  <si>
    <t>023-647-3857</t>
  </si>
  <si>
    <t>第320号</t>
  </si>
  <si>
    <t>いがらし内科循環器科クリニック</t>
  </si>
  <si>
    <t>山医597</t>
  </si>
  <si>
    <t>山形市銅町２ー２４ー５</t>
  </si>
  <si>
    <t>023-615-6050</t>
  </si>
  <si>
    <t>023-615-6055</t>
  </si>
  <si>
    <t>第332号</t>
  </si>
  <si>
    <t>平林耳鼻科皮膚科医院</t>
  </si>
  <si>
    <t>山医598</t>
  </si>
  <si>
    <t>山形市成沢西２ー９ー３</t>
  </si>
  <si>
    <t>023-695-3010</t>
  </si>
  <si>
    <t>023-695-3015</t>
  </si>
  <si>
    <t>第247号</t>
  </si>
  <si>
    <t>松本内科クリニック</t>
  </si>
  <si>
    <t>山医606</t>
  </si>
  <si>
    <t>990－0828</t>
  </si>
  <si>
    <t>山形市双葉町２－１－２２</t>
  </si>
  <si>
    <t>023-676-5566</t>
  </si>
  <si>
    <t>023-647-7575</t>
  </si>
  <si>
    <t>第376号</t>
  </si>
  <si>
    <t>板坂胃腸科内科クリニック</t>
  </si>
  <si>
    <t>山医611</t>
  </si>
  <si>
    <t>990－0861</t>
  </si>
  <si>
    <t>山形市江俣４－６－２３</t>
  </si>
  <si>
    <t>023-682-2121</t>
  </si>
  <si>
    <t>023-682-2122</t>
  </si>
  <si>
    <t>第306号</t>
  </si>
  <si>
    <t>杉山内科クリニック</t>
  </si>
  <si>
    <t>山医618</t>
  </si>
  <si>
    <t>山形市嶋北一丁目１４番３号</t>
  </si>
  <si>
    <t>023-682-1277</t>
  </si>
  <si>
    <t>023-682-1278</t>
  </si>
  <si>
    <t>第283号</t>
  </si>
  <si>
    <t>南館クリニック</t>
  </si>
  <si>
    <t>山医622</t>
  </si>
  <si>
    <t>990－2461</t>
  </si>
  <si>
    <t>山形市南館四丁目１番４５号</t>
  </si>
  <si>
    <t>023-647-7555</t>
  </si>
  <si>
    <t>023-647-7557</t>
  </si>
  <si>
    <t>第377号</t>
  </si>
  <si>
    <t>板垣クリニック</t>
  </si>
  <si>
    <t>山医624</t>
  </si>
  <si>
    <t>山形市成沢西四丁目４番５号</t>
  </si>
  <si>
    <t>023-689-9588</t>
  </si>
  <si>
    <t>023-689-9589</t>
  </si>
  <si>
    <t>第367号</t>
  </si>
  <si>
    <t>村田内科医院</t>
  </si>
  <si>
    <t>山医625</t>
  </si>
  <si>
    <t>山形市十日町４丁目７－２３メディカルプラザ十日町３Ｆ</t>
  </si>
  <si>
    <t>023-633-5580</t>
  </si>
  <si>
    <t>023-633-5581</t>
  </si>
  <si>
    <t>第268号</t>
  </si>
  <si>
    <t>べにばな内科クリニック</t>
  </si>
  <si>
    <t>山医631</t>
  </si>
  <si>
    <t>山形市成沢西四丁目１１番３２号</t>
  </si>
  <si>
    <t>023-688-3511</t>
  </si>
  <si>
    <t>023-688-3577</t>
  </si>
  <si>
    <t>第352号</t>
  </si>
  <si>
    <t>林内科・レディースクリニック</t>
  </si>
  <si>
    <t>山医633</t>
  </si>
  <si>
    <t>山形市成沢西２丁目１番２１号</t>
  </si>
  <si>
    <t>023-688-8681</t>
  </si>
  <si>
    <t>023-688-8680</t>
  </si>
  <si>
    <t>第368号</t>
  </si>
  <si>
    <t>わだ心療内科クリニック</t>
  </si>
  <si>
    <t>山医638</t>
  </si>
  <si>
    <t>990－0021</t>
  </si>
  <si>
    <t>山形市小白川町四丁目３番２４号</t>
  </si>
  <si>
    <t>023-624-0246</t>
  </si>
  <si>
    <t>023-615-2737</t>
  </si>
  <si>
    <t>第307号</t>
  </si>
  <si>
    <t>荒井小児科医院</t>
  </si>
  <si>
    <t>山医643</t>
  </si>
  <si>
    <t>990－2482</t>
  </si>
  <si>
    <t>山形市久保田１丁目４－２７</t>
  </si>
  <si>
    <t>023-674-8357</t>
  </si>
  <si>
    <t>023-674-8366</t>
  </si>
  <si>
    <t>第378号</t>
  </si>
  <si>
    <t>医療法人真理子レディースクリニック</t>
  </si>
  <si>
    <t>山医645</t>
  </si>
  <si>
    <t>990－0032</t>
  </si>
  <si>
    <t>山形市小姓町６番３５号</t>
  </si>
  <si>
    <t>023-632-0666</t>
  </si>
  <si>
    <t>023-632-0665</t>
  </si>
  <si>
    <t>第454号</t>
  </si>
  <si>
    <t>さとこ女性クリニック</t>
  </si>
  <si>
    <t>山医658</t>
  </si>
  <si>
    <t>990－0892</t>
  </si>
  <si>
    <t>山形市大字中野４１０３</t>
  </si>
  <si>
    <t>023-687-0213</t>
  </si>
  <si>
    <t>023-687-0773</t>
  </si>
  <si>
    <t>第453号</t>
  </si>
  <si>
    <t>かわしま内科循環器科クリニック</t>
  </si>
  <si>
    <t>山医659</t>
  </si>
  <si>
    <t>山形市城西町５丁目２９－２２</t>
  </si>
  <si>
    <t>023-646-7220</t>
  </si>
  <si>
    <t>023-646-7221</t>
  </si>
  <si>
    <t>第256号</t>
  </si>
  <si>
    <t>きくち内科医院</t>
  </si>
  <si>
    <t>山医663</t>
  </si>
  <si>
    <t>990－2431</t>
  </si>
  <si>
    <t>山形市松見町１６－２４</t>
  </si>
  <si>
    <t>023-664-1285</t>
  </si>
  <si>
    <t>023-664-1286</t>
  </si>
  <si>
    <t>第414号</t>
  </si>
  <si>
    <t>第494号</t>
  </si>
  <si>
    <t>第490号</t>
  </si>
  <si>
    <t>まつだクリニック</t>
  </si>
  <si>
    <t>山医678</t>
  </si>
  <si>
    <t>990－0813</t>
  </si>
  <si>
    <t>山形市桧町二丁目１１番１５号</t>
  </si>
  <si>
    <t>023-682-3136</t>
  </si>
  <si>
    <t>023-682-3137</t>
  </si>
  <si>
    <t>第285号</t>
  </si>
  <si>
    <t>一般財団法人全日本労働福祉協会東北支部山形健診センター</t>
  </si>
  <si>
    <t>山医685</t>
  </si>
  <si>
    <t>990－0853</t>
  </si>
  <si>
    <t>山形市西崎４９－６</t>
  </si>
  <si>
    <t>023-673-0707</t>
  </si>
  <si>
    <t>023-645-0808</t>
  </si>
  <si>
    <t>第369号</t>
  </si>
  <si>
    <t>つのだ内科クリニック</t>
  </si>
  <si>
    <t>山医689</t>
  </si>
  <si>
    <t>990－2324</t>
  </si>
  <si>
    <t>山形市青田南２４番４５号</t>
  </si>
  <si>
    <t>023-665-0223</t>
  </si>
  <si>
    <t>023-665-0122</t>
  </si>
  <si>
    <t>第362号</t>
  </si>
  <si>
    <t>さいとう脳神経・内科クリニック</t>
  </si>
  <si>
    <t>山医692</t>
  </si>
  <si>
    <t>990－2323</t>
  </si>
  <si>
    <t>山形市桜田東１丁目１４－１８</t>
  </si>
  <si>
    <t>023-666-6904</t>
  </si>
  <si>
    <t>023-666-6905</t>
  </si>
  <si>
    <t>第436号</t>
  </si>
  <si>
    <t>しろにし診療所</t>
  </si>
  <si>
    <t>山医697</t>
  </si>
  <si>
    <t>山形市城西町４丁目２７－２５</t>
  </si>
  <si>
    <t>023-643-2017</t>
  </si>
  <si>
    <t>023-643-5323</t>
  </si>
  <si>
    <t>第398号</t>
  </si>
  <si>
    <t>にとうべ内科</t>
  </si>
  <si>
    <t>山医701</t>
  </si>
  <si>
    <t>990－2313</t>
  </si>
  <si>
    <t>山形市大字松原４８８－１８</t>
  </si>
  <si>
    <t>023-665-5600</t>
  </si>
  <si>
    <t>023-665-5610</t>
  </si>
  <si>
    <t>第418号</t>
  </si>
  <si>
    <t>塩見整形</t>
  </si>
  <si>
    <t>山医702</t>
  </si>
  <si>
    <t>山形市成沢西一丁目２番６号</t>
  </si>
  <si>
    <t>023-674-8585</t>
  </si>
  <si>
    <t>023-674-8588</t>
  </si>
  <si>
    <t>第419号</t>
  </si>
  <si>
    <t>平成30年 1月 4日</t>
  </si>
  <si>
    <t>かわごえ内科クリニック</t>
  </si>
  <si>
    <t>山医707</t>
  </si>
  <si>
    <t>990－0023</t>
  </si>
  <si>
    <t>山形市松波二丁目２－９</t>
  </si>
  <si>
    <t>023-626-5120</t>
  </si>
  <si>
    <t>023-608-3920</t>
  </si>
  <si>
    <t>第472号</t>
  </si>
  <si>
    <t>山形　大手町　ＡＲＴクリニック　川越医院</t>
  </si>
  <si>
    <t>990－0046</t>
  </si>
  <si>
    <t>山形市大手町９番２５号</t>
  </si>
  <si>
    <t>023-641-6467</t>
  </si>
  <si>
    <t>023-642-6350</t>
  </si>
  <si>
    <t>　　　　
　　一般        7</t>
  </si>
  <si>
    <t>第463号</t>
  </si>
  <si>
    <t>かわぞえ嶋北泌尿器科内科クリニック</t>
  </si>
  <si>
    <t>山形市嶋北三丁目１０番１号</t>
  </si>
  <si>
    <t>023-665-1660</t>
  </si>
  <si>
    <t>023-665-1661</t>
  </si>
  <si>
    <t>第458号</t>
  </si>
  <si>
    <t>いしい腎泌尿器科クリニック</t>
  </si>
  <si>
    <t>山形市桜田西四丁目１７番４９号</t>
  </si>
  <si>
    <t>023-616-3601</t>
  </si>
  <si>
    <t>023-616-3602</t>
  </si>
  <si>
    <t>第469号</t>
  </si>
  <si>
    <t>かとう内科クリニック</t>
  </si>
  <si>
    <t>990－2172</t>
  </si>
  <si>
    <t>山形市大字千手堂字大門９６番地１</t>
  </si>
  <si>
    <t>023-687-1706</t>
  </si>
  <si>
    <t>023-687-1716</t>
  </si>
  <si>
    <t>第455号</t>
  </si>
  <si>
    <t>ブレインクリニック妻沼</t>
  </si>
  <si>
    <t>990－0886</t>
  </si>
  <si>
    <t>山形市嶋南二丁目７番３号</t>
  </si>
  <si>
    <t>023-665-1551</t>
  </si>
  <si>
    <t>023-665-1501</t>
  </si>
  <si>
    <t>第486号</t>
  </si>
  <si>
    <t>第498号</t>
  </si>
  <si>
    <t>第393号</t>
  </si>
  <si>
    <t>第387号</t>
  </si>
  <si>
    <t>第252号</t>
  </si>
  <si>
    <t>医療法人古川医院</t>
  </si>
  <si>
    <t>米医130</t>
  </si>
  <si>
    <t>米沢市金池二丁目６番３５号</t>
  </si>
  <si>
    <t>0238-21-1060</t>
  </si>
  <si>
    <t>0238-26-2262</t>
  </si>
  <si>
    <t>第257号</t>
  </si>
  <si>
    <t>くぼた診療所</t>
  </si>
  <si>
    <t>米医164</t>
  </si>
  <si>
    <t>992－0003</t>
  </si>
  <si>
    <t>米沢市窪田町窪田１３０６－１</t>
  </si>
  <si>
    <t>0238-37-6151</t>
  </si>
  <si>
    <t>0238-37-6152</t>
  </si>
  <si>
    <t>第483号</t>
  </si>
  <si>
    <t>医療法人社団根際会もり医院</t>
  </si>
  <si>
    <t>米医165</t>
  </si>
  <si>
    <t>米沢市成島町２－１－３５</t>
  </si>
  <si>
    <t>0238-23-2471</t>
  </si>
  <si>
    <t>0238-23-6335</t>
  </si>
  <si>
    <t>第370号</t>
  </si>
  <si>
    <t>医療法人堀内医院</t>
  </si>
  <si>
    <t>米医173</t>
  </si>
  <si>
    <t>992－0031</t>
  </si>
  <si>
    <t>米沢市大町３－６－７</t>
  </si>
  <si>
    <t>0238-22-2210</t>
  </si>
  <si>
    <t>0238-22-2750</t>
  </si>
  <si>
    <t>一般　　        3</t>
  </si>
  <si>
    <t>中山胃腸科内科医院</t>
  </si>
  <si>
    <t>米医177</t>
  </si>
  <si>
    <t>992－0052</t>
  </si>
  <si>
    <t>米沢市丸の内２丁目２番５３号</t>
  </si>
  <si>
    <t>0238-21-3208</t>
  </si>
  <si>
    <t>0238-21-3366</t>
  </si>
  <si>
    <t>第295号</t>
  </si>
  <si>
    <t>笹井内科クリニック</t>
  </si>
  <si>
    <t>米医178</t>
  </si>
  <si>
    <t>992－0061</t>
  </si>
  <si>
    <t>米沢市堀川町４番４１号</t>
  </si>
  <si>
    <t>0238-22-5221</t>
  </si>
  <si>
    <t>0238-22-5330</t>
  </si>
  <si>
    <t>第371号</t>
  </si>
  <si>
    <t>石山内科クリニック</t>
  </si>
  <si>
    <t>米医181</t>
  </si>
  <si>
    <t>992－0035</t>
  </si>
  <si>
    <t>米沢市太田町５ー１５３０ー６７</t>
  </si>
  <si>
    <t>0238-39-2020</t>
  </si>
  <si>
    <t>0238-39-2021</t>
  </si>
  <si>
    <t>たかだ内科</t>
  </si>
  <si>
    <t>米医183</t>
  </si>
  <si>
    <t>992－1124</t>
  </si>
  <si>
    <t>米沢市万世町金谷　６６６</t>
  </si>
  <si>
    <t>0238-26-9337</t>
  </si>
  <si>
    <t>0238-26-9338</t>
  </si>
  <si>
    <t>第474号</t>
  </si>
  <si>
    <t>田中クリニック</t>
  </si>
  <si>
    <t>米医184</t>
  </si>
  <si>
    <t>992－0117</t>
  </si>
  <si>
    <t>米沢市大字川井２３５６－１</t>
  </si>
  <si>
    <t>0238-28-3505</t>
  </si>
  <si>
    <t>0238-29-0235</t>
  </si>
  <si>
    <t>第357号</t>
  </si>
  <si>
    <t>第272号</t>
  </si>
  <si>
    <t>第325号</t>
  </si>
  <si>
    <t>医療法人大道寺医院</t>
  </si>
  <si>
    <t>米医201</t>
  </si>
  <si>
    <t>米沢市東３丁目４番４１号</t>
  </si>
  <si>
    <t>0238-21-5353</t>
  </si>
  <si>
    <t>0238-21-5358</t>
  </si>
  <si>
    <t>松田外科医院</t>
  </si>
  <si>
    <t>米医203</t>
  </si>
  <si>
    <t>992－0054</t>
  </si>
  <si>
    <t>米沢市城西４－４－２５</t>
  </si>
  <si>
    <t>0238-21-1155</t>
  </si>
  <si>
    <t>0238-21-1139</t>
  </si>
  <si>
    <t>第380号</t>
  </si>
  <si>
    <t>第309号</t>
  </si>
  <si>
    <t>協立大山診療所</t>
  </si>
  <si>
    <t>鶴医166</t>
  </si>
  <si>
    <t>997－1124</t>
  </si>
  <si>
    <t>鶴岡市大山２－２６－３</t>
  </si>
  <si>
    <t>0235-33-1165</t>
  </si>
  <si>
    <t>0235-33-4472</t>
  </si>
  <si>
    <t>第402号</t>
  </si>
  <si>
    <t>鶴医199</t>
  </si>
  <si>
    <t>鶴岡市文園町１－５２</t>
  </si>
  <si>
    <t>0235-23-0002</t>
  </si>
  <si>
    <t>0235-23-0380</t>
  </si>
  <si>
    <t>第338号</t>
  </si>
  <si>
    <t>わかな内科医院</t>
  </si>
  <si>
    <t>鶴医202</t>
  </si>
  <si>
    <t>997－0036</t>
  </si>
  <si>
    <t>鶴岡市家中新町１１－４１</t>
  </si>
  <si>
    <t>0235-25-2585</t>
  </si>
  <si>
    <t>0235-25-8607</t>
  </si>
  <si>
    <t>第326号</t>
  </si>
  <si>
    <t>第328号</t>
  </si>
  <si>
    <t>中村内科胃腸科医院</t>
  </si>
  <si>
    <t>鶴医230</t>
  </si>
  <si>
    <t>997－0044</t>
  </si>
  <si>
    <t>鶴岡市新海町１４－２０</t>
  </si>
  <si>
    <t>0235-25-7800</t>
  </si>
  <si>
    <t>0235-25-7994</t>
  </si>
  <si>
    <t>第468号</t>
  </si>
  <si>
    <t>鶴岡協立病院附属クリニック</t>
  </si>
  <si>
    <t>鶴医232</t>
  </si>
  <si>
    <t>鶴岡市文園町１１－３</t>
  </si>
  <si>
    <t>0235-28-1830</t>
  </si>
  <si>
    <t>0235-28-1851</t>
  </si>
  <si>
    <t>第345号</t>
  </si>
  <si>
    <t>医療法人石橋内科胃腸科医院</t>
  </si>
  <si>
    <t>鶴医260</t>
  </si>
  <si>
    <t>999－7601</t>
  </si>
  <si>
    <t>鶴岡市藤島字笹花４８－１５</t>
  </si>
  <si>
    <t>0235-64-2000</t>
  </si>
  <si>
    <t>0235-64-3837</t>
  </si>
  <si>
    <t>第289号</t>
  </si>
  <si>
    <t>第290号</t>
  </si>
  <si>
    <t>医療法人社団愛康会こばやしクリニック</t>
  </si>
  <si>
    <t>鶴医287</t>
  </si>
  <si>
    <t>999－7604</t>
  </si>
  <si>
    <t>鶴岡市藤浪４丁目１１１番地２</t>
  </si>
  <si>
    <t>0235-64-5355</t>
  </si>
  <si>
    <t>0235-64-5226</t>
  </si>
  <si>
    <t>一般　　        1</t>
  </si>
  <si>
    <t>第441号</t>
  </si>
  <si>
    <t>須田内科クリニック</t>
  </si>
  <si>
    <t>鶴医290</t>
  </si>
  <si>
    <t>997－0011</t>
  </si>
  <si>
    <t>鶴岡市宝田１ー９ー８６</t>
  </si>
  <si>
    <t>0235-26-7555</t>
  </si>
  <si>
    <t>0235-26-7556</t>
  </si>
  <si>
    <t>平成29年 6月 1日</t>
  </si>
  <si>
    <t>心臓・血圧満天クリニック</t>
  </si>
  <si>
    <t>鶴医303</t>
  </si>
  <si>
    <t>997－0819</t>
  </si>
  <si>
    <t>鶴岡市のぞみ町５番１７号</t>
  </si>
  <si>
    <t>0235-25-3222</t>
  </si>
  <si>
    <t>0235-25-3220</t>
  </si>
  <si>
    <t>第381号</t>
  </si>
  <si>
    <t>佐久間医院</t>
  </si>
  <si>
    <t>鶴医311</t>
  </si>
  <si>
    <t>997－0332</t>
  </si>
  <si>
    <t>鶴岡市西荒屋字川原田９８番地</t>
  </si>
  <si>
    <t>0235-57-2123</t>
  </si>
  <si>
    <t>0235-57-2206</t>
  </si>
  <si>
    <t>第258号</t>
  </si>
  <si>
    <t>犬塚医院</t>
  </si>
  <si>
    <t>鶴医315</t>
  </si>
  <si>
    <t>997－0034</t>
  </si>
  <si>
    <t>鶴岡市本町２丁目１１－１５</t>
  </si>
  <si>
    <t>0235-22-0283</t>
  </si>
  <si>
    <t>0235-22-1873</t>
  </si>
  <si>
    <t>第310号</t>
  </si>
  <si>
    <t>ましま内科クリニック</t>
  </si>
  <si>
    <t>鶴医325</t>
  </si>
  <si>
    <t>997－0862</t>
  </si>
  <si>
    <t>鶴岡市ほなみ町７－１１</t>
  </si>
  <si>
    <t>0235-33-9777</t>
  </si>
  <si>
    <t>0235-33-9778</t>
  </si>
  <si>
    <t>第415号</t>
  </si>
  <si>
    <t>平成29年 9月 1日</t>
  </si>
  <si>
    <t>藤吉内科医院</t>
  </si>
  <si>
    <t>鶴医326</t>
  </si>
  <si>
    <t>997－0028</t>
  </si>
  <si>
    <t>鶴岡市山王町１４－１５</t>
  </si>
  <si>
    <t>0235-23-0072</t>
  </si>
  <si>
    <t>0235-23-4119</t>
  </si>
  <si>
    <t>第424号</t>
  </si>
  <si>
    <t>平成30年 5月28日</t>
  </si>
  <si>
    <t>みやはらクリニック</t>
  </si>
  <si>
    <t>997－0818</t>
  </si>
  <si>
    <t>鶴岡市三和町１番５３号</t>
  </si>
  <si>
    <t>0235-23-3311</t>
  </si>
  <si>
    <t>0235-23-3314</t>
  </si>
  <si>
    <t>一般　　
　　一般       17</t>
  </si>
  <si>
    <t>第449号</t>
  </si>
  <si>
    <t>さくまクリニック</t>
  </si>
  <si>
    <t>鶴岡市湯田川字中田８番地３</t>
  </si>
  <si>
    <t>0235-35-4455</t>
  </si>
  <si>
    <t>0235-35-4456</t>
  </si>
  <si>
    <t>第451号</t>
  </si>
  <si>
    <t>吉田医院</t>
  </si>
  <si>
    <t>酒医173</t>
  </si>
  <si>
    <t>998－0043</t>
  </si>
  <si>
    <t>酒田市本町１－２－６</t>
  </si>
  <si>
    <t>0234-22-0735</t>
  </si>
  <si>
    <t>0234-22-0745</t>
  </si>
  <si>
    <t>第482号</t>
  </si>
  <si>
    <t>菅原内科胃腸科医院</t>
  </si>
  <si>
    <t>酒医179</t>
  </si>
  <si>
    <t>998－0865</t>
  </si>
  <si>
    <t>酒田市北新橋１－１３－５</t>
  </si>
  <si>
    <t>0234-26-1717</t>
  </si>
  <si>
    <t>0234-26-1768</t>
  </si>
  <si>
    <t>第249号</t>
  </si>
  <si>
    <t>酒井医院</t>
  </si>
  <si>
    <t>酒医192</t>
  </si>
  <si>
    <t>998－0032</t>
  </si>
  <si>
    <t>酒田市相生町２－５－４０</t>
  </si>
  <si>
    <t>0234-24-3135</t>
  </si>
  <si>
    <t>0234-22-0993</t>
  </si>
  <si>
    <t>第333号</t>
  </si>
  <si>
    <t>酒医205</t>
  </si>
  <si>
    <t>998－0842</t>
  </si>
  <si>
    <t>酒田市亀ケ崎４－５－４６</t>
  </si>
  <si>
    <t>0234-26-1122</t>
  </si>
  <si>
    <t>0234-26-1123</t>
  </si>
  <si>
    <t>一般　　       10</t>
  </si>
  <si>
    <t>第331号</t>
  </si>
  <si>
    <t>近藤内科循環器クリニック</t>
  </si>
  <si>
    <t>酒医216</t>
  </si>
  <si>
    <t>酒田市相生町１－６－２５</t>
  </si>
  <si>
    <t>0234-23-2002</t>
  </si>
  <si>
    <t>0234-23-2021</t>
  </si>
  <si>
    <t>第259号</t>
  </si>
  <si>
    <t>医療法人山本医院</t>
  </si>
  <si>
    <t>酒医217</t>
  </si>
  <si>
    <t>998－0041</t>
  </si>
  <si>
    <t>酒田市新井田町１５－３</t>
  </si>
  <si>
    <t>0234-24-1856</t>
  </si>
  <si>
    <t>0234-26-8056</t>
  </si>
  <si>
    <t>第260号</t>
  </si>
  <si>
    <t>上田診療所</t>
  </si>
  <si>
    <t>酒医223</t>
  </si>
  <si>
    <t>999－8162</t>
  </si>
  <si>
    <t>酒田市上野曽根字上中割７３</t>
  </si>
  <si>
    <t>0234-27-3306</t>
  </si>
  <si>
    <t>0234-27-3308</t>
  </si>
  <si>
    <t>一般　　        6</t>
  </si>
  <si>
    <t>第311号</t>
  </si>
  <si>
    <t>丸岡医院</t>
  </si>
  <si>
    <t>酒医233</t>
  </si>
  <si>
    <t>998－0841</t>
  </si>
  <si>
    <t>酒田市松原南１５－１</t>
  </si>
  <si>
    <t>0234-23-8166</t>
  </si>
  <si>
    <t>0234-23-8167</t>
  </si>
  <si>
    <t>一般　　        4</t>
  </si>
  <si>
    <t>第346号</t>
  </si>
  <si>
    <t>石沢内科胃腸科医院</t>
  </si>
  <si>
    <t>酒医253</t>
  </si>
  <si>
    <t>酒田市亀ケ崎２－２－５７</t>
  </si>
  <si>
    <t>0234-21-6110</t>
  </si>
  <si>
    <t>0234-21-6180</t>
  </si>
  <si>
    <t>第442号</t>
  </si>
  <si>
    <t>いくま内科胃腸科クリニック</t>
  </si>
  <si>
    <t>酒医258</t>
  </si>
  <si>
    <t>998－0103</t>
  </si>
  <si>
    <t>酒田市錦町５－３２－６９８</t>
  </si>
  <si>
    <t>0234-41-1855</t>
  </si>
  <si>
    <t>0234-41-1856</t>
  </si>
  <si>
    <t>第312号</t>
  </si>
  <si>
    <t>さとう内科クリニック</t>
  </si>
  <si>
    <t>酒医260</t>
  </si>
  <si>
    <t>998－0013</t>
  </si>
  <si>
    <t>酒田市東泉町１ー１２ー５０</t>
  </si>
  <si>
    <t>0234-21-0155</t>
  </si>
  <si>
    <t>0234-21-1367</t>
  </si>
  <si>
    <t>第273号</t>
  </si>
  <si>
    <t>ほんまクリニック</t>
  </si>
  <si>
    <t>酒医274</t>
  </si>
  <si>
    <t>998－0864</t>
  </si>
  <si>
    <t>酒田市新橋１－１４－１０</t>
  </si>
  <si>
    <t>0234-21-6055</t>
  </si>
  <si>
    <t>0234-21-6056</t>
  </si>
  <si>
    <t>第365号</t>
  </si>
  <si>
    <t>第440号</t>
  </si>
  <si>
    <t>浅野内科クリニック</t>
  </si>
  <si>
    <t>酒医294</t>
  </si>
  <si>
    <t>998－0828</t>
  </si>
  <si>
    <t>酒田市あきほ町６５３ー９</t>
  </si>
  <si>
    <t>0234-22-1880</t>
  </si>
  <si>
    <t>0234-22-1882</t>
  </si>
  <si>
    <t>第348号</t>
  </si>
  <si>
    <t>第412号</t>
  </si>
  <si>
    <t>山容病院</t>
  </si>
  <si>
    <t>酒医319</t>
  </si>
  <si>
    <t>998－0074</t>
  </si>
  <si>
    <t>酒田市浜松町１番７号</t>
  </si>
  <si>
    <t>0234-33-3355</t>
  </si>
  <si>
    <t>0234-33-3617</t>
  </si>
  <si>
    <t>精神　　
　　精神      220</t>
  </si>
  <si>
    <t>第439号</t>
  </si>
  <si>
    <t>日本海八幡クリニック</t>
  </si>
  <si>
    <t>酒医324</t>
  </si>
  <si>
    <t>999－8234</t>
  </si>
  <si>
    <t>酒田市小泉字前田３７番地</t>
  </si>
  <si>
    <t>0234-64-3311</t>
  </si>
  <si>
    <t>0234-64-2054</t>
  </si>
  <si>
    <t>第421号</t>
  </si>
  <si>
    <t>谷川内科クリニック</t>
  </si>
  <si>
    <t>酒医333</t>
  </si>
  <si>
    <t>酒田市千石町２丁目１１番２７号</t>
  </si>
  <si>
    <t>0234-25-0225</t>
  </si>
  <si>
    <t>0234-25-0226</t>
  </si>
  <si>
    <t>第459号</t>
  </si>
  <si>
    <t>第354号</t>
  </si>
  <si>
    <t>三條医院</t>
  </si>
  <si>
    <t>新医61</t>
  </si>
  <si>
    <t>996－0084</t>
  </si>
  <si>
    <t>新庄市大手町５－１１</t>
  </si>
  <si>
    <t>0233-22-4053</t>
  </si>
  <si>
    <t>0233-22-4011</t>
  </si>
  <si>
    <t>第489号</t>
  </si>
  <si>
    <t>医療法人土田医院</t>
  </si>
  <si>
    <t>新医76</t>
  </si>
  <si>
    <t>996－0088</t>
  </si>
  <si>
    <t>新庄市桧町１８－２</t>
  </si>
  <si>
    <t>0233-23-7011</t>
  </si>
  <si>
    <t>0233-23-7013</t>
  </si>
  <si>
    <t>第250号</t>
  </si>
  <si>
    <t>きねぶち医院</t>
  </si>
  <si>
    <t>新医79</t>
  </si>
  <si>
    <t>996－0091</t>
  </si>
  <si>
    <t>新庄市十日町２７６４－１</t>
  </si>
  <si>
    <t>0233-23-5866</t>
  </si>
  <si>
    <t>0233-23-5869</t>
  </si>
  <si>
    <t>第339号</t>
  </si>
  <si>
    <t>こくの医院</t>
  </si>
  <si>
    <t>新医81</t>
  </si>
  <si>
    <t>999－5103</t>
  </si>
  <si>
    <t>新庄市泉田字泉田１０－１</t>
  </si>
  <si>
    <t>0233-25-2501</t>
  </si>
  <si>
    <t>0233-25-4009</t>
  </si>
  <si>
    <t>第329号</t>
  </si>
  <si>
    <t>東山内科クリニック</t>
  </si>
  <si>
    <t>新医86</t>
  </si>
  <si>
    <t>996－0011</t>
  </si>
  <si>
    <t>新庄市東谷地田町２－６</t>
  </si>
  <si>
    <t>0233-28-1080</t>
  </si>
  <si>
    <t>0233-22-8881</t>
  </si>
  <si>
    <t>ハートクリニックひろの</t>
  </si>
  <si>
    <t>新医98</t>
  </si>
  <si>
    <t>996－0033</t>
  </si>
  <si>
    <t>新庄市下金沢町５番３３号</t>
  </si>
  <si>
    <t>0233-29-7700</t>
  </si>
  <si>
    <t>0233-29-7727</t>
  </si>
  <si>
    <t>第432号</t>
  </si>
  <si>
    <t>第406号</t>
  </si>
  <si>
    <t>折居内科医院</t>
  </si>
  <si>
    <t>寒医83</t>
  </si>
  <si>
    <t>991－0056</t>
  </si>
  <si>
    <t>寒河江市落衣前２－１</t>
  </si>
  <si>
    <t>0237-86-0330</t>
  </si>
  <si>
    <t>0237-86-0733</t>
  </si>
  <si>
    <t>第493号</t>
  </si>
  <si>
    <t>大原医院</t>
  </si>
  <si>
    <t>寒医85</t>
  </si>
  <si>
    <t>991－0003</t>
  </si>
  <si>
    <t>寒河江市大字西根字下堰５０９</t>
  </si>
  <si>
    <t>0237-86-8600</t>
  </si>
  <si>
    <t>0237-86-8614</t>
  </si>
  <si>
    <t>第394号</t>
  </si>
  <si>
    <t>南さがえ病院</t>
  </si>
  <si>
    <t>寒医96</t>
  </si>
  <si>
    <t>991－0043</t>
  </si>
  <si>
    <t>寒河江市大字島字島東８７番地２</t>
  </si>
  <si>
    <t>0237-85-6611</t>
  </si>
  <si>
    <t>0237-85-6612</t>
  </si>
  <si>
    <t>精神　　      130</t>
  </si>
  <si>
    <t>第342号</t>
  </si>
  <si>
    <t>あきば医院</t>
  </si>
  <si>
    <t>寒医97</t>
  </si>
  <si>
    <t>991－0033</t>
  </si>
  <si>
    <t>寒河江市末広町２－３３</t>
  </si>
  <si>
    <t>0237-86-4395</t>
  </si>
  <si>
    <t>0237-86-5355</t>
  </si>
  <si>
    <t>第262号</t>
  </si>
  <si>
    <t>第404号</t>
  </si>
  <si>
    <t>第274号</t>
  </si>
  <si>
    <t>青山医院</t>
  </si>
  <si>
    <t>上医73</t>
  </si>
  <si>
    <t>999－3133</t>
  </si>
  <si>
    <t>上山市八日町４番２１号</t>
  </si>
  <si>
    <t>023-672-7777</t>
  </si>
  <si>
    <t>023-672-8766</t>
  </si>
  <si>
    <t>第477号</t>
  </si>
  <si>
    <t>新田クリニック</t>
  </si>
  <si>
    <t>1330297</t>
  </si>
  <si>
    <t>上医79</t>
  </si>
  <si>
    <t>999－3124</t>
  </si>
  <si>
    <t>上山市金生１丁目１５番１０号</t>
  </si>
  <si>
    <t>023-672-8001</t>
  </si>
  <si>
    <t>023-672-8020</t>
  </si>
  <si>
    <t>第275号</t>
  </si>
  <si>
    <t>軽井沢クリニック</t>
  </si>
  <si>
    <t>上医85</t>
  </si>
  <si>
    <t>999－3163</t>
  </si>
  <si>
    <t>上山市軽井沢２丁目３番２９号</t>
  </si>
  <si>
    <t>023-674-7300</t>
  </si>
  <si>
    <t>023-674-7030</t>
  </si>
  <si>
    <t>第434号</t>
  </si>
  <si>
    <t>医療法人八鍬医院</t>
  </si>
  <si>
    <t>村医34</t>
  </si>
  <si>
    <t>995－0018</t>
  </si>
  <si>
    <t>村山市楯岡新高田９－２４</t>
  </si>
  <si>
    <t>0237-55-3425</t>
  </si>
  <si>
    <t>0237-55-3136</t>
  </si>
  <si>
    <t>第492号</t>
  </si>
  <si>
    <t>奥山内科循環器科クリニック</t>
  </si>
  <si>
    <t>村医45</t>
  </si>
  <si>
    <t>995－0038</t>
  </si>
  <si>
    <t>村山市駅西１９－１５</t>
  </si>
  <si>
    <t>0237-52-0380</t>
  </si>
  <si>
    <t>0237-52-0381</t>
  </si>
  <si>
    <t>第495号</t>
  </si>
  <si>
    <t>第313号</t>
  </si>
  <si>
    <t>かるべクリニック</t>
  </si>
  <si>
    <t>村医57</t>
  </si>
  <si>
    <t>995－0033</t>
  </si>
  <si>
    <t>村山市楯岡新町４丁目９番６号</t>
  </si>
  <si>
    <t>0237-53-0770</t>
  </si>
  <si>
    <t>第263号</t>
  </si>
  <si>
    <t>医療法人社団仁陽会仁陽堂外田医院</t>
  </si>
  <si>
    <t>長医49</t>
  </si>
  <si>
    <t>993－0084</t>
  </si>
  <si>
    <t>長井市栄町１１番１７号</t>
  </si>
  <si>
    <t>0238-84-2004</t>
  </si>
  <si>
    <t>0238-88-3795</t>
  </si>
  <si>
    <t>第481号</t>
  </si>
  <si>
    <t>医療法人社団有朋会池田内科医院</t>
  </si>
  <si>
    <t>長医61</t>
  </si>
  <si>
    <t>993－0016</t>
  </si>
  <si>
    <t>長井市台町６－１</t>
  </si>
  <si>
    <t>0238-84-7333</t>
  </si>
  <si>
    <t>第277号</t>
  </si>
  <si>
    <t>松下クリニック</t>
  </si>
  <si>
    <t>長医65</t>
  </si>
  <si>
    <t>993－0007</t>
  </si>
  <si>
    <t>長井市本町一丁目９番２７－１号</t>
  </si>
  <si>
    <t>0238-88-2538</t>
  </si>
  <si>
    <t>第353号</t>
  </si>
  <si>
    <t>第359号</t>
  </si>
  <si>
    <t>医療法人社団梅津医院</t>
  </si>
  <si>
    <t>長医86</t>
  </si>
  <si>
    <t>993－0083</t>
  </si>
  <si>
    <t>長井市大町２番２７号</t>
  </si>
  <si>
    <t>0238-88-2078</t>
  </si>
  <si>
    <t>0238-88-2673</t>
  </si>
  <si>
    <t>第264号</t>
  </si>
  <si>
    <t>三條外科胃腸科医院</t>
  </si>
  <si>
    <t>天医67</t>
  </si>
  <si>
    <t>994－0041</t>
  </si>
  <si>
    <t>天童市五日町１－３－７</t>
  </si>
  <si>
    <t>023-654-2836</t>
  </si>
  <si>
    <t>023-654-2362</t>
  </si>
  <si>
    <t>第292号</t>
  </si>
  <si>
    <t>さいとう内科胃腸科クリニック</t>
  </si>
  <si>
    <t>天医87</t>
  </si>
  <si>
    <t>994－0049</t>
  </si>
  <si>
    <t>天童市南町２－１０－５</t>
  </si>
  <si>
    <t>023-658-6622</t>
  </si>
  <si>
    <t>023-651-5005</t>
  </si>
  <si>
    <t>第279号</t>
  </si>
  <si>
    <t>第343号</t>
  </si>
  <si>
    <t>神村内科医院</t>
  </si>
  <si>
    <t>天医106</t>
  </si>
  <si>
    <t>994－0028</t>
  </si>
  <si>
    <t>天童市鍬ノ町一丁目３番２２号</t>
  </si>
  <si>
    <t>023-654-0300</t>
  </si>
  <si>
    <t>023-654-8290</t>
  </si>
  <si>
    <t>第334号</t>
  </si>
  <si>
    <t>さとうウィメンズクリニック</t>
  </si>
  <si>
    <t>1630597</t>
  </si>
  <si>
    <t>天医109</t>
  </si>
  <si>
    <t>994－0081</t>
  </si>
  <si>
    <t>天童市南小畑４－１－１</t>
  </si>
  <si>
    <t>023-652-1117</t>
  </si>
  <si>
    <t>023-652-1118</t>
  </si>
  <si>
    <t>第484号</t>
  </si>
  <si>
    <t>武田耳鼻咽喉科</t>
  </si>
  <si>
    <t>天医110</t>
  </si>
  <si>
    <t>994－0013</t>
  </si>
  <si>
    <t>天童市老野森２－１５－１８</t>
  </si>
  <si>
    <t>023-652-2233</t>
  </si>
  <si>
    <t>023-652-2287</t>
  </si>
  <si>
    <t>第401号</t>
  </si>
  <si>
    <t>いがらしクリニック</t>
  </si>
  <si>
    <t>天医111</t>
  </si>
  <si>
    <t>994－0063</t>
  </si>
  <si>
    <t>天童市東長岡２－８－８</t>
  </si>
  <si>
    <t>023-658-1123</t>
  </si>
  <si>
    <t>023-655-5770</t>
  </si>
  <si>
    <t>第251号</t>
  </si>
  <si>
    <t>宮脇医院</t>
  </si>
  <si>
    <t>天医119</t>
  </si>
  <si>
    <t>天童市東本町３－４－１３</t>
  </si>
  <si>
    <t>023-653-5005</t>
  </si>
  <si>
    <t>023-653-7007</t>
  </si>
  <si>
    <t>第384号</t>
  </si>
  <si>
    <t>天童西口クリニック</t>
  </si>
  <si>
    <t>天医</t>
  </si>
  <si>
    <t>天童市駅西１丁目９－７</t>
  </si>
  <si>
    <t>023-665-0070</t>
  </si>
  <si>
    <t>023-665-0080</t>
  </si>
  <si>
    <t>第496号</t>
  </si>
  <si>
    <t>藤山医院</t>
  </si>
  <si>
    <t>994－0054</t>
  </si>
  <si>
    <t>天童市大字荒谷９１</t>
  </si>
  <si>
    <t>023-653-2897</t>
  </si>
  <si>
    <t>023-653-1248</t>
  </si>
  <si>
    <t>第500号</t>
  </si>
  <si>
    <t>第361号</t>
  </si>
  <si>
    <t>第460号</t>
  </si>
  <si>
    <t>宮崎外科胃腸科クリニック</t>
  </si>
  <si>
    <t>東医69</t>
  </si>
  <si>
    <t>999－3705</t>
  </si>
  <si>
    <t>東根市宮崎１ー３ー３０</t>
  </si>
  <si>
    <t>0237-41-2357</t>
  </si>
  <si>
    <t>0237-41-2350</t>
  </si>
  <si>
    <t>第323号</t>
  </si>
  <si>
    <t>東医83</t>
  </si>
  <si>
    <t>999－3711</t>
  </si>
  <si>
    <t>東根市中央四丁目５番２４号</t>
  </si>
  <si>
    <t>0237-43-0180</t>
  </si>
  <si>
    <t>0237-43-0210</t>
  </si>
  <si>
    <t>第444号</t>
  </si>
  <si>
    <t>大沼医院</t>
  </si>
  <si>
    <t>東医90</t>
  </si>
  <si>
    <t>999－3763</t>
  </si>
  <si>
    <t>東根市神町中央一丁目１１番１８号</t>
  </si>
  <si>
    <t>0237-48-2830</t>
  </si>
  <si>
    <t>0237-48-2828</t>
  </si>
  <si>
    <t>第335号</t>
  </si>
  <si>
    <t>宇賀神内科クリニック</t>
  </si>
  <si>
    <t>999－3730</t>
  </si>
  <si>
    <t>東根市中央南一丁目６番２８号</t>
  </si>
  <si>
    <t>0237-53-6961</t>
  </si>
  <si>
    <t>第430号</t>
  </si>
  <si>
    <t>尾花沢市中央診療所</t>
  </si>
  <si>
    <t>尾医26</t>
  </si>
  <si>
    <t>999－4224</t>
  </si>
  <si>
    <t>尾花沢市新町３－２－２０</t>
  </si>
  <si>
    <t>0237-23-2010</t>
  </si>
  <si>
    <t>0237-23-2015</t>
  </si>
  <si>
    <t>第417号</t>
  </si>
  <si>
    <t>清治医院</t>
  </si>
  <si>
    <t>尾医41</t>
  </si>
  <si>
    <t>999－4228</t>
  </si>
  <si>
    <t>尾花沢市上町六丁目３－１５</t>
  </si>
  <si>
    <t>0237-23-2125</t>
  </si>
  <si>
    <t>0237-23-2127</t>
  </si>
  <si>
    <t>第385号</t>
  </si>
  <si>
    <t>南医58</t>
  </si>
  <si>
    <t>999－2211</t>
  </si>
  <si>
    <t>南陽市赤湯３４２</t>
  </si>
  <si>
    <t>0238-43-2135</t>
  </si>
  <si>
    <t>0238-43-2139</t>
  </si>
  <si>
    <t>第280号</t>
  </si>
  <si>
    <t>第314号</t>
  </si>
  <si>
    <t>第344号</t>
  </si>
  <si>
    <t>トータルヘルスクリニック</t>
  </si>
  <si>
    <t>南医72</t>
  </si>
  <si>
    <t>南陽市椚塚１１８０－５</t>
  </si>
  <si>
    <t>0238-40-3406</t>
  </si>
  <si>
    <t>0238-50-1871</t>
  </si>
  <si>
    <t>第340号</t>
  </si>
  <si>
    <t>大塚医院</t>
  </si>
  <si>
    <t>南医81</t>
  </si>
  <si>
    <t>南陽市赤湯３９３</t>
  </si>
  <si>
    <t>0238-40-3133</t>
  </si>
  <si>
    <t>0238-40-3135</t>
  </si>
  <si>
    <t>第372号</t>
  </si>
  <si>
    <t>齋藤内科クリニック</t>
  </si>
  <si>
    <t>南医85</t>
  </si>
  <si>
    <t>南陽市宮内４６５２－１</t>
  </si>
  <si>
    <t>0238-47-2411</t>
  </si>
  <si>
    <t>0238-47-3520</t>
  </si>
  <si>
    <t>第446号</t>
  </si>
  <si>
    <t>赤湯駅前クリニック</t>
  </si>
  <si>
    <t>南医</t>
  </si>
  <si>
    <t>999－2232</t>
  </si>
  <si>
    <t>南陽市三間通１２６番１１号</t>
  </si>
  <si>
    <t>0238-43-7777</t>
  </si>
  <si>
    <t>0238-43-2265</t>
  </si>
  <si>
    <t>第467号</t>
  </si>
  <si>
    <t>やまのべ藤田クリニック</t>
  </si>
  <si>
    <t>東村医53</t>
  </si>
  <si>
    <t>990－0323</t>
  </si>
  <si>
    <t>東村山郡山辺町大字大塚８２３－１</t>
  </si>
  <si>
    <t>023-665-7003</t>
  </si>
  <si>
    <t>023-665-7004</t>
  </si>
  <si>
    <t>第395号</t>
  </si>
  <si>
    <t>第488号</t>
  </si>
  <si>
    <t>斎藤医院</t>
  </si>
  <si>
    <t>西村医89</t>
  </si>
  <si>
    <t>999－3533</t>
  </si>
  <si>
    <t>西村山郡河北町西里７５０－３</t>
  </si>
  <si>
    <t>0237-73-3810</t>
  </si>
  <si>
    <t>0237-72-4361</t>
  </si>
  <si>
    <t>第337号</t>
  </si>
  <si>
    <t>工藤内科医院</t>
  </si>
  <si>
    <t>西村医92</t>
  </si>
  <si>
    <t>999－3522</t>
  </si>
  <si>
    <t>西村山郡河北町大字溝延字西浦１２－１</t>
  </si>
  <si>
    <t>0237-72-7221</t>
  </si>
  <si>
    <t>第316号</t>
  </si>
  <si>
    <t>かほく紅花クリニック</t>
  </si>
  <si>
    <t>西村医110</t>
  </si>
  <si>
    <t>999－3512</t>
  </si>
  <si>
    <t>西村山郡河北町谷地中央５丁目９－１５</t>
  </si>
  <si>
    <t>0237-85-0350</t>
  </si>
  <si>
    <t>0237-85-0355</t>
  </si>
  <si>
    <t>第317号</t>
  </si>
  <si>
    <t>矢口泌尿器科内科クリニック</t>
  </si>
  <si>
    <t>西村医113</t>
  </si>
  <si>
    <t>西村山郡河北町谷地中央一丁目３番７号</t>
  </si>
  <si>
    <t>0237-73-3111</t>
  </si>
  <si>
    <t>0237-73-2620</t>
  </si>
  <si>
    <t>第266号</t>
  </si>
  <si>
    <t>第491号</t>
  </si>
  <si>
    <t>大蔵村診療所</t>
  </si>
  <si>
    <t>2530119</t>
  </si>
  <si>
    <t>最医70</t>
  </si>
  <si>
    <t>996－0212</t>
  </si>
  <si>
    <t>最上郡大蔵村大字清水２３２５－３</t>
  </si>
  <si>
    <t>0233-75-2355</t>
  </si>
  <si>
    <t>0233-75-2353</t>
  </si>
  <si>
    <t>第473号</t>
  </si>
  <si>
    <t>最上町立最上病院</t>
  </si>
  <si>
    <t>最医73</t>
  </si>
  <si>
    <t>最上郡最上町大字向町６４－３</t>
  </si>
  <si>
    <t>0233-43-2112</t>
  </si>
  <si>
    <t>0233-43-3291</t>
  </si>
  <si>
    <t>第407号</t>
  </si>
  <si>
    <t>第318号</t>
  </si>
  <si>
    <t>第358号</t>
  </si>
  <si>
    <t>町立金山診療所</t>
  </si>
  <si>
    <t>最医82</t>
  </si>
  <si>
    <t>999－5402</t>
  </si>
  <si>
    <t>最上郡金山町大字金山５４８番地２</t>
  </si>
  <si>
    <t>0233-52-2915</t>
  </si>
  <si>
    <t>0233-52-2928</t>
  </si>
  <si>
    <t>第373号</t>
  </si>
  <si>
    <t>舟形クリニック</t>
  </si>
  <si>
    <t>最医84</t>
  </si>
  <si>
    <t>999－4601</t>
  </si>
  <si>
    <t>最上郡舟形町舟形３６５番地１７</t>
  </si>
  <si>
    <t>0233-32-3300</t>
  </si>
  <si>
    <t>0233-32-3301</t>
  </si>
  <si>
    <t>第456号</t>
  </si>
  <si>
    <t>第405号</t>
  </si>
  <si>
    <t>医療法人かすかわ醫院</t>
  </si>
  <si>
    <t>東置医124</t>
  </si>
  <si>
    <t>東置賜郡高畠町大字高畠５２６－３</t>
  </si>
  <si>
    <t>0238-52-4288</t>
  </si>
  <si>
    <t>0238-52-4025</t>
  </si>
  <si>
    <t>第267号</t>
  </si>
  <si>
    <t>第408号</t>
  </si>
  <si>
    <t>公立置賜川西診療所</t>
  </si>
  <si>
    <t>東置医128</t>
  </si>
  <si>
    <t>999－0121</t>
  </si>
  <si>
    <t>東置賜郡川西町大字上小松２９１８ー２</t>
  </si>
  <si>
    <t>0238-42-2151</t>
  </si>
  <si>
    <t>0238-42-2765</t>
  </si>
  <si>
    <t>第437号</t>
  </si>
  <si>
    <t>第360号</t>
  </si>
  <si>
    <t>いからし内科クリニック</t>
  </si>
  <si>
    <t>東置医136</t>
  </si>
  <si>
    <t>999－2175</t>
  </si>
  <si>
    <t>東置賜郡高畠町福沢南１１番地４</t>
  </si>
  <si>
    <t>0238-57-5777</t>
  </si>
  <si>
    <t>0238-57-5778</t>
  </si>
  <si>
    <t>第294号</t>
  </si>
  <si>
    <t>おきたまフラワークリニック</t>
  </si>
  <si>
    <t>東置賜郡川西町西大塚１６２３－１</t>
  </si>
  <si>
    <t>0238-27-1620</t>
  </si>
  <si>
    <t>0238-27-1627</t>
  </si>
  <si>
    <t>第475号</t>
  </si>
  <si>
    <t>大森医院</t>
  </si>
  <si>
    <t>西置医55</t>
  </si>
  <si>
    <t>992－0832</t>
  </si>
  <si>
    <t>西置賜郡白鷹町大字荒砥乙３２８２</t>
  </si>
  <si>
    <t>0238-85-3636</t>
  </si>
  <si>
    <t>0238-85-4240</t>
  </si>
  <si>
    <t>第282号</t>
  </si>
  <si>
    <t>第374号</t>
  </si>
  <si>
    <t>飯豊町国民健康保険診療所</t>
  </si>
  <si>
    <t>西置医65</t>
  </si>
  <si>
    <t>999－0604</t>
  </si>
  <si>
    <t>西置賜郡飯豊町大字椿３６５４－１</t>
  </si>
  <si>
    <t>0238-72-2300</t>
  </si>
  <si>
    <t>0238-72-3375</t>
  </si>
  <si>
    <t>第386号</t>
  </si>
  <si>
    <t>あけぼのブナの森診療所</t>
  </si>
  <si>
    <t>西置医</t>
  </si>
  <si>
    <t>西置賜郡小国町大字あけぼの二丁目７番１２号</t>
  </si>
  <si>
    <t>0238-88-7700</t>
  </si>
  <si>
    <t>0238-88-7707</t>
  </si>
  <si>
    <t>第499号</t>
  </si>
  <si>
    <t>成澤医院</t>
  </si>
  <si>
    <t>東田医93</t>
  </si>
  <si>
    <t>999－6606</t>
  </si>
  <si>
    <t>東田川郡庄内町清川字腹巻野４５－１</t>
  </si>
  <si>
    <t>0234-57-2030</t>
  </si>
  <si>
    <t>0234-57-2753</t>
  </si>
  <si>
    <t>第497号</t>
  </si>
  <si>
    <t>かとう医院</t>
  </si>
  <si>
    <t>東田医95</t>
  </si>
  <si>
    <t>東田川郡庄内町余目字町１５番地１</t>
  </si>
  <si>
    <t>0234-43-3032</t>
  </si>
  <si>
    <t>0234-43-3148</t>
  </si>
  <si>
    <t>第396号</t>
  </si>
  <si>
    <t>別添１の「第９」の１の(３)に規定する在宅療養支援診療所</t>
  </si>
  <si>
    <t>山医316</t>
  </si>
  <si>
    <t>山形市七日町４－５－２０</t>
  </si>
  <si>
    <t>023-622-1191</t>
  </si>
  <si>
    <t>023-633-8768</t>
  </si>
  <si>
    <t>支援診３</t>
  </si>
  <si>
    <t>高橋胃腸科内科医院飯塚診療所</t>
  </si>
  <si>
    <t>山医344</t>
  </si>
  <si>
    <t>990－0845</t>
  </si>
  <si>
    <t>山形市飯塚町字中道北４４８－３</t>
  </si>
  <si>
    <t>023-643-5575</t>
  </si>
  <si>
    <t>023-645-2198</t>
  </si>
  <si>
    <t>高橋胃腸科内科医院古館診療所</t>
  </si>
  <si>
    <t>山医452</t>
  </si>
  <si>
    <t>990－2374</t>
  </si>
  <si>
    <t>山形市大字古館字替所１５６０－２</t>
  </si>
  <si>
    <t>023-643-2150</t>
  </si>
  <si>
    <t>023-664-0135</t>
  </si>
  <si>
    <t>ねもとクリニック</t>
  </si>
  <si>
    <t>山医468</t>
  </si>
  <si>
    <t>山形市小白川町４－８－１３</t>
  </si>
  <si>
    <t>023-628-5656</t>
  </si>
  <si>
    <t>023-624-2363</t>
  </si>
  <si>
    <t>社会医療法人松柏会　わかばクリニック</t>
  </si>
  <si>
    <t>山医630</t>
  </si>
  <si>
    <t>990－0047</t>
  </si>
  <si>
    <t>山形市旅篭町１丁目７番２３号</t>
  </si>
  <si>
    <t>023-634-3460</t>
  </si>
  <si>
    <t>023-642-8103</t>
  </si>
  <si>
    <t>第270号</t>
  </si>
  <si>
    <t>ＴＦメディカル嶋北内科脳神経外科クリニック</t>
  </si>
  <si>
    <t>山医686</t>
  </si>
  <si>
    <t>山形市嶋北３丁目１番１１号</t>
  </si>
  <si>
    <t>023-665-0101</t>
  </si>
  <si>
    <t>023-665-0102</t>
  </si>
  <si>
    <t>第276号</t>
  </si>
  <si>
    <t>別添１の「第９」の１の(１)に規定する在宅療養支援診療所</t>
  </si>
  <si>
    <t>支援診１</t>
  </si>
  <si>
    <t>第222号</t>
  </si>
  <si>
    <t>別添１の「第９」の１の(２)に規定する在宅療養支援診療所</t>
  </si>
  <si>
    <t>羅医院</t>
  </si>
  <si>
    <t>米医163</t>
  </si>
  <si>
    <t>992－0025</t>
  </si>
  <si>
    <t>米沢市通町４－７－２７</t>
  </si>
  <si>
    <t>0238-26-2345</t>
  </si>
  <si>
    <t>0238-26-2346</t>
  </si>
  <si>
    <t>支援診２</t>
  </si>
  <si>
    <t>第287号</t>
  </si>
  <si>
    <t>しおいクリニック</t>
  </si>
  <si>
    <t>米医190</t>
  </si>
  <si>
    <t>米沢市塩井町塩野２０５７</t>
  </si>
  <si>
    <t>0238-21-2276</t>
  </si>
  <si>
    <t>022-774-1853</t>
  </si>
  <si>
    <t>医療法人よこやまクリニック</t>
  </si>
  <si>
    <t>米沢市東一丁目３－２１</t>
  </si>
  <si>
    <t>0238-40-1884</t>
  </si>
  <si>
    <t>0238-40-1889</t>
  </si>
  <si>
    <t>医療法人千仁会中目内科胃腸科医院</t>
  </si>
  <si>
    <t>鶴医187</t>
  </si>
  <si>
    <t>997－0027</t>
  </si>
  <si>
    <t>鶴岡市昭和町１０－５</t>
  </si>
  <si>
    <t>0235-25-2011</t>
  </si>
  <si>
    <t>0235-25-2017</t>
  </si>
  <si>
    <t>土田内科医院</t>
  </si>
  <si>
    <t>鶴医261</t>
  </si>
  <si>
    <t>997－0331</t>
  </si>
  <si>
    <t>鶴岡市板井川字片茎７５</t>
  </si>
  <si>
    <t>0235-57-5100</t>
  </si>
  <si>
    <t>0235-57-5101</t>
  </si>
  <si>
    <t>第265号</t>
  </si>
  <si>
    <t>鶴医263</t>
  </si>
  <si>
    <t>997－0126</t>
  </si>
  <si>
    <t>鶴岡市羽黒町野荒町字街道上６－２</t>
  </si>
  <si>
    <t>0235-62-2130</t>
  </si>
  <si>
    <t>0235-33-8644</t>
  </si>
  <si>
    <t>いでは診療所</t>
  </si>
  <si>
    <t>鶴医266</t>
  </si>
  <si>
    <t>997－0141</t>
  </si>
  <si>
    <t>鶴岡市羽黒町荒川字谷地堰４２－４</t>
  </si>
  <si>
    <t>0235-62-3789</t>
  </si>
  <si>
    <t>0235-78-0710</t>
  </si>
  <si>
    <t>第291号</t>
  </si>
  <si>
    <t>乙黒医院</t>
  </si>
  <si>
    <t>鶴医285</t>
  </si>
  <si>
    <t>997－0861</t>
  </si>
  <si>
    <t>鶴岡市桜新町３番２２号</t>
  </si>
  <si>
    <t>0235-26-1011</t>
  </si>
  <si>
    <t>0235-26-1012</t>
  </si>
  <si>
    <t>岡田医院</t>
  </si>
  <si>
    <t>鶴医292</t>
  </si>
  <si>
    <t>997－0029</t>
  </si>
  <si>
    <t>鶴岡市日吉町１１－１４</t>
  </si>
  <si>
    <t>0235-22-1442</t>
  </si>
  <si>
    <t>0235-22-1406</t>
  </si>
  <si>
    <t>第278号</t>
  </si>
  <si>
    <t>第271号</t>
  </si>
  <si>
    <t>真島医院</t>
  </si>
  <si>
    <t>鶴医313</t>
  </si>
  <si>
    <t>鶴岡市山王町３番２９号</t>
  </si>
  <si>
    <t>0235-25-6666</t>
  </si>
  <si>
    <t>0235-25-3909</t>
  </si>
  <si>
    <t>一般　　
　　一般       11
療養　　
　　療養        6</t>
  </si>
  <si>
    <t>第248号</t>
  </si>
  <si>
    <t>第269号</t>
  </si>
  <si>
    <t>第286号</t>
  </si>
  <si>
    <t>上野ファミリークリニック</t>
  </si>
  <si>
    <t>鶴岡市錦町１番３３号</t>
  </si>
  <si>
    <t>0235-25-7676</t>
  </si>
  <si>
    <t>0235-25-7669</t>
  </si>
  <si>
    <t>第254号</t>
  </si>
  <si>
    <t>健生ふれあいクリニック</t>
  </si>
  <si>
    <t>酒医261</t>
  </si>
  <si>
    <t>998－0018</t>
  </si>
  <si>
    <t>酒田市泉町１ー１６</t>
  </si>
  <si>
    <t>0234-33-6333</t>
  </si>
  <si>
    <t>0234-34-1690</t>
  </si>
  <si>
    <t>岡田内科循環器科クリニック</t>
  </si>
  <si>
    <t>酒医272</t>
  </si>
  <si>
    <t>998－0851</t>
  </si>
  <si>
    <t>酒田市東大町３－３８－３</t>
  </si>
  <si>
    <t>0234-21-3715</t>
  </si>
  <si>
    <t>0234-21-3701</t>
  </si>
  <si>
    <t>医療法人社団池田内科医院</t>
  </si>
  <si>
    <t>酒医306</t>
  </si>
  <si>
    <t>998－0125</t>
  </si>
  <si>
    <t>酒田市広野字末広１０５番地４</t>
  </si>
  <si>
    <t>0234-92-2210</t>
  </si>
  <si>
    <t>0234-92-2207</t>
  </si>
  <si>
    <t>医療法人外科内科渡邊クリニック</t>
  </si>
  <si>
    <t>酒医307</t>
  </si>
  <si>
    <t>酒田市亀ケ崎３丁目２番１号</t>
  </si>
  <si>
    <t>0234-21-6211</t>
  </si>
  <si>
    <t>0234-21-6212</t>
  </si>
  <si>
    <t>さくらこころのクリニック</t>
  </si>
  <si>
    <t>酒医310</t>
  </si>
  <si>
    <t>酒田市東大町２丁目６－４</t>
  </si>
  <si>
    <t>0234-21-0148</t>
  </si>
  <si>
    <t>0234-21-0180</t>
  </si>
  <si>
    <t>寒河江武田内科往診クリニック</t>
  </si>
  <si>
    <t>寒医99</t>
  </si>
  <si>
    <t>991－0021</t>
  </si>
  <si>
    <t>寒河江市中央１－１４－３６</t>
  </si>
  <si>
    <t>0237-86-2641</t>
  </si>
  <si>
    <t>0237-84-0510</t>
  </si>
  <si>
    <t>原田医院</t>
  </si>
  <si>
    <t>上医51</t>
  </si>
  <si>
    <t>999－3144</t>
  </si>
  <si>
    <t>上山市石崎２－１－８</t>
  </si>
  <si>
    <t>023-672-1028</t>
  </si>
  <si>
    <t>023-672-1127</t>
  </si>
  <si>
    <t>第281号</t>
  </si>
  <si>
    <t>第218号</t>
  </si>
  <si>
    <t>はんだクリニック</t>
  </si>
  <si>
    <t>村医39</t>
  </si>
  <si>
    <t>村山市楯岡新町２－７－１７</t>
  </si>
  <si>
    <t>0237-55-3511</t>
  </si>
  <si>
    <t>0237-55-0930</t>
  </si>
  <si>
    <t>小野内科胃腸科クリニック</t>
  </si>
  <si>
    <t>村医48</t>
  </si>
  <si>
    <t>995－0034</t>
  </si>
  <si>
    <t>村山市楯岡五日町１４－２５</t>
  </si>
  <si>
    <t>0237-52-5050</t>
  </si>
  <si>
    <t>0237-52-5051</t>
  </si>
  <si>
    <t>星川内科クリニック</t>
  </si>
  <si>
    <t>天童市芳賀タウン南三丁目７－１</t>
  </si>
  <si>
    <t>023-616-7277</t>
  </si>
  <si>
    <t>023-616-7287</t>
  </si>
  <si>
    <t>山形在宅ホスピス</t>
  </si>
  <si>
    <t>天童市南町２丁目６－３</t>
  </si>
  <si>
    <t>023-616-6105</t>
  </si>
  <si>
    <t>023-666-5680</t>
  </si>
  <si>
    <t>柴田内科循環器科クリニック</t>
  </si>
  <si>
    <t>東医71</t>
  </si>
  <si>
    <t>999－3717</t>
  </si>
  <si>
    <t>東根市一本木２－４－２５</t>
  </si>
  <si>
    <t>0237-42-3917</t>
  </si>
  <si>
    <t>0237-42-3919</t>
  </si>
  <si>
    <t>金村医院</t>
  </si>
  <si>
    <t>東医82</t>
  </si>
  <si>
    <t>999－3785</t>
  </si>
  <si>
    <t>東根市本丸西四丁目１番２４号</t>
  </si>
  <si>
    <t>0237-48-6110</t>
  </si>
  <si>
    <t>0237-48-6111</t>
  </si>
  <si>
    <t>医療法人社団伍光会北村山在宅診療所</t>
  </si>
  <si>
    <t>東医86</t>
  </si>
  <si>
    <t>999－3702</t>
  </si>
  <si>
    <t>東根市温泉町二丁目５番３号</t>
  </si>
  <si>
    <t>0237-41-0583</t>
  </si>
  <si>
    <t>0237-41-0584</t>
  </si>
  <si>
    <t>一般　　
　　一般        1</t>
  </si>
  <si>
    <t>さくらんぼクリニック</t>
  </si>
  <si>
    <t>東医</t>
  </si>
  <si>
    <t>999－3776</t>
  </si>
  <si>
    <t>東根市大字羽入２０９８－４</t>
  </si>
  <si>
    <t>0237-48-6638</t>
  </si>
  <si>
    <t>0237-48-6678</t>
  </si>
  <si>
    <t>保坂クリニック</t>
  </si>
  <si>
    <t>999－3720</t>
  </si>
  <si>
    <t>東根市さくらんぼ駅前二丁目７番２２号</t>
  </si>
  <si>
    <t>0237-41-1188</t>
  </si>
  <si>
    <t>0237-41-1202</t>
  </si>
  <si>
    <t>第293号</t>
  </si>
  <si>
    <t>第288号</t>
  </si>
  <si>
    <t>第261号</t>
  </si>
  <si>
    <t>吾妻クリニック</t>
  </si>
  <si>
    <t>北村医43</t>
  </si>
  <si>
    <t>999－4111</t>
  </si>
  <si>
    <t>北村山郡大石田町大字大石田甲９３－４</t>
  </si>
  <si>
    <t>0237-35-2021</t>
  </si>
  <si>
    <t>0237-35-2028</t>
  </si>
  <si>
    <t>たかはた内科医院</t>
  </si>
  <si>
    <t>東置医121</t>
  </si>
  <si>
    <t>999－2174</t>
  </si>
  <si>
    <t>東置賜郡高畠町大字福沢字鎌塚台１６３－１</t>
  </si>
  <si>
    <t>0238-57-4350</t>
  </si>
  <si>
    <t>0238-57-4156</t>
  </si>
  <si>
    <t>平成29年 8月 1日</t>
  </si>
  <si>
    <t>令和 3年 6月 1日</t>
  </si>
  <si>
    <t>別添１の「第14の２」の２の(３)に規定する在宅療養実績加算１</t>
  </si>
  <si>
    <t>在病実１</t>
  </si>
  <si>
    <t>平成29年 1月 1日</t>
  </si>
  <si>
    <t>平成27年 8月 1日</t>
  </si>
  <si>
    <t>平成28年 7月 1日</t>
  </si>
  <si>
    <t>摂食機能療法の注３に規定する摂食嚥下機能回復体制加算３</t>
  </si>
  <si>
    <t>摂嚥回３</t>
  </si>
  <si>
    <t>平成22年 7月 1日</t>
  </si>
  <si>
    <t>平成25年12月 1日</t>
  </si>
  <si>
    <t>平成24年 8月 1日</t>
  </si>
  <si>
    <t>すずき整形外科</t>
  </si>
  <si>
    <t>鶴医268</t>
  </si>
  <si>
    <t>鶴岡市藤島字笹花４２－３４</t>
  </si>
  <si>
    <t>0235-64-6161</t>
  </si>
  <si>
    <t>0235-64-6162</t>
  </si>
  <si>
    <t>医療法人いぶき会宝田整形外科クリニック</t>
  </si>
  <si>
    <t>鶴医288</t>
  </si>
  <si>
    <t>鶴岡市宝田１－９－８０</t>
  </si>
  <si>
    <t>0235-29-1088</t>
  </si>
  <si>
    <t>0235-29-1085</t>
  </si>
  <si>
    <t>美咲クリニック</t>
  </si>
  <si>
    <t>鶴医296</t>
  </si>
  <si>
    <t>鶴岡市美咲町２５番５号</t>
  </si>
  <si>
    <t>0235-23-7633</t>
  </si>
  <si>
    <t>0235-23-7634</t>
  </si>
  <si>
    <t>平成22年 5月 1日</t>
  </si>
  <si>
    <t>さとう整形外科クリニック</t>
  </si>
  <si>
    <t>鶴医312</t>
  </si>
  <si>
    <t>997－0041</t>
  </si>
  <si>
    <t>鶴岡市城北町２６番１０号</t>
  </si>
  <si>
    <t>0235-22-2333</t>
  </si>
  <si>
    <t>0235-22-2855</t>
  </si>
  <si>
    <t>髙木整形外科クリニック</t>
  </si>
  <si>
    <t>酒医248</t>
  </si>
  <si>
    <t>酒田市亀ケ崎７－１－３０</t>
  </si>
  <si>
    <t>0234-23-2300</t>
  </si>
  <si>
    <t>0234-23-2531</t>
  </si>
  <si>
    <t>平成19年 6月 1日</t>
  </si>
  <si>
    <t>長島整形外科クリニック</t>
  </si>
  <si>
    <t>酒医296</t>
  </si>
  <si>
    <t>998－0022</t>
  </si>
  <si>
    <t>酒田市駅東２－４－８</t>
  </si>
  <si>
    <t>0234-25-8208</t>
  </si>
  <si>
    <t>0234-25-8207</t>
  </si>
  <si>
    <t>おやま整形外科クリニック</t>
  </si>
  <si>
    <t>991－0022</t>
  </si>
  <si>
    <t>寒河江市七日町５番１号</t>
  </si>
  <si>
    <t>0237-84-6623</t>
  </si>
  <si>
    <t>0237-84-6624</t>
  </si>
  <si>
    <t>平成22年 6月 1日</t>
  </si>
  <si>
    <t>ゆうき整形外科</t>
  </si>
  <si>
    <t>山医411</t>
  </si>
  <si>
    <t>山形市南原町１－２５－２０</t>
  </si>
  <si>
    <t>023-634-5111</t>
  </si>
  <si>
    <t>023-634-9666</t>
  </si>
  <si>
    <t>あかねヶ丘整形外科医院</t>
  </si>
  <si>
    <t>山医430</t>
  </si>
  <si>
    <t>990－2481</t>
  </si>
  <si>
    <t>山形市あかねケ丘２－１０－３</t>
  </si>
  <si>
    <t>023-645-7380</t>
  </si>
  <si>
    <t>023-645-7381</t>
  </si>
  <si>
    <t>平成18年11月 1日</t>
  </si>
  <si>
    <t>武田整形外科クリニック</t>
  </si>
  <si>
    <t>山医496</t>
  </si>
  <si>
    <t>990－0063</t>
  </si>
  <si>
    <t>山形市山家町二丁目６番６号</t>
  </si>
  <si>
    <t>023-631-7322</t>
  </si>
  <si>
    <t>023-631-7368</t>
  </si>
  <si>
    <t>平成27年 1月 1日</t>
  </si>
  <si>
    <t>くわぞえ整形外科クリニック</t>
  </si>
  <si>
    <t>山医535</t>
  </si>
  <si>
    <t>山形市花楯２－７－６</t>
  </si>
  <si>
    <t>023-627-6222</t>
  </si>
  <si>
    <t>023-627-6221</t>
  </si>
  <si>
    <t>平本整形外科</t>
  </si>
  <si>
    <t>山医538</t>
  </si>
  <si>
    <t>990－2227</t>
  </si>
  <si>
    <t>山形市千石６５</t>
  </si>
  <si>
    <t>023-685-6322</t>
  </si>
  <si>
    <t>平成19年 5月 1日</t>
  </si>
  <si>
    <t>大畠整形外科医院</t>
  </si>
  <si>
    <t>山医603</t>
  </si>
  <si>
    <t>山形市鈴川町３－１５－６４</t>
  </si>
  <si>
    <t>023-635-3900</t>
  </si>
  <si>
    <t>023-635-3901</t>
  </si>
  <si>
    <t>高柳整形外科クリニック</t>
  </si>
  <si>
    <t>山医636</t>
  </si>
  <si>
    <t>山形市十日町三丁目７番２２号</t>
  </si>
  <si>
    <t>023-631-7267</t>
  </si>
  <si>
    <t>023-631-7268</t>
  </si>
  <si>
    <t>宮川整形外科クリニック</t>
  </si>
  <si>
    <t>山医648</t>
  </si>
  <si>
    <t>990－0057</t>
  </si>
  <si>
    <t>山形市宮町二丁目１番３４号</t>
  </si>
  <si>
    <t>023-623-6110</t>
  </si>
  <si>
    <t>023-623-6156</t>
  </si>
  <si>
    <t>医療法人社団笠原整形外科</t>
  </si>
  <si>
    <t>山医668</t>
  </si>
  <si>
    <t>山形市久保田一丁目８番１３号</t>
  </si>
  <si>
    <t>023-645-1567</t>
  </si>
  <si>
    <t>023-645-1560</t>
  </si>
  <si>
    <t>第119号</t>
  </si>
  <si>
    <t>平成25年10月15日</t>
  </si>
  <si>
    <t>第139号</t>
  </si>
  <si>
    <t>医療法人社団一庸会　いちかわ整形外科</t>
  </si>
  <si>
    <t>山医675</t>
  </si>
  <si>
    <t>山形市上町３丁目１２番１２号</t>
  </si>
  <si>
    <t>023-664-0303</t>
  </si>
  <si>
    <t>023-664-0304</t>
  </si>
  <si>
    <t>第124号</t>
  </si>
  <si>
    <t>ふるかわ整形外科クリニック</t>
  </si>
  <si>
    <t>山医705</t>
  </si>
  <si>
    <t>山形市南四番町７番１８号</t>
  </si>
  <si>
    <t>023-665-0188</t>
  </si>
  <si>
    <t>023-665-0187</t>
  </si>
  <si>
    <t>嶋南つちや整形外科</t>
  </si>
  <si>
    <t>山形市嶋南３丁目８－１</t>
  </si>
  <si>
    <t>023-664-2101</t>
  </si>
  <si>
    <t>023-664-2102</t>
  </si>
  <si>
    <t>社会福祉法人恩賜財団済生会山形済生病院附属小白川診療所</t>
  </si>
  <si>
    <t>山形市小白川町二丁目３番１号</t>
  </si>
  <si>
    <t>023-616-5321</t>
  </si>
  <si>
    <t>023-616-5305</t>
  </si>
  <si>
    <t>いずみまちクリニック</t>
  </si>
  <si>
    <t>鶴医193</t>
  </si>
  <si>
    <t>997－0033</t>
  </si>
  <si>
    <t>鶴岡市泉町８番６６号</t>
  </si>
  <si>
    <t>0235-23-5731</t>
  </si>
  <si>
    <t>0235-23-5715</t>
  </si>
  <si>
    <t>医療法人社団秀医会中村整形外科医院</t>
  </si>
  <si>
    <t>鶴医222</t>
  </si>
  <si>
    <t>鶴岡市ほなみ町５ー３０</t>
  </si>
  <si>
    <t>0235-25-3811</t>
  </si>
  <si>
    <t>0235-22-8911</t>
  </si>
  <si>
    <t>おぎわら医院</t>
  </si>
  <si>
    <t>鶴医241</t>
  </si>
  <si>
    <t>997－0022</t>
  </si>
  <si>
    <t>鶴岡市切添町２１－２</t>
  </si>
  <si>
    <t>0235-25-3131</t>
  </si>
  <si>
    <t>0235-25-3033</t>
  </si>
  <si>
    <t>佐藤整形外科医院</t>
  </si>
  <si>
    <t>酒医227</t>
  </si>
  <si>
    <t>998－0035</t>
  </si>
  <si>
    <t>酒田市寿町１－３８</t>
  </si>
  <si>
    <t>0234-24-1822</t>
  </si>
  <si>
    <t>第153号</t>
  </si>
  <si>
    <t>山原整形外科クリニック</t>
  </si>
  <si>
    <t>酒医262</t>
  </si>
  <si>
    <t>998－0822</t>
  </si>
  <si>
    <t>酒田市大宮字一貫野　８２</t>
  </si>
  <si>
    <t>0234-25-7150</t>
  </si>
  <si>
    <t>0234-25-7151</t>
  </si>
  <si>
    <t>かめがさき整形外科</t>
  </si>
  <si>
    <t>酒医295</t>
  </si>
  <si>
    <t>酒田市亀ケ崎３－２－１３</t>
  </si>
  <si>
    <t>0234-24-8855</t>
  </si>
  <si>
    <t>0234-24-8856</t>
  </si>
  <si>
    <t>第90号</t>
  </si>
  <si>
    <t>東山整形外科クリニック</t>
  </si>
  <si>
    <t>新医82</t>
  </si>
  <si>
    <t>新庄市東谷地田町５－７　</t>
  </si>
  <si>
    <t>0233-28-8655</t>
  </si>
  <si>
    <t>0233-22-1777</t>
  </si>
  <si>
    <t>陵南さとう整形外科</t>
  </si>
  <si>
    <t>寒医87</t>
  </si>
  <si>
    <t>991－0057</t>
  </si>
  <si>
    <t>寒河江市内ノ袋１－９－６</t>
  </si>
  <si>
    <t>0237-85-5511</t>
  </si>
  <si>
    <t>0237-85-5512</t>
  </si>
  <si>
    <t>須田整形外科医院</t>
  </si>
  <si>
    <t>上医67</t>
  </si>
  <si>
    <t>999－3123</t>
  </si>
  <si>
    <t>上山市美咲町１－２－１８</t>
  </si>
  <si>
    <t>023-672-7785</t>
  </si>
  <si>
    <t>023-673-5326</t>
  </si>
  <si>
    <t>やまのべ整形外科</t>
  </si>
  <si>
    <t>東村医57</t>
  </si>
  <si>
    <t>990－0301</t>
  </si>
  <si>
    <t>東村山郡山辺町大字山辺１２５８番地１３</t>
  </si>
  <si>
    <t>023-665-8900</t>
  </si>
  <si>
    <t>023-665-8901</t>
  </si>
  <si>
    <t>第102号</t>
  </si>
  <si>
    <t>第143号</t>
  </si>
  <si>
    <t>置賜・整形外科　まつきクリニック</t>
  </si>
  <si>
    <t>東置賜郡川西町大字西大塚１６２０－４</t>
  </si>
  <si>
    <t>0238-27-1772</t>
  </si>
  <si>
    <t>0238-27-1773</t>
  </si>
  <si>
    <t>生補管１</t>
  </si>
  <si>
    <t>すこやかレディースクリニック</t>
  </si>
  <si>
    <t>鶴医238</t>
  </si>
  <si>
    <t>997－0801</t>
  </si>
  <si>
    <t>鶴岡市東原町１９ー２７</t>
  </si>
  <si>
    <t>0235-22-8418</t>
  </si>
  <si>
    <t>0235-29-6868</t>
  </si>
  <si>
    <t>生補管２</t>
  </si>
  <si>
    <t>医療法人篠田好生会千歳篠田病院</t>
  </si>
  <si>
    <t>医療法人横山厚生会横山病院</t>
  </si>
  <si>
    <t>井出眼科病院</t>
  </si>
  <si>
    <t>医療法人社団羽根田産婦人科クリニック</t>
  </si>
  <si>
    <t>つげ医院</t>
  </si>
  <si>
    <t>医療法人斎藤医院</t>
  </si>
  <si>
    <t>産科婦人科島貫医院</t>
  </si>
  <si>
    <t>眼科海野医院</t>
  </si>
  <si>
    <t>医療法人酒田東病院</t>
  </si>
  <si>
    <t>国井クリニック</t>
  </si>
  <si>
    <t>すまいるレディースクリニック</t>
  </si>
  <si>
    <t>佐藤眼科クリニック</t>
  </si>
  <si>
    <t>大竹内科呼吸器科医院</t>
  </si>
  <si>
    <t>菅クリニック</t>
  </si>
  <si>
    <t>白田医院</t>
  </si>
  <si>
    <t>小原病院</t>
  </si>
  <si>
    <t>特定機能病院、地域医療支援病院及び外来機能報告対象病院の初診</t>
  </si>
  <si>
    <t>医療法人長嶋医院</t>
  </si>
  <si>
    <t>こころのクリニック山形</t>
  </si>
  <si>
    <t>酒田駅前メンタルクリニック</t>
  </si>
  <si>
    <t>佐藤眼科医院</t>
  </si>
  <si>
    <t>土屋眼科医院</t>
  </si>
  <si>
    <t>霞城眼科クリニック</t>
  </si>
  <si>
    <t>山形眼科歯科</t>
  </si>
  <si>
    <t>島眼科医院</t>
  </si>
  <si>
    <t>高橋眼科クリニック</t>
  </si>
  <si>
    <t>ゆうき眼科クリニック</t>
  </si>
  <si>
    <t>上領眼科クリニック</t>
  </si>
  <si>
    <t>〒990－0045</t>
  </si>
  <si>
    <t>〒990－8533</t>
  </si>
  <si>
    <t>〒990－8510</t>
  </si>
  <si>
    <t>〒990－0811</t>
  </si>
  <si>
    <t>山形市長町２－１０－５６</t>
  </si>
  <si>
    <t>〒990－0031</t>
  </si>
  <si>
    <t>山形市十日町３－６－４８</t>
  </si>
  <si>
    <t>〒990－0034</t>
  </si>
  <si>
    <t>〒990－0039</t>
  </si>
  <si>
    <t>山形市香澄町３－６－１３</t>
  </si>
  <si>
    <t>〒990－8545</t>
  </si>
  <si>
    <t>山形厚生病院</t>
  </si>
  <si>
    <t>〒990－2362</t>
  </si>
  <si>
    <t>山形市大字菅沢字鬼越２５５</t>
  </si>
  <si>
    <t>〒990－2214</t>
  </si>
  <si>
    <t>〒990－0834</t>
  </si>
  <si>
    <t>〒990－2451</t>
  </si>
  <si>
    <t>〒990－0885</t>
  </si>
  <si>
    <t>〒992－0045</t>
  </si>
  <si>
    <t>〒992－0027</t>
  </si>
  <si>
    <t>〒992－8502</t>
  </si>
  <si>
    <t>〒992－0057</t>
  </si>
  <si>
    <t>〒992－0119</t>
  </si>
  <si>
    <t>〒997－0816</t>
  </si>
  <si>
    <t>〒997－0857</t>
  </si>
  <si>
    <t>〒997－0346</t>
  </si>
  <si>
    <t>〒997－8515</t>
  </si>
  <si>
    <t>〒997－0752</t>
  </si>
  <si>
    <t>〒997－8510</t>
  </si>
  <si>
    <t>〒998－0878</t>
  </si>
  <si>
    <t>酒田市こあら３－５－２</t>
  </si>
  <si>
    <t>〒998－0044</t>
  </si>
  <si>
    <t>〒998－8501</t>
  </si>
  <si>
    <t>〒998－0843</t>
  </si>
  <si>
    <t>〒998－0074</t>
  </si>
  <si>
    <t>〒996－0025</t>
  </si>
  <si>
    <t>医療法人社団　清明会　ＰＦＣ　ＨＯＳＰＩＴＡＬ</t>
  </si>
  <si>
    <t>〒996－0053</t>
  </si>
  <si>
    <t>新庄市大字福田８０６</t>
  </si>
  <si>
    <t>〒996－0041</t>
  </si>
  <si>
    <t>〒991－8508</t>
  </si>
  <si>
    <t>〒991－0043</t>
  </si>
  <si>
    <t>〒999－3103</t>
  </si>
  <si>
    <t>〒999－3145</t>
  </si>
  <si>
    <t>〒999－3161</t>
  </si>
  <si>
    <t>〒993－0002</t>
  </si>
  <si>
    <t>〒993－0075</t>
  </si>
  <si>
    <t>〒994－0012</t>
  </si>
  <si>
    <t>〒994－0026</t>
  </si>
  <si>
    <t>〒994－0024</t>
  </si>
  <si>
    <t>〒994－0047</t>
  </si>
  <si>
    <t>〒999－3792</t>
  </si>
  <si>
    <t>〒999－3712</t>
  </si>
  <si>
    <t>〒999－4222</t>
  </si>
  <si>
    <t>〒999－2221</t>
  </si>
  <si>
    <t>〒992－0472</t>
  </si>
  <si>
    <t>〒990－1442</t>
  </si>
  <si>
    <t>〒990－0702</t>
  </si>
  <si>
    <t>〒999－3511</t>
  </si>
  <si>
    <t>西村山郡河北町谷地字月山堂１５１－１</t>
  </si>
  <si>
    <t>〒999－6101</t>
  </si>
  <si>
    <t>〒999－5312</t>
  </si>
  <si>
    <t>〒992－0351</t>
  </si>
  <si>
    <t>〒992－0601</t>
  </si>
  <si>
    <t>〒999－0145</t>
  </si>
  <si>
    <t>〒992－0831</t>
  </si>
  <si>
    <t>〒999－1356</t>
  </si>
  <si>
    <t>〒997－1301</t>
  </si>
  <si>
    <t>〒999－7782</t>
  </si>
  <si>
    <t>〒999－8301</t>
  </si>
  <si>
    <t>〒990－0876</t>
  </si>
  <si>
    <t>〒992－1202</t>
  </si>
  <si>
    <t>〒990－9585</t>
  </si>
  <si>
    <t>看護職員処遇改善評価料</t>
    <rPh sb="0" eb="2">
      <t>カンゴ</t>
    </rPh>
    <rPh sb="2" eb="4">
      <t>ショクイン</t>
    </rPh>
    <rPh sb="4" eb="6">
      <t>ショグウ</t>
    </rPh>
    <rPh sb="6" eb="8">
      <t>カイゼン</t>
    </rPh>
    <rPh sb="8" eb="10">
      <t>ヒョウカ</t>
    </rPh>
    <rPh sb="10" eb="11">
      <t>リョウ</t>
    </rPh>
    <phoneticPr fontId="1"/>
  </si>
  <si>
    <t>賃金改善計画書</t>
    <rPh sb="0" eb="2">
      <t>チンギン</t>
    </rPh>
    <rPh sb="2" eb="4">
      <t>カイゼン</t>
    </rPh>
    <rPh sb="4" eb="7">
      <t>ケイカクショ</t>
    </rPh>
    <phoneticPr fontId="1"/>
  </si>
  <si>
    <t>賃金改善実施報告書</t>
    <rPh sb="0" eb="2">
      <t>チンギン</t>
    </rPh>
    <rPh sb="2" eb="4">
      <t>カイゼン</t>
    </rPh>
    <rPh sb="4" eb="6">
      <t>ジッシ</t>
    </rPh>
    <rPh sb="6" eb="9">
      <t>ホウコクショ</t>
    </rPh>
    <phoneticPr fontId="1"/>
  </si>
  <si>
    <t>様式２</t>
    <rPh sb="0" eb="2">
      <t>ヨウシキ</t>
    </rPh>
    <phoneticPr fontId="1"/>
  </si>
  <si>
    <t>看護職員処遇改善評価料　賃金改善計画書（令和　　年度分）</t>
    <rPh sb="0" eb="2">
      <t>カンゴ</t>
    </rPh>
    <rPh sb="2" eb="4">
      <t>ショクイン</t>
    </rPh>
    <rPh sb="4" eb="6">
      <t>ショグウ</t>
    </rPh>
    <rPh sb="6" eb="8">
      <t>カイゼン</t>
    </rPh>
    <rPh sb="8" eb="10">
      <t>ヒョウカ</t>
    </rPh>
    <rPh sb="10" eb="11">
      <t>リョウ</t>
    </rPh>
    <rPh sb="12" eb="14">
      <t>チンギン</t>
    </rPh>
    <rPh sb="14" eb="16">
      <t>カイゼン</t>
    </rPh>
    <rPh sb="16" eb="19">
      <t>ケイカクショ</t>
    </rPh>
    <phoneticPr fontId="1"/>
  </si>
  <si>
    <t>保険医療機関コード</t>
    <rPh sb="0" eb="2">
      <t>ホケン</t>
    </rPh>
    <rPh sb="2" eb="4">
      <t>イリョウ</t>
    </rPh>
    <rPh sb="4" eb="6">
      <t>キカン</t>
    </rPh>
    <phoneticPr fontId="1"/>
  </si>
  <si>
    <t>Ⅰ．賃金改善実施期間</t>
    <rPh sb="2" eb="4">
      <t>チンギン</t>
    </rPh>
    <rPh sb="4" eb="6">
      <t>カイゼン</t>
    </rPh>
    <rPh sb="6" eb="8">
      <t>ジッシ</t>
    </rPh>
    <rPh sb="8" eb="10">
      <t>キカン</t>
    </rPh>
    <phoneticPr fontId="1"/>
  </si>
  <si>
    <t>令和</t>
    <rPh sb="0" eb="2">
      <t>レイワ</t>
    </rPh>
    <phoneticPr fontId="1"/>
  </si>
  <si>
    <t>～　</t>
    <phoneticPr fontId="1"/>
  </si>
  <si>
    <t>Ⅱ．看護職員処遇改善評価料の見込額</t>
    <rPh sb="2" eb="4">
      <t>カンゴ</t>
    </rPh>
    <rPh sb="4" eb="6">
      <t>ショクイン</t>
    </rPh>
    <rPh sb="6" eb="8">
      <t>ショグウ</t>
    </rPh>
    <rPh sb="8" eb="10">
      <t>カイゼン</t>
    </rPh>
    <rPh sb="10" eb="12">
      <t>ヒョウカ</t>
    </rPh>
    <rPh sb="12" eb="13">
      <t>リョウ</t>
    </rPh>
    <rPh sb="14" eb="16">
      <t>ミコ</t>
    </rPh>
    <rPh sb="16" eb="17">
      <t>ガク</t>
    </rPh>
    <phoneticPr fontId="1"/>
  </si>
  <si>
    <t>②新規届出時又は４月１日時点における区分</t>
    <rPh sb="1" eb="3">
      <t>シンキ</t>
    </rPh>
    <rPh sb="3" eb="5">
      <t>トドケデ</t>
    </rPh>
    <rPh sb="5" eb="6">
      <t>ジ</t>
    </rPh>
    <rPh sb="6" eb="7">
      <t>マタ</t>
    </rPh>
    <rPh sb="9" eb="10">
      <t>ガツ</t>
    </rPh>
    <rPh sb="11" eb="12">
      <t>ニチ</t>
    </rPh>
    <rPh sb="12" eb="14">
      <t>ジテン</t>
    </rPh>
    <rPh sb="18" eb="20">
      <t>クブン</t>
    </rPh>
    <phoneticPr fontId="1"/>
  </si>
  <si>
    <t>区分</t>
    <rPh sb="0" eb="2">
      <t>クブン</t>
    </rPh>
    <phoneticPr fontId="1"/>
  </si>
  <si>
    <t>　</t>
    <phoneticPr fontId="1"/>
  </si>
  <si>
    <t>点数</t>
    <rPh sb="0" eb="2">
      <t>テンスウ</t>
    </rPh>
    <phoneticPr fontId="1"/>
  </si>
  <si>
    <t>点</t>
    <rPh sb="0" eb="1">
      <t>テン</t>
    </rPh>
    <phoneticPr fontId="1"/>
  </si>
  <si>
    <t>③賃金改善実施期間における、延べ入院患者数の見込み</t>
    <rPh sb="1" eb="3">
      <t>チンギン</t>
    </rPh>
    <rPh sb="3" eb="5">
      <t>カイゼン</t>
    </rPh>
    <rPh sb="5" eb="7">
      <t>ジッシ</t>
    </rPh>
    <rPh sb="7" eb="9">
      <t>キカン</t>
    </rPh>
    <rPh sb="14" eb="15">
      <t>ノ</t>
    </rPh>
    <rPh sb="16" eb="18">
      <t>ニュウイン</t>
    </rPh>
    <rPh sb="18" eb="21">
      <t>カンジャスウ</t>
    </rPh>
    <phoneticPr fontId="1"/>
  </si>
  <si>
    <t>④本評価料による収入の見込額（②×③×10円）</t>
    <rPh sb="1" eb="2">
      <t>ホン</t>
    </rPh>
    <rPh sb="2" eb="4">
      <t>ヒョウカ</t>
    </rPh>
    <rPh sb="4" eb="5">
      <t>リョウ</t>
    </rPh>
    <rPh sb="8" eb="10">
      <t>シュウニュウ</t>
    </rPh>
    <rPh sb="11" eb="13">
      <t>ミコ</t>
    </rPh>
    <rPh sb="13" eb="14">
      <t>ガク</t>
    </rPh>
    <rPh sb="21" eb="22">
      <t>エン</t>
    </rPh>
    <phoneticPr fontId="1"/>
  </si>
  <si>
    <t>Ⅲ．賃金改善の見込額</t>
    <rPh sb="2" eb="4">
      <t>チンギン</t>
    </rPh>
    <rPh sb="4" eb="6">
      <t>カイゼン</t>
    </rPh>
    <rPh sb="7" eb="9">
      <t>ミコ</t>
    </rPh>
    <rPh sb="9" eb="10">
      <t>ガク</t>
    </rPh>
    <phoneticPr fontId="1"/>
  </si>
  <si>
    <t>⑤賃金改善実施期間において賃金の改善措置が実施される場合の当該措置の対象職員の賃金総額</t>
    <rPh sb="1" eb="3">
      <t>チンギン</t>
    </rPh>
    <rPh sb="3" eb="5">
      <t>カイゼン</t>
    </rPh>
    <rPh sb="5" eb="7">
      <t>ジッシ</t>
    </rPh>
    <rPh sb="7" eb="9">
      <t>キカン</t>
    </rPh>
    <rPh sb="13" eb="15">
      <t>チンギン</t>
    </rPh>
    <rPh sb="16" eb="18">
      <t>カイゼン</t>
    </rPh>
    <rPh sb="18" eb="20">
      <t>ソチ</t>
    </rPh>
    <phoneticPr fontId="1"/>
  </si>
  <si>
    <t>⑥本評価料の改善措置が実施されない場合の当該措置の対象職員の賃金総額</t>
    <rPh sb="1" eb="2">
      <t>ホン</t>
    </rPh>
    <rPh sb="2" eb="4">
      <t>ヒョウカ</t>
    </rPh>
    <rPh sb="4" eb="5">
      <t>リョウ</t>
    </rPh>
    <rPh sb="6" eb="8">
      <t>カイゼン</t>
    </rPh>
    <rPh sb="8" eb="10">
      <t>ソチ</t>
    </rPh>
    <rPh sb="11" eb="13">
      <t>ジッシ</t>
    </rPh>
    <rPh sb="17" eb="19">
      <t>バアイ</t>
    </rPh>
    <rPh sb="20" eb="22">
      <t>トウガイ</t>
    </rPh>
    <rPh sb="22" eb="24">
      <t>ソチ</t>
    </rPh>
    <rPh sb="25" eb="27">
      <t>タイショウ</t>
    </rPh>
    <rPh sb="27" eb="29">
      <t>ショクイン</t>
    </rPh>
    <rPh sb="30" eb="32">
      <t>チンギン</t>
    </rPh>
    <rPh sb="32" eb="34">
      <t>ソウガク</t>
    </rPh>
    <phoneticPr fontId="1"/>
  </si>
  <si>
    <t>⑦賃金改善の見込額（⑤－⑥）</t>
    <rPh sb="1" eb="3">
      <t>チンギン</t>
    </rPh>
    <rPh sb="3" eb="5">
      <t>カイゼン</t>
    </rPh>
    <rPh sb="6" eb="8">
      <t>ミコ</t>
    </rPh>
    <rPh sb="8" eb="9">
      <t>ガク</t>
    </rPh>
    <phoneticPr fontId="1"/>
  </si>
  <si>
    <t>⑦は④以上か</t>
    <rPh sb="3" eb="5">
      <t>イジョウ</t>
    </rPh>
    <phoneticPr fontId="1"/>
  </si>
  <si>
    <t>Ⅳ．看護職員等（保健師、助産師、看護師及び准看護師）に係る事項</t>
    <rPh sb="2" eb="4">
      <t>カンゴ</t>
    </rPh>
    <rPh sb="4" eb="6">
      <t>ショクイン</t>
    </rPh>
    <rPh sb="6" eb="7">
      <t>ナド</t>
    </rPh>
    <rPh sb="27" eb="28">
      <t>カカ</t>
    </rPh>
    <rPh sb="29" eb="31">
      <t>ジコウ</t>
    </rPh>
    <phoneticPr fontId="1"/>
  </si>
  <si>
    <t>⑧看護職員等（保健師、助産師、看護師及び准看護師）の常勤換算数</t>
    <rPh sb="1" eb="3">
      <t>カンゴ</t>
    </rPh>
    <rPh sb="3" eb="5">
      <t>ショクイン</t>
    </rPh>
    <rPh sb="5" eb="6">
      <t>ナド</t>
    </rPh>
    <rPh sb="7" eb="10">
      <t>ホケンシ</t>
    </rPh>
    <rPh sb="11" eb="14">
      <t>ジョサンシ</t>
    </rPh>
    <rPh sb="15" eb="18">
      <t>カンゴシ</t>
    </rPh>
    <rPh sb="18" eb="19">
      <t>オヨ</t>
    </rPh>
    <rPh sb="20" eb="24">
      <t>ジュンカンゴシ</t>
    </rPh>
    <rPh sb="26" eb="28">
      <t>ジョウキン</t>
    </rPh>
    <rPh sb="28" eb="30">
      <t>カンサン</t>
    </rPh>
    <rPh sb="30" eb="31">
      <t>カズ</t>
    </rPh>
    <phoneticPr fontId="1"/>
  </si>
  <si>
    <t>⑨看護職員等（保健師、助産師、看護師及び准看護師）の賃金改善の見込額</t>
    <rPh sb="1" eb="3">
      <t>カンゴ</t>
    </rPh>
    <rPh sb="3" eb="5">
      <t>ショクイン</t>
    </rPh>
    <rPh sb="5" eb="6">
      <t>ナド</t>
    </rPh>
    <rPh sb="7" eb="10">
      <t>ホケンシ</t>
    </rPh>
    <rPh sb="26" eb="28">
      <t>チンギン</t>
    </rPh>
    <rPh sb="28" eb="30">
      <t>カイゼン</t>
    </rPh>
    <rPh sb="31" eb="33">
      <t>ミコ</t>
    </rPh>
    <rPh sb="33" eb="34">
      <t>ガク</t>
    </rPh>
    <phoneticPr fontId="1"/>
  </si>
  <si>
    <t>⑩ベア等による引上げ分</t>
    <rPh sb="3" eb="4">
      <t>トウ</t>
    </rPh>
    <rPh sb="7" eb="8">
      <t>ヒ</t>
    </rPh>
    <rPh sb="8" eb="9">
      <t>ア</t>
    </rPh>
    <rPh sb="10" eb="11">
      <t>ブン</t>
    </rPh>
    <phoneticPr fontId="1"/>
  </si>
  <si>
    <t>（基本給又は決まって毎月支払われる手当による引上げ分）</t>
  </si>
  <si>
    <t>⑪ベア等の割合（⑩÷⑨）</t>
    <rPh sb="3" eb="4">
      <t>トウ</t>
    </rPh>
    <rPh sb="5" eb="7">
      <t>ワリアイ</t>
    </rPh>
    <phoneticPr fontId="1"/>
  </si>
  <si>
    <t>％</t>
    <phoneticPr fontId="1"/>
  </si>
  <si>
    <t>⑩が⑨の2/3以上であるか</t>
    <rPh sb="7" eb="9">
      <t>イジョウ</t>
    </rPh>
    <phoneticPr fontId="1"/>
  </si>
  <si>
    <r>
      <t>Ⅴ．処遇改善の対象に加える看護職員等（保健師、助産師、看護師及び准看護師）以外の</t>
    </r>
    <r>
      <rPr>
        <b/>
        <sz val="11"/>
        <color rgb="FF0070C0"/>
        <rFont val="ＭＳ ゴシック"/>
        <family val="3"/>
        <charset val="128"/>
      </rPr>
      <t/>
    </r>
    <rPh sb="2" eb="4">
      <t>ショグウ</t>
    </rPh>
    <rPh sb="4" eb="6">
      <t>カイゼン</t>
    </rPh>
    <rPh sb="7" eb="9">
      <t>タイショウ</t>
    </rPh>
    <rPh sb="10" eb="11">
      <t>クワ</t>
    </rPh>
    <rPh sb="13" eb="15">
      <t>カンゴ</t>
    </rPh>
    <rPh sb="15" eb="17">
      <t>ショクイン</t>
    </rPh>
    <rPh sb="17" eb="18">
      <t>ナド</t>
    </rPh>
    <rPh sb="37" eb="39">
      <t>イガイ</t>
    </rPh>
    <phoneticPr fontId="1"/>
  </si>
  <si>
    <t>職員に係る事項</t>
    <phoneticPr fontId="1"/>
  </si>
  <si>
    <t>⑫看護職員等に加え、賃金の改善措置の対象に加える職種</t>
    <phoneticPr fontId="1"/>
  </si>
  <si>
    <t>⑬賃金改善の対象に加える看護職員等（保健師、助産師、看護師及び准看護師）以外の職員の</t>
    <rPh sb="1" eb="3">
      <t>チンギン</t>
    </rPh>
    <rPh sb="3" eb="5">
      <t>カイゼン</t>
    </rPh>
    <rPh sb="6" eb="8">
      <t>タイショウ</t>
    </rPh>
    <rPh sb="9" eb="10">
      <t>クワ</t>
    </rPh>
    <rPh sb="12" eb="14">
      <t>カンゴ</t>
    </rPh>
    <rPh sb="14" eb="16">
      <t>ショクイン</t>
    </rPh>
    <rPh sb="16" eb="17">
      <t>ナド</t>
    </rPh>
    <rPh sb="36" eb="38">
      <t>イガイ</t>
    </rPh>
    <rPh sb="39" eb="41">
      <t>ショクイン</t>
    </rPh>
    <phoneticPr fontId="1"/>
  </si>
  <si>
    <t>　常勤換算数</t>
    <phoneticPr fontId="1"/>
  </si>
  <si>
    <t>⑭看護職員等（保健師、助産師、看護師及び准看護師）以外の職員の賃金改善の見込額</t>
    <rPh sb="1" eb="3">
      <t>カンゴ</t>
    </rPh>
    <rPh sb="3" eb="5">
      <t>ショクイン</t>
    </rPh>
    <rPh sb="5" eb="6">
      <t>ナド</t>
    </rPh>
    <rPh sb="25" eb="27">
      <t>イガイ</t>
    </rPh>
    <rPh sb="28" eb="30">
      <t>ショクイン</t>
    </rPh>
    <rPh sb="31" eb="33">
      <t>チンギン</t>
    </rPh>
    <rPh sb="33" eb="35">
      <t>カイゼン</t>
    </rPh>
    <rPh sb="36" eb="38">
      <t>ミコ</t>
    </rPh>
    <rPh sb="38" eb="39">
      <t>ガク</t>
    </rPh>
    <phoneticPr fontId="1"/>
  </si>
  <si>
    <t>⑮ベア等による引上げ分</t>
    <rPh sb="3" eb="4">
      <t>トウ</t>
    </rPh>
    <rPh sb="7" eb="8">
      <t>ヒ</t>
    </rPh>
    <rPh sb="8" eb="9">
      <t>ア</t>
    </rPh>
    <rPh sb="10" eb="11">
      <t>ブン</t>
    </rPh>
    <phoneticPr fontId="1"/>
  </si>
  <si>
    <t>⑯ベア等の割合（⑮÷⑭）</t>
    <rPh sb="3" eb="4">
      <t>トウ</t>
    </rPh>
    <rPh sb="5" eb="7">
      <t>ワリアイ</t>
    </rPh>
    <phoneticPr fontId="1"/>
  </si>
  <si>
    <t>⑮が⑭の2/3以上であるか</t>
    <rPh sb="7" eb="9">
      <t>イジョウ</t>
    </rPh>
    <phoneticPr fontId="1"/>
  </si>
  <si>
    <t>Ⅵ．賃金改善を行う賃金項目及び方法</t>
    <rPh sb="2" eb="4">
      <t>チンギン</t>
    </rPh>
    <rPh sb="4" eb="6">
      <t>カイゼン</t>
    </rPh>
    <rPh sb="7" eb="8">
      <t>オコナ</t>
    </rPh>
    <rPh sb="9" eb="11">
      <t>チンギン</t>
    </rPh>
    <rPh sb="11" eb="13">
      <t>コウモク</t>
    </rPh>
    <rPh sb="13" eb="14">
      <t>オヨ</t>
    </rPh>
    <rPh sb="15" eb="17">
      <t>ホウホウ</t>
    </rPh>
    <phoneticPr fontId="1"/>
  </si>
  <si>
    <r>
      <t>⑰賃金</t>
    </r>
    <r>
      <rPr>
        <sz val="11"/>
        <rFont val="ＭＳ ゴシック"/>
        <family val="3"/>
        <charset val="128"/>
      </rPr>
      <t>の種類</t>
    </r>
    <rPh sb="1" eb="3">
      <t>チンギン</t>
    </rPh>
    <rPh sb="4" eb="6">
      <t>シュルイ</t>
    </rPh>
    <phoneticPr fontId="1"/>
  </si>
  <si>
    <t>基本給</t>
    <rPh sb="0" eb="3">
      <t>キホンキュウ</t>
    </rPh>
    <phoneticPr fontId="1"/>
  </si>
  <si>
    <t>決まって毎月支払われる手当（新設）</t>
    <rPh sb="0" eb="1">
      <t>キ</t>
    </rPh>
    <rPh sb="4" eb="6">
      <t>マイツキ</t>
    </rPh>
    <rPh sb="6" eb="8">
      <t>シハラ</t>
    </rPh>
    <rPh sb="11" eb="13">
      <t>テアテ</t>
    </rPh>
    <rPh sb="14" eb="16">
      <t>シンセツ</t>
    </rPh>
    <phoneticPr fontId="1"/>
  </si>
  <si>
    <t>決まって毎月支払われる手当（既存の増額）</t>
    <rPh sb="0" eb="1">
      <t>キ</t>
    </rPh>
    <rPh sb="4" eb="6">
      <t>マイツキ</t>
    </rPh>
    <rPh sb="6" eb="8">
      <t>シハラ</t>
    </rPh>
    <rPh sb="11" eb="13">
      <t>テアテ</t>
    </rPh>
    <rPh sb="14" eb="16">
      <t>キゾン</t>
    </rPh>
    <rPh sb="17" eb="19">
      <t>ゾウガク</t>
    </rPh>
    <phoneticPr fontId="1"/>
  </si>
  <si>
    <t>賞与</t>
    <rPh sb="0" eb="2">
      <t>ショウヨ</t>
    </rPh>
    <phoneticPr fontId="1"/>
  </si>
  <si>
    <t>実績等に応じて支払われる手当（新設）</t>
    <phoneticPr fontId="1"/>
  </si>
  <si>
    <t>実績等に応じて支払われる手当（既存の増額）</t>
    <phoneticPr fontId="1"/>
  </si>
  <si>
    <t>その他</t>
    <phoneticPr fontId="1"/>
  </si>
  <si>
    <t>⑱賃上げの担保方法</t>
    <rPh sb="1" eb="3">
      <t>チンア</t>
    </rPh>
    <rPh sb="5" eb="7">
      <t>タンポ</t>
    </rPh>
    <rPh sb="7" eb="9">
      <t>ホウホウ</t>
    </rPh>
    <phoneticPr fontId="1"/>
  </si>
  <si>
    <t>就業規則の見直し</t>
    <rPh sb="0" eb="2">
      <t>シュウギョウ</t>
    </rPh>
    <rPh sb="2" eb="4">
      <t>キソク</t>
    </rPh>
    <rPh sb="5" eb="7">
      <t>ミナオ</t>
    </rPh>
    <phoneticPr fontId="1"/>
  </si>
  <si>
    <t>賃金規程の見直し</t>
    <rPh sb="0" eb="2">
      <t>チンギン</t>
    </rPh>
    <rPh sb="2" eb="4">
      <t>キテイ</t>
    </rPh>
    <rPh sb="5" eb="7">
      <t>ミナオ</t>
    </rPh>
    <phoneticPr fontId="1"/>
  </si>
  <si>
    <t>その他の方法：具体的に（</t>
    <rPh sb="2" eb="3">
      <t>タ</t>
    </rPh>
    <rPh sb="4" eb="6">
      <t>ホウホウ</t>
    </rPh>
    <rPh sb="7" eb="10">
      <t>グタイテキ</t>
    </rPh>
    <phoneticPr fontId="1"/>
  </si>
  <si>
    <t>⑲賃金改善に関する規定内容（できる限り具体的に記入すること。）</t>
    <rPh sb="1" eb="3">
      <t>チンギン</t>
    </rPh>
    <rPh sb="3" eb="5">
      <t>カイゼン</t>
    </rPh>
    <rPh sb="6" eb="7">
      <t>カン</t>
    </rPh>
    <rPh sb="9" eb="11">
      <t>キテイ</t>
    </rPh>
    <rPh sb="11" eb="13">
      <t>ナイヨウ</t>
    </rPh>
    <rPh sb="17" eb="18">
      <t>カギ</t>
    </rPh>
    <rPh sb="19" eb="22">
      <t>グタイテキ</t>
    </rPh>
    <rPh sb="23" eb="25">
      <t>キニュウ</t>
    </rPh>
    <phoneticPr fontId="1"/>
  </si>
  <si>
    <t>本計画書の記載内容に虚偽が無いことを証明するとともに、記載内容を証明する資料を適切に保管していることを誓約します。</t>
    <rPh sb="0" eb="1">
      <t>ホン</t>
    </rPh>
    <rPh sb="1" eb="4">
      <t>ケイカクショ</t>
    </rPh>
    <rPh sb="5" eb="7">
      <t>キサイ</t>
    </rPh>
    <rPh sb="7" eb="9">
      <t>ナイヨウ</t>
    </rPh>
    <rPh sb="10" eb="12">
      <t>キョギ</t>
    </rPh>
    <rPh sb="13" eb="14">
      <t>ナ</t>
    </rPh>
    <rPh sb="18" eb="20">
      <t>ショウメイ</t>
    </rPh>
    <rPh sb="27" eb="29">
      <t>キサイ</t>
    </rPh>
    <rPh sb="29" eb="31">
      <t>ナイヨウ</t>
    </rPh>
    <rPh sb="32" eb="34">
      <t>ショウメイ</t>
    </rPh>
    <rPh sb="36" eb="38">
      <t>シリョウ</t>
    </rPh>
    <rPh sb="39" eb="41">
      <t>テキセツ</t>
    </rPh>
    <rPh sb="42" eb="44">
      <t>ホカン</t>
    </rPh>
    <phoneticPr fontId="1"/>
  </si>
  <si>
    <t>開設者名：</t>
    <rPh sb="0" eb="2">
      <t>カイセツ</t>
    </rPh>
    <rPh sb="2" eb="3">
      <t>シャ</t>
    </rPh>
    <rPh sb="3" eb="4">
      <t>メイ</t>
    </rPh>
    <phoneticPr fontId="1"/>
  </si>
  <si>
    <t>【記載上の注意】</t>
    <rPh sb="1" eb="3">
      <t>キサイ</t>
    </rPh>
    <rPh sb="3" eb="4">
      <t>ジョウ</t>
    </rPh>
    <rPh sb="5" eb="7">
      <t>チュウイ</t>
    </rPh>
    <phoneticPr fontId="1"/>
  </si>
  <si>
    <t>１　「①賃金改善実施期間」は、原則４月（年度の途中で当該評価料の新規届出を行う場合、当該評</t>
    <phoneticPr fontId="1"/>
  </si>
  <si>
    <t>価料を算定開始した月）から翌年の３月までの期間をいう。</t>
    <phoneticPr fontId="1"/>
  </si>
  <si>
    <t>２　「③延べ入院患者数」は、本評価料を算定する期間における、延べ入院患者数の見込みを記載す</t>
    <phoneticPr fontId="1"/>
  </si>
  <si>
    <t>ること。（「様式１の延べ入院患者数」×「賃金改善実施期間の月数」とする。）</t>
    <phoneticPr fontId="1"/>
  </si>
  <si>
    <t>３　「⑤賃金改善実施期間において賃金の改善措置が実施される場合の当該措置の対象職員の賃金総</t>
    <phoneticPr fontId="1"/>
  </si>
  <si>
    <t>額」、「⑥本評価料の改善措置が実施されない場合の当該措置の対象職員の賃金総額」、「⑨看護</t>
    <phoneticPr fontId="1"/>
  </si>
  <si>
    <t>職員等（保健師、助産師、看護師及び准看護師）の賃金改善の見込額」、「⑭看護職員等（保健師、</t>
    <phoneticPr fontId="1"/>
  </si>
  <si>
    <t>助産師、看護師及び准看護師）以外の職員の賃金改善の見込額」、「⑩⑮ベア等による引上げ分」</t>
    <phoneticPr fontId="1"/>
  </si>
  <si>
    <t>は、それぞれ賃金改善実施期間における額を記載すること。</t>
    <phoneticPr fontId="1"/>
  </si>
  <si>
    <t>４　「⑥本評価料の改善措置が実施されない場合の当該措置の対象職員の賃金総額」は、対象職員に</t>
    <phoneticPr fontId="1"/>
  </si>
  <si>
    <t>対する定期昇給による賃金上昇分も反映した額を記載すること。</t>
    <phoneticPr fontId="1"/>
  </si>
  <si>
    <t>５　「⑦賃金改善の見込額」に、基本給等の引き上げにより増加した法定福利費等の事業者負担分が</t>
    <phoneticPr fontId="1"/>
  </si>
  <si>
    <t>含まれる場合であっても、「⑨看護職員等（保健師、助産師、看護師及び准看護師）の賃金改善の</t>
    <phoneticPr fontId="1"/>
  </si>
  <si>
    <t>見込額」及び「⑭看護職員等（保健師、助産師、看護師及び准看護師）以外の職員の賃金改善の見</t>
    <rPh sb="4" eb="5">
      <t>オヨ</t>
    </rPh>
    <phoneticPr fontId="1"/>
  </si>
  <si>
    <t>込額」には、基本給等の引き上げにより増加した法定福利費等の事業者負担分を含めないこと。</t>
    <phoneticPr fontId="1"/>
  </si>
  <si>
    <t>６　「⑧看護職員等（保健師、助産師、看護師及び准看護師）の常勤換算数」及び「⑬賃金改善の対象</t>
    <phoneticPr fontId="1"/>
  </si>
  <si>
    <t>に加える看護職員等（保健師、助産師、看護師及び准看護師）以外の職員の常勤換算数」は、計画</t>
    <phoneticPr fontId="1"/>
  </si>
  <si>
    <t>書を提出する時点で対象となる人数を記載すること。また、小数点第二位を四捨五入した数を記入</t>
    <phoneticPr fontId="1"/>
  </si>
  <si>
    <t>すること。</t>
    <phoneticPr fontId="1"/>
  </si>
  <si>
    <t>７　「⑫看護職員等に加え、賃金の改善措置の対象に加える職種」は、本評価料による収入により処</t>
    <phoneticPr fontId="1"/>
  </si>
  <si>
    <t>遇改善を行う職種であって、保健師、助産師、看護師及び准看護師以外の職種をすべて記載する</t>
    <phoneticPr fontId="1"/>
  </si>
  <si>
    <t>こと。</t>
    <phoneticPr fontId="1"/>
  </si>
  <si>
    <t>８　「⑲賃金改善に関する規定内容」は、「⑱賃上げの担保方法」に記載した根拠規程のうち、賃金</t>
    <phoneticPr fontId="1"/>
  </si>
  <si>
    <t>改善に関する部分を記載すること。</t>
    <phoneticPr fontId="1"/>
  </si>
  <si>
    <t>様式３</t>
    <rPh sb="0" eb="2">
      <t>ヨウシキ</t>
    </rPh>
    <phoneticPr fontId="1"/>
  </si>
  <si>
    <t>看護職員処遇改善評価料　実績報告書（令和　　年度分）</t>
    <rPh sb="0" eb="2">
      <t>カンゴ</t>
    </rPh>
    <rPh sb="2" eb="4">
      <t>ショクイン</t>
    </rPh>
    <rPh sb="4" eb="6">
      <t>ショグウ</t>
    </rPh>
    <rPh sb="6" eb="8">
      <t>カイゼン</t>
    </rPh>
    <rPh sb="8" eb="10">
      <t>ヒョウカ</t>
    </rPh>
    <rPh sb="10" eb="11">
      <t>リョウ</t>
    </rPh>
    <rPh sb="12" eb="14">
      <t>ジッセキ</t>
    </rPh>
    <rPh sb="14" eb="17">
      <t>ホウコクショ</t>
    </rPh>
    <rPh sb="18" eb="20">
      <t>レイワ</t>
    </rPh>
    <rPh sb="22" eb="24">
      <t>ネンド</t>
    </rPh>
    <rPh sb="24" eb="25">
      <t>ブン</t>
    </rPh>
    <phoneticPr fontId="1"/>
  </si>
  <si>
    <t>Ⅰ．看護職員処遇改善評価料の実績額</t>
    <rPh sb="2" eb="4">
      <t>カンゴ</t>
    </rPh>
    <rPh sb="4" eb="6">
      <t>ショクイン</t>
    </rPh>
    <rPh sb="6" eb="8">
      <t>ショグウ</t>
    </rPh>
    <rPh sb="8" eb="10">
      <t>カイゼン</t>
    </rPh>
    <rPh sb="10" eb="12">
      <t>ヒョウカ</t>
    </rPh>
    <rPh sb="12" eb="13">
      <t>リョウ</t>
    </rPh>
    <rPh sb="14" eb="16">
      <t>ジッセキ</t>
    </rPh>
    <rPh sb="16" eb="17">
      <t>ガク</t>
    </rPh>
    <phoneticPr fontId="1"/>
  </si>
  <si>
    <t>①本評価料の区分</t>
    <rPh sb="1" eb="2">
      <t>ホン</t>
    </rPh>
    <rPh sb="2" eb="4">
      <t>ヒョウカ</t>
    </rPh>
    <rPh sb="4" eb="5">
      <t>リョウ</t>
    </rPh>
    <rPh sb="6" eb="8">
      <t>クブン</t>
    </rPh>
    <phoneticPr fontId="1"/>
  </si>
  <si>
    <t>算定期間</t>
    <rPh sb="0" eb="2">
      <t>サンテイ</t>
    </rPh>
    <rPh sb="2" eb="4">
      <t>キカン</t>
    </rPh>
    <phoneticPr fontId="1"/>
  </si>
  <si>
    <t>点数の区分</t>
    <rPh sb="0" eb="2">
      <t>テンスウ</t>
    </rPh>
    <rPh sb="3" eb="5">
      <t>クブン</t>
    </rPh>
    <phoneticPr fontId="1"/>
  </si>
  <si>
    <t>a</t>
    <phoneticPr fontId="1"/>
  </si>
  <si>
    <t>令和　</t>
    <rPh sb="0" eb="2">
      <t>レイワ</t>
    </rPh>
    <phoneticPr fontId="1"/>
  </si>
  <si>
    <t>b</t>
    <phoneticPr fontId="1"/>
  </si>
  <si>
    <t>c</t>
    <phoneticPr fontId="1"/>
  </si>
  <si>
    <t>d</t>
    <phoneticPr fontId="1"/>
  </si>
  <si>
    <t>②算定回数</t>
    <rPh sb="1" eb="3">
      <t>サンテイ</t>
    </rPh>
    <rPh sb="3" eb="5">
      <t>カイスウ</t>
    </rPh>
    <phoneticPr fontId="1"/>
  </si>
  <si>
    <t>算定回数</t>
    <rPh sb="0" eb="2">
      <t>サンテイ</t>
    </rPh>
    <rPh sb="2" eb="4">
      <t>カイスウ</t>
    </rPh>
    <phoneticPr fontId="1"/>
  </si>
  <si>
    <t>計</t>
    <rPh sb="0" eb="1">
      <t>ケイ</t>
    </rPh>
    <phoneticPr fontId="1"/>
  </si>
  <si>
    <t>③本評価料による収入の実績額</t>
    <rPh sb="1" eb="2">
      <t>ホン</t>
    </rPh>
    <rPh sb="2" eb="4">
      <t>ヒョウカ</t>
    </rPh>
    <rPh sb="4" eb="5">
      <t>リョウ</t>
    </rPh>
    <rPh sb="8" eb="10">
      <t>シュウニュウ</t>
    </rPh>
    <rPh sb="11" eb="13">
      <t>ジッセキ</t>
    </rPh>
    <rPh sb="13" eb="14">
      <t>ガク</t>
    </rPh>
    <phoneticPr fontId="1"/>
  </si>
  <si>
    <t>実績額</t>
    <rPh sb="0" eb="3">
      <t>ジッセキガク</t>
    </rPh>
    <phoneticPr fontId="1"/>
  </si>
  <si>
    <t>Ⅱ．賃金改善の実績額</t>
    <rPh sb="2" eb="4">
      <t>チンギン</t>
    </rPh>
    <rPh sb="4" eb="6">
      <t>カイゼン</t>
    </rPh>
    <rPh sb="7" eb="9">
      <t>ジッセキ</t>
    </rPh>
    <rPh sb="9" eb="10">
      <t>ガク</t>
    </rPh>
    <phoneticPr fontId="1"/>
  </si>
  <si>
    <t>④賃金改善実施期間において賃金の改善措置が実施された対象職員の賃金総額</t>
    <rPh sb="1" eb="3">
      <t>チンギン</t>
    </rPh>
    <rPh sb="3" eb="5">
      <t>カイゼン</t>
    </rPh>
    <rPh sb="5" eb="7">
      <t>ジッシ</t>
    </rPh>
    <rPh sb="7" eb="9">
      <t>キカン</t>
    </rPh>
    <rPh sb="13" eb="15">
      <t>チンギン</t>
    </rPh>
    <rPh sb="16" eb="18">
      <t>カイゼン</t>
    </rPh>
    <rPh sb="18" eb="20">
      <t>ソチ</t>
    </rPh>
    <rPh sb="21" eb="23">
      <t>ジッシ</t>
    </rPh>
    <rPh sb="26" eb="28">
      <t>タイショウ</t>
    </rPh>
    <rPh sb="28" eb="30">
      <t>ショクイン</t>
    </rPh>
    <rPh sb="31" eb="33">
      <t>チンギン</t>
    </rPh>
    <rPh sb="33" eb="35">
      <t>ソウガク</t>
    </rPh>
    <phoneticPr fontId="1"/>
  </si>
  <si>
    <t>⑤本評価料の改善措置が実施されなかった場合の当該措置の対象職員の賃金総額</t>
    <rPh sb="1" eb="2">
      <t>ホン</t>
    </rPh>
    <rPh sb="2" eb="4">
      <t>ヒョウカ</t>
    </rPh>
    <rPh sb="4" eb="5">
      <t>リョウ</t>
    </rPh>
    <rPh sb="6" eb="8">
      <t>カイゼン</t>
    </rPh>
    <rPh sb="8" eb="10">
      <t>ソチ</t>
    </rPh>
    <rPh sb="11" eb="13">
      <t>ジッシ</t>
    </rPh>
    <rPh sb="19" eb="21">
      <t>バアイ</t>
    </rPh>
    <rPh sb="22" eb="24">
      <t>トウガイ</t>
    </rPh>
    <rPh sb="24" eb="26">
      <t>ソチ</t>
    </rPh>
    <rPh sb="27" eb="29">
      <t>タイショウ</t>
    </rPh>
    <rPh sb="29" eb="31">
      <t>ショクイン</t>
    </rPh>
    <rPh sb="32" eb="34">
      <t>チンギン</t>
    </rPh>
    <rPh sb="34" eb="36">
      <t>ソウガク</t>
    </rPh>
    <phoneticPr fontId="1"/>
  </si>
  <si>
    <t>⑥賃金改善の実績額（④－⑤）</t>
    <rPh sb="1" eb="3">
      <t>チンギン</t>
    </rPh>
    <rPh sb="3" eb="5">
      <t>カイゼン</t>
    </rPh>
    <rPh sb="6" eb="8">
      <t>ジッセキ</t>
    </rPh>
    <rPh sb="8" eb="9">
      <t>ガク</t>
    </rPh>
    <phoneticPr fontId="1"/>
  </si>
  <si>
    <t>⑥は③以上か</t>
    <rPh sb="3" eb="5">
      <t>イジョウ</t>
    </rPh>
    <phoneticPr fontId="1"/>
  </si>
  <si>
    <t>Ⅲ．看護職員等（保健師、助産師、看護師及び准看護師）に係る事項</t>
    <rPh sb="2" eb="4">
      <t>カンゴ</t>
    </rPh>
    <rPh sb="4" eb="6">
      <t>ショクイン</t>
    </rPh>
    <rPh sb="27" eb="28">
      <t>カカ</t>
    </rPh>
    <rPh sb="29" eb="31">
      <t>ジコウ</t>
    </rPh>
    <phoneticPr fontId="1"/>
  </si>
  <si>
    <t>⑦看護職員等（保健師、助産師、看護師及び准看護師）の常勤換算数</t>
    <rPh sb="5" eb="6">
      <t>ナド</t>
    </rPh>
    <rPh sb="7" eb="10">
      <t>ホケンシ</t>
    </rPh>
    <rPh sb="11" eb="14">
      <t>ジョサンシ</t>
    </rPh>
    <rPh sb="15" eb="18">
      <t>カンゴシ</t>
    </rPh>
    <rPh sb="18" eb="19">
      <t>オヨ</t>
    </rPh>
    <rPh sb="20" eb="24">
      <t>ジュンカンゴシ</t>
    </rPh>
    <rPh sb="26" eb="28">
      <t>ジョウキン</t>
    </rPh>
    <rPh sb="28" eb="30">
      <t>カンサン</t>
    </rPh>
    <rPh sb="30" eb="31">
      <t>カズ</t>
    </rPh>
    <phoneticPr fontId="1"/>
  </si>
  <si>
    <t>⑧看護職員等（保健師、助産師、看護師及び准看護師）の賃金改善の実績額</t>
    <rPh sb="1" eb="3">
      <t>カンゴ</t>
    </rPh>
    <rPh sb="3" eb="5">
      <t>ショクイン</t>
    </rPh>
    <rPh sb="26" eb="28">
      <t>チンギン</t>
    </rPh>
    <rPh sb="28" eb="30">
      <t>カイゼン</t>
    </rPh>
    <rPh sb="31" eb="33">
      <t>ジッセキ</t>
    </rPh>
    <rPh sb="33" eb="34">
      <t>ガク</t>
    </rPh>
    <phoneticPr fontId="1"/>
  </si>
  <si>
    <t>⑨ベア等による引上げ分</t>
    <rPh sb="3" eb="4">
      <t>トウ</t>
    </rPh>
    <rPh sb="7" eb="8">
      <t>ヒ</t>
    </rPh>
    <rPh sb="8" eb="9">
      <t>ア</t>
    </rPh>
    <rPh sb="10" eb="11">
      <t>ブン</t>
    </rPh>
    <phoneticPr fontId="1"/>
  </si>
  <si>
    <t>⑩ベア等の割合（⑨÷⑧）</t>
    <rPh sb="3" eb="4">
      <t>トウ</t>
    </rPh>
    <rPh sb="5" eb="7">
      <t>ワリアイ</t>
    </rPh>
    <phoneticPr fontId="1"/>
  </si>
  <si>
    <t>⑨が⑧の2/3以上であるか</t>
    <rPh sb="7" eb="9">
      <t>イジョウ</t>
    </rPh>
    <phoneticPr fontId="1"/>
  </si>
  <si>
    <t>Ⅳ．処遇改善の対象に加える看護職員等（保健師、助産師、看護師及び准看護師）以外の</t>
    <rPh sb="2" eb="4">
      <t>ショグウ</t>
    </rPh>
    <rPh sb="4" eb="6">
      <t>カイゼン</t>
    </rPh>
    <rPh sb="7" eb="9">
      <t>タイショウ</t>
    </rPh>
    <rPh sb="10" eb="11">
      <t>クワ</t>
    </rPh>
    <rPh sb="13" eb="15">
      <t>カンゴ</t>
    </rPh>
    <rPh sb="15" eb="17">
      <t>ショクイン</t>
    </rPh>
    <rPh sb="37" eb="39">
      <t>イガイ</t>
    </rPh>
    <phoneticPr fontId="1"/>
  </si>
  <si>
    <t>　職員に係る事項</t>
    <rPh sb="1" eb="3">
      <t>ショクイン</t>
    </rPh>
    <rPh sb="4" eb="5">
      <t>カカ</t>
    </rPh>
    <rPh sb="6" eb="8">
      <t>ジコウ</t>
    </rPh>
    <phoneticPr fontId="1"/>
  </si>
  <si>
    <t>⑪看護職員等に加え、賃金の改善措置の対象に加える職種</t>
    <phoneticPr fontId="1"/>
  </si>
  <si>
    <t>⑫賃金改善の対象に加える看護職員等（保健師、助産師、看護師及び准看護師）以外の職員の</t>
    <rPh sb="1" eb="3">
      <t>チンギン</t>
    </rPh>
    <rPh sb="3" eb="5">
      <t>カイゼン</t>
    </rPh>
    <rPh sb="6" eb="8">
      <t>タイショウ</t>
    </rPh>
    <rPh sb="9" eb="10">
      <t>クワ</t>
    </rPh>
    <rPh sb="12" eb="14">
      <t>カンゴ</t>
    </rPh>
    <rPh sb="14" eb="16">
      <t>ショクイン</t>
    </rPh>
    <rPh sb="36" eb="38">
      <t>イガイ</t>
    </rPh>
    <rPh sb="39" eb="41">
      <t>ショクイン</t>
    </rPh>
    <phoneticPr fontId="1"/>
  </si>
  <si>
    <t>⑬看護職員等（保健師、助産師、看護師及び准看護師）以外の職員の賃金改善の実績額</t>
    <rPh sb="1" eb="3">
      <t>カンゴ</t>
    </rPh>
    <rPh sb="3" eb="5">
      <t>ショクイン</t>
    </rPh>
    <rPh sb="25" eb="27">
      <t>イガイ</t>
    </rPh>
    <rPh sb="28" eb="30">
      <t>ショクイン</t>
    </rPh>
    <rPh sb="31" eb="33">
      <t>チンギン</t>
    </rPh>
    <rPh sb="33" eb="35">
      <t>カイゼン</t>
    </rPh>
    <rPh sb="36" eb="39">
      <t>ジッセキガク</t>
    </rPh>
    <phoneticPr fontId="1"/>
  </si>
  <si>
    <t>⑭ベア等による引上げ分</t>
    <rPh sb="3" eb="4">
      <t>トウ</t>
    </rPh>
    <rPh sb="7" eb="8">
      <t>ヒ</t>
    </rPh>
    <rPh sb="8" eb="9">
      <t>ア</t>
    </rPh>
    <rPh sb="10" eb="11">
      <t>ブン</t>
    </rPh>
    <phoneticPr fontId="1"/>
  </si>
  <si>
    <t>⑮ベア等の割合（⑭÷⑬）</t>
    <rPh sb="3" eb="4">
      <t>トウ</t>
    </rPh>
    <rPh sb="5" eb="7">
      <t>ワリアイ</t>
    </rPh>
    <phoneticPr fontId="1"/>
  </si>
  <si>
    <t>⑭が⑬の2/3以上であるか</t>
    <rPh sb="7" eb="9">
      <t>イジョウ</t>
    </rPh>
    <phoneticPr fontId="1"/>
  </si>
  <si>
    <t>Ⅴ．賃金改善実施期間</t>
    <rPh sb="2" eb="4">
      <t>チンギン</t>
    </rPh>
    <rPh sb="4" eb="6">
      <t>カイゼン</t>
    </rPh>
    <rPh sb="6" eb="8">
      <t>ジッシ</t>
    </rPh>
    <rPh sb="8" eb="10">
      <t>キカン</t>
    </rPh>
    <phoneticPr fontId="1"/>
  </si>
  <si>
    <t>⑯</t>
    <phoneticPr fontId="1"/>
  </si>
  <si>
    <t>本計画書の記載内容に虚偽が無いことを証明するとともに、記載内容を証明する資料を適切に保管</t>
    <rPh sb="0" eb="1">
      <t>ホン</t>
    </rPh>
    <rPh sb="1" eb="4">
      <t>ケイカクショ</t>
    </rPh>
    <rPh sb="5" eb="7">
      <t>キサイ</t>
    </rPh>
    <rPh sb="7" eb="9">
      <t>ナイヨウ</t>
    </rPh>
    <rPh sb="10" eb="12">
      <t>キョギ</t>
    </rPh>
    <rPh sb="13" eb="14">
      <t>ナ</t>
    </rPh>
    <rPh sb="18" eb="20">
      <t>ショウメイ</t>
    </rPh>
    <rPh sb="27" eb="29">
      <t>キサイ</t>
    </rPh>
    <rPh sb="29" eb="31">
      <t>ナイヨウ</t>
    </rPh>
    <rPh sb="32" eb="34">
      <t>ショウメイ</t>
    </rPh>
    <rPh sb="36" eb="38">
      <t>シリョウ</t>
    </rPh>
    <rPh sb="39" eb="41">
      <t>テキセツ</t>
    </rPh>
    <rPh sb="42" eb="44">
      <t>ホカン</t>
    </rPh>
    <phoneticPr fontId="1"/>
  </si>
  <si>
    <t>していることを誓約します。</t>
    <rPh sb="7" eb="9">
      <t>セイヤク</t>
    </rPh>
    <phoneticPr fontId="1"/>
  </si>
  <si>
    <t>開設者名：</t>
    <rPh sb="0" eb="3">
      <t>カイセツシャ</t>
    </rPh>
    <rPh sb="3" eb="4">
      <t>メイ</t>
    </rPh>
    <phoneticPr fontId="1"/>
  </si>
  <si>
    <t>１　報告対象年度において複数の種類の点数区分を取得した場合、Ⅰの各項目には、すべての区分・点</t>
    <phoneticPr fontId="1"/>
  </si>
  <si>
    <t>数及び算定期間に係る事項を記載すること。</t>
    <phoneticPr fontId="1"/>
  </si>
  <si>
    <t>２　「④賃金改善実施期間において賃金の改善措置が実施された対象職員の賃金総額」、「⑤本評価料</t>
    <phoneticPr fontId="1"/>
  </si>
  <si>
    <t>の改善措置が実施されなかった場合の当該措置の対象職員の賃金総額」及び「⑨⑭ベア等による引</t>
    <phoneticPr fontId="1"/>
  </si>
  <si>
    <t>上げ分」は、報告対象年度の実績を記載すること。</t>
    <phoneticPr fontId="1"/>
  </si>
  <si>
    <t>３　「⑤本評価料の改善措置が実施されなかった場合の当該措置の対象職員の賃金総額」は、対象職員</t>
    <phoneticPr fontId="1"/>
  </si>
  <si>
    <t>に対する定期昇給による賃金上昇分も反映した額を記載すること。</t>
    <phoneticPr fontId="1"/>
  </si>
  <si>
    <t>４　「⑥賃金改善の実績額」に、基本給等の引き上げにより増加した法定福利費等の事業者負担分が含</t>
    <phoneticPr fontId="1"/>
  </si>
  <si>
    <t>まれる場合であっても、「⑧看護職員等（保健師、助産師、看護師及び准看護師）の賃金改善の実</t>
    <phoneticPr fontId="1"/>
  </si>
  <si>
    <t>績額」及び「⑬看護職員等（保健師、助産師、看護師及び准看護師）以外の職員の賃金改善の実績</t>
    <rPh sb="3" eb="4">
      <t>オヨ</t>
    </rPh>
    <phoneticPr fontId="1"/>
  </si>
  <si>
    <t>額」には、基本給等の引き上げにより増加した法定福利費等の事業者負担分を含めないこと。</t>
    <phoneticPr fontId="1"/>
  </si>
  <si>
    <t>５ 「⑦看護職員等（保健師、助産師、看護師及び准看護師）の常勤換算数」及び「⑫賃金改善の対象</t>
    <phoneticPr fontId="1"/>
  </si>
  <si>
    <t>に加える看護職員等（保健師、助産師、看護師及び准看護師）以外の職員の常勤換算数」は、報告</t>
    <phoneticPr fontId="1"/>
  </si>
  <si>
    <t>対象年度の各月１日の対象となる職員の平均人数を記載すること。また、小数点第二位を四捨五入</t>
    <phoneticPr fontId="1"/>
  </si>
  <si>
    <t>した数を記入すること。</t>
    <phoneticPr fontId="1"/>
  </si>
  <si>
    <t>６　「⑪看護職員等に加え、賃金の改善措置の対象に加える職種」は、本点数による収入により処遇改</t>
    <phoneticPr fontId="1"/>
  </si>
  <si>
    <t>善を行った職種であって、保健師、助産師、看護師及び准看護師以外の職種をすべて記載すること。</t>
    <phoneticPr fontId="1"/>
  </si>
  <si>
    <t>看護職員処遇改善評価料２３</t>
  </si>
  <si>
    <t>看処遇２３</t>
  </si>
  <si>
    <t>看護職員処遇改善評価料４９</t>
  </si>
  <si>
    <t>看処遇４９</t>
  </si>
  <si>
    <t>看護職員処遇改善評価料４７</t>
  </si>
  <si>
    <t>看処遇４７</t>
  </si>
  <si>
    <t>看護職員処遇改善評価料２７</t>
  </si>
  <si>
    <t>看処遇２７</t>
  </si>
  <si>
    <t>看護職員処遇改善評価料６５</t>
  </si>
  <si>
    <t>看処遇６５</t>
  </si>
  <si>
    <t>看護職員処遇改善評価料７３</t>
  </si>
  <si>
    <t>看処遇７３</t>
  </si>
  <si>
    <t>看護職員処遇改善評価料２５</t>
  </si>
  <si>
    <t>看処遇２５</t>
  </si>
  <si>
    <t>看護職員処遇改善評価料４０</t>
  </si>
  <si>
    <t>看処遇４０</t>
  </si>
  <si>
    <t>看護職員処遇改善評価料６０</t>
  </si>
  <si>
    <t>看処遇６０</t>
  </si>
  <si>
    <t>看護職員処遇改善評価料４５</t>
  </si>
  <si>
    <t>看処遇４５</t>
  </si>
  <si>
    <t>看護職員処遇改善評価料５８</t>
  </si>
  <si>
    <t>看処遇５８</t>
  </si>
  <si>
    <t>看護職員処遇改善評価料３２</t>
  </si>
  <si>
    <t>看処遇３２</t>
  </si>
  <si>
    <t>看護職員処遇改善評価料５９</t>
  </si>
  <si>
    <t>看処遇５９</t>
  </si>
  <si>
    <t>看護職員処遇改善評価料５１</t>
  </si>
  <si>
    <t>看処遇５１</t>
  </si>
  <si>
    <t>看護職員処遇改善評価料２１</t>
  </si>
  <si>
    <t>看処遇２１</t>
  </si>
  <si>
    <t>看護職員処遇改善評価料４８</t>
  </si>
  <si>
    <t>看処遇４８</t>
  </si>
  <si>
    <t>看護職員処遇改善評価料３１</t>
  </si>
  <si>
    <t>看処遇３１</t>
  </si>
  <si>
    <t>看護職員処遇改善評価料４４</t>
  </si>
  <si>
    <t>看処遇４４</t>
  </si>
  <si>
    <t>看護職員処遇改善評価料７４</t>
  </si>
  <si>
    <t>看処遇７４</t>
  </si>
  <si>
    <t>看護職員処遇改善評価料３７</t>
  </si>
  <si>
    <t>看処遇３７</t>
  </si>
  <si>
    <t>看護職員処遇改善評価料２９</t>
  </si>
  <si>
    <t>看処遇２９</t>
  </si>
  <si>
    <t>看護職員処遇改善評価料５５</t>
  </si>
  <si>
    <t>看処遇５５</t>
  </si>
  <si>
    <t>要介護３又は別表第八の二に規定する別に厚生労働大臣が定める状態に該当する患者の割合         ③／（①＋②)</t>
    <rPh sb="0" eb="3">
      <t>ヨウカイゴ</t>
    </rPh>
    <rPh sb="4" eb="5">
      <t>マタ</t>
    </rPh>
    <rPh sb="6" eb="8">
      <t>ベッピョウ</t>
    </rPh>
    <rPh sb="8" eb="9">
      <t>ダイ</t>
    </rPh>
    <rPh sb="9" eb="10">
      <t>ハチ</t>
    </rPh>
    <rPh sb="11" eb="12">
      <t>ニ</t>
    </rPh>
    <rPh sb="13" eb="15">
      <t>キテイ</t>
    </rPh>
    <rPh sb="17" eb="18">
      <t>ベツ</t>
    </rPh>
    <rPh sb="19" eb="25">
      <t>コウセイロウドウダイジン</t>
    </rPh>
    <rPh sb="26" eb="27">
      <t>サダ</t>
    </rPh>
    <rPh sb="29" eb="31">
      <t>ジョウタイ</t>
    </rPh>
    <rPh sb="32" eb="34">
      <t>ガイトウ</t>
    </rPh>
    <rPh sb="36" eb="38">
      <t>カンジャ</t>
    </rPh>
    <rPh sb="39" eb="41">
      <t>ワリアイ</t>
    </rPh>
    <phoneticPr fontId="23"/>
  </si>
  <si>
    <t>施設基準の届出の確認について（報告）</t>
    <phoneticPr fontId="1"/>
  </si>
  <si>
    <t>令和　　　年　　　月　　　日</t>
    <phoneticPr fontId="1"/>
  </si>
  <si>
    <t>保険医療機関　：　保険医療機関コード</t>
    <phoneticPr fontId="1"/>
  </si>
  <si>
    <t>　　　　　　　　　　</t>
    <phoneticPr fontId="1"/>
  </si>
  <si>
    <t>所在地</t>
    <phoneticPr fontId="1"/>
  </si>
  <si>
    <t>名　称</t>
    <phoneticPr fontId="1"/>
  </si>
  <si>
    <t>開設者　</t>
    <phoneticPr fontId="1"/>
  </si>
  <si>
    <t>電話番号　　　　　―　　　　  ―　 　　　（担当：　　　　　　）</t>
    <phoneticPr fontId="1"/>
  </si>
  <si>
    <t>　　</t>
    <phoneticPr fontId="1"/>
  </si>
  <si>
    <t xml:space="preserve"> 「イ」に○をした場合は、「要件を満たしていない施設基準名」の欄に、当該施設基準名を記入してください。</t>
    <phoneticPr fontId="1"/>
  </si>
  <si>
    <t>届け出ている施設基準のすべてについて、要件を満たしています。</t>
    <phoneticPr fontId="1"/>
  </si>
  <si>
    <t>届け出ている施設基準のうち、次のものについては、要件を満たしていません。（なお、それ以外の施設基準は、要件を満たしています。）</t>
    <phoneticPr fontId="1"/>
  </si>
  <si>
    <t>＜要件を満たしていない施設基準名＞　（記入例）地域包括診療加算</t>
    <phoneticPr fontId="1"/>
  </si>
  <si>
    <t>※　記入した施設基準については、併せて「辞退届」を提出してください。</t>
    <phoneticPr fontId="1"/>
  </si>
  <si>
    <t>様式11の５</t>
    <rPh sb="0" eb="2">
      <t>ヨウシキ</t>
    </rPh>
    <phoneticPr fontId="23"/>
  </si>
  <si>
    <t>Ⅰの２（１）の「うち医療機関以外のでの死亡者数」を記入するに当たり、介護老人保健施設等の入所施設で死亡した患者については、「イ．うち自宅以外での死亡者」欄へ計上すること。</t>
    <rPh sb="10" eb="14">
      <t>イリョウキカン</t>
    </rPh>
    <rPh sb="14" eb="16">
      <t>イガイ</t>
    </rPh>
    <rPh sb="19" eb="21">
      <t>シボウ</t>
    </rPh>
    <rPh sb="21" eb="22">
      <t>シャ</t>
    </rPh>
    <rPh sb="22" eb="23">
      <t>スウ</t>
    </rPh>
    <rPh sb="66" eb="68">
      <t>ジタク</t>
    </rPh>
    <rPh sb="68" eb="70">
      <t>イガイ</t>
    </rPh>
    <rPh sb="72" eb="75">
      <t>シボウシャ</t>
    </rPh>
    <phoneticPr fontId="23"/>
  </si>
  <si>
    <t>１）患者の所在が、上記医療機関と同一の市町村又は特別区である場合</t>
    <rPh sb="9" eb="11">
      <t>ジョウキ</t>
    </rPh>
    <phoneticPr fontId="6"/>
  </si>
  <si>
    <t>２）患者の所在が、上記医療機関と異なる市町村又は特別区である場合</t>
    <rPh sb="9" eb="11">
      <t>ジョウキ</t>
    </rPh>
    <phoneticPr fontId="6"/>
  </si>
  <si>
    <t>３）医師が上記医療機関外で情報通信機器を用いた診療を実施した場合</t>
    <rPh sb="2" eb="4">
      <t>イシ</t>
    </rPh>
    <rPh sb="5" eb="7">
      <t>ジョウキ</t>
    </rPh>
    <rPh sb="7" eb="9">
      <t>イリョウ</t>
    </rPh>
    <rPh sb="9" eb="11">
      <t>キカン</t>
    </rPh>
    <rPh sb="11" eb="12">
      <t>ガイ</t>
    </rPh>
    <rPh sb="13" eb="19">
      <t>ジョウホウツウシンキキ</t>
    </rPh>
    <rPh sb="20" eb="21">
      <t>モチ</t>
    </rPh>
    <rPh sb="23" eb="25">
      <t>シンリョウ</t>
    </rPh>
    <rPh sb="26" eb="28">
      <t>ジッシ</t>
    </rPh>
    <rPh sb="30" eb="32">
      <t>バアイ</t>
    </rPh>
    <phoneticPr fontId="6"/>
  </si>
  <si>
    <t>医師名</t>
    <rPh sb="0" eb="2">
      <t>イシ</t>
    </rPh>
    <rPh sb="2" eb="3">
      <t>メイ</t>
    </rPh>
    <phoneticPr fontId="6"/>
  </si>
  <si>
    <t>常勤／
非常勤</t>
    <rPh sb="0" eb="2">
      <t>ジョウキン</t>
    </rPh>
    <rPh sb="4" eb="7">
      <t>ヒジョウキン</t>
    </rPh>
    <phoneticPr fontId="6"/>
  </si>
  <si>
    <t>オンライン診療を実施した場所</t>
    <rPh sb="5" eb="7">
      <t>シンリョウ</t>
    </rPh>
    <rPh sb="8" eb="10">
      <t>ジッシ</t>
    </rPh>
    <rPh sb="12" eb="14">
      <t>バショ</t>
    </rPh>
    <phoneticPr fontId="6"/>
  </si>
  <si>
    <t>都道府県</t>
    <rPh sb="0" eb="4">
      <t>トドウフケン</t>
    </rPh>
    <phoneticPr fontId="6"/>
  </si>
  <si>
    <t>診療録等、過去の患者の状態を把握する体制</t>
  </si>
  <si>
    <t>　　常勤
　　非常勤</t>
    <rPh sb="2" eb="4">
      <t>ジョウキン</t>
    </rPh>
    <rPh sb="7" eb="10">
      <t>ヒジョウキン</t>
    </rPh>
    <phoneticPr fontId="6"/>
  </si>
  <si>
    <t>　医師の自宅等　　　
　当該医師が所有・所属
　する他の医療機関
　その他（　　　　　　）</t>
    <rPh sb="1" eb="3">
      <t>イシ</t>
    </rPh>
    <rPh sb="4" eb="6">
      <t>ジタク</t>
    </rPh>
    <rPh sb="6" eb="7">
      <t>ナド</t>
    </rPh>
    <rPh sb="36" eb="37">
      <t>タ</t>
    </rPh>
    <phoneticPr fontId="6"/>
  </si>
  <si>
    <t>　　クラウド型電子カルテ
　　その他（　　　　　　　　）</t>
    <phoneticPr fontId="6"/>
  </si>
  <si>
    <t>　医師の自宅等　　　
　当該医師が所有・所属
　する他の医療機関
　その他（　　　　　　）</t>
    <phoneticPr fontId="6"/>
  </si>
  <si>
    <r>
      <t xml:space="preserve">再診料等
</t>
    </r>
    <r>
      <rPr>
        <sz val="8"/>
        <rFont val="ＭＳ ゴシック"/>
        <family val="3"/>
        <charset val="128"/>
      </rPr>
      <t>（外来診療料を含む）</t>
    </r>
    <phoneticPr fontId="6"/>
  </si>
  <si>
    <r>
      <rPr>
        <sz val="10"/>
        <rFont val="ＭＳ ゴシック"/>
        <family val="3"/>
        <charset val="128"/>
      </rPr>
      <t>初診料</t>
    </r>
    <r>
      <rPr>
        <sz val="6"/>
        <rFont val="ＭＳ ゴシック"/>
        <family val="3"/>
        <charset val="128"/>
      </rPr>
      <t xml:space="preserve">
（初診料を算定した患者の内、診療前相談を行った件数）
（初診料を算定した患者の内、その後自院にて対面診療を行わなかった件数）</t>
    </r>
    <phoneticPr fontId="6"/>
  </si>
  <si>
    <t>３　診療前相談の実施状況（複数回答可）</t>
    <rPh sb="2" eb="5">
      <t>シンリョウマエ</t>
    </rPh>
    <rPh sb="5" eb="7">
      <t>ソウダン</t>
    </rPh>
    <rPh sb="8" eb="10">
      <t>ジッシ</t>
    </rPh>
    <rPh sb="10" eb="12">
      <t>ジョウキョウ</t>
    </rPh>
    <rPh sb="13" eb="15">
      <t>フクスウ</t>
    </rPh>
    <rPh sb="15" eb="17">
      <t>カイトウ</t>
    </rPh>
    <rPh sb="17" eb="18">
      <t>カ</t>
    </rPh>
    <phoneticPr fontId="6"/>
  </si>
  <si>
    <t>　　　　　　　　診療前相談をオンライン診療と一連として実施している</t>
    <rPh sb="8" eb="11">
      <t>シンリョウマエ</t>
    </rPh>
    <rPh sb="11" eb="13">
      <t>ソウダン</t>
    </rPh>
    <rPh sb="19" eb="21">
      <t>シンリョウ</t>
    </rPh>
    <rPh sb="22" eb="24">
      <t>イチレン</t>
    </rPh>
    <rPh sb="27" eb="29">
      <t>ジッシ</t>
    </rPh>
    <phoneticPr fontId="6"/>
  </si>
  <si>
    <t>　　　　　　　　診療前相談とオンライン診療は明確に時間を分けて実施している</t>
    <rPh sb="8" eb="11">
      <t>シンリョウマエ</t>
    </rPh>
    <rPh sb="11" eb="13">
      <t>ソウダン</t>
    </rPh>
    <rPh sb="19" eb="21">
      <t>シンリョウ</t>
    </rPh>
    <rPh sb="22" eb="24">
      <t>メイカク</t>
    </rPh>
    <rPh sb="25" eb="27">
      <t>ジカン</t>
    </rPh>
    <rPh sb="28" eb="29">
      <t>ワ</t>
    </rPh>
    <rPh sb="31" eb="33">
      <t>ジッシ</t>
    </rPh>
    <phoneticPr fontId="6"/>
  </si>
  <si>
    <t>　　　　　　　　その他 (</t>
    <rPh sb="10" eb="11">
      <t>タ</t>
    </rPh>
    <phoneticPr fontId="6"/>
  </si>
  <si>
    <t>)</t>
    <phoneticPr fontId="6"/>
  </si>
  <si>
    <t>１　本報告については、前年７月１日あるいは「情報通信機器を用いた診療」に係る届出を行って以後～当年６月３０日の診療実施状況を記載すること。
　なお、診療した実績がない場合は報告の必要はない。 
２　「１　３）医師が上記医療機関外で情報通信機器を用いた診療を実施した場合」については、該当する全ての医師について記載すること。なお、医師が５名を超える場合は適宜行を追加して記載すること。
３　「２　情報通信機器を用いた診療の件数」のうち「対面診療で実施した診療の算定件数」については、情報通信機器を用いた診療を実施していない患者を含む全ての患者を対象として報告して下さい。</t>
    <rPh sb="11" eb="13">
      <t>ゼンネン</t>
    </rPh>
    <rPh sb="14" eb="15">
      <t>ガツ</t>
    </rPh>
    <rPh sb="16" eb="17">
      <t>ニチ</t>
    </rPh>
    <rPh sb="141" eb="143">
      <t>ガイトウ</t>
    </rPh>
    <rPh sb="145" eb="146">
      <t>スベ</t>
    </rPh>
    <rPh sb="148" eb="150">
      <t>イシ</t>
    </rPh>
    <rPh sb="154" eb="156">
      <t>キサイ</t>
    </rPh>
    <rPh sb="164" eb="166">
      <t>イシ</t>
    </rPh>
    <rPh sb="168" eb="169">
      <t>メイ</t>
    </rPh>
    <rPh sb="170" eb="171">
      <t>コ</t>
    </rPh>
    <rPh sb="173" eb="175">
      <t>バアイ</t>
    </rPh>
    <rPh sb="176" eb="178">
      <t>テキギ</t>
    </rPh>
    <rPh sb="178" eb="179">
      <t>ギョウ</t>
    </rPh>
    <rPh sb="180" eb="182">
      <t>ツイカ</t>
    </rPh>
    <rPh sb="184" eb="186">
      <t>キサイ</t>
    </rPh>
    <rPh sb="247" eb="248">
      <t>モチ</t>
    </rPh>
    <rPh sb="250" eb="252">
      <t>シンリョウ</t>
    </rPh>
    <rPh sb="253" eb="255">
      <t>ジッシ</t>
    </rPh>
    <rPh sb="260" eb="262">
      <t>カンジャ</t>
    </rPh>
    <rPh sb="263" eb="264">
      <t>フク</t>
    </rPh>
    <rPh sb="265" eb="266">
      <t>スベ</t>
    </rPh>
    <rPh sb="268" eb="270">
      <t>カンジャ</t>
    </rPh>
    <rPh sb="271" eb="273">
      <t>タイショウ</t>
    </rPh>
    <phoneticPr fontId="6"/>
  </si>
  <si>
    <t>（≧20人）</t>
    <rPh sb="4" eb="5">
      <t>ニン</t>
    </rPh>
    <phoneticPr fontId="27"/>
  </si>
  <si>
    <t>　（１）　抑うつ症状の鑑別診断の補助に使用するために実施した
　　光トポグラフィーの年間実施件数（令和４年１月１日～令和４年１２月３１日）</t>
    <rPh sb="49" eb="51">
      <t>レイワ</t>
    </rPh>
    <rPh sb="52" eb="53">
      <t>ネン</t>
    </rPh>
    <rPh sb="54" eb="55">
      <t>ガツ</t>
    </rPh>
    <rPh sb="56" eb="57">
      <t>ニチ</t>
    </rPh>
    <rPh sb="58" eb="60">
      <t>レイワ</t>
    </rPh>
    <rPh sb="61" eb="62">
      <t>ネン</t>
    </rPh>
    <rPh sb="64" eb="65">
      <t>ガツ</t>
    </rPh>
    <rPh sb="67" eb="68">
      <t>ニチ</t>
    </rPh>
    <phoneticPr fontId="23"/>
  </si>
  <si>
    <t xml:space="preserve"> ７月１日現在、貴院が届け出ている施設基準について要件を満たしているか確認し、次の「ア」または「イ」に○をして、令和５年８月１日（火）までに郵送にて提出してください。</t>
    <rPh sb="65" eb="66">
      <t>ヒ</t>
    </rPh>
    <phoneticPr fontId="1"/>
  </si>
  <si>
    <t>早期栄養介入管理加算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</si>
</sst>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0000"/>
    <numFmt numFmtId="177" formatCode="[$-411]ggge&quot;年&quot;m&quot;月&quot;d&quot;日&quot;;@"/>
    <numFmt numFmtId="178" formatCode="#,##0_);[Red]\(#,##0\)"/>
    <numFmt numFmtId="179" formatCode="[$-409]yyyy/m/d\ h:mm\ AM/PM;@"/>
    <numFmt numFmtId="180" formatCode="#,##0.0_);[Red]\(#,##0.0\)"/>
    <numFmt numFmtId="181" formatCode="0_);[Red]\(0\)"/>
    <numFmt numFmtId="182" formatCode="#"/>
    <numFmt numFmtId="183" formatCode="0.0"/>
    <numFmt numFmtId="184" formatCode="0.0_ "/>
    <numFmt numFmtId="185" formatCode="0_ "/>
    <numFmt numFmtId="186" formatCode="0_);\(0\)"/>
    <numFmt numFmtId="187" formatCode="0.0_);[Red]\(0.0\)"/>
    <numFmt numFmtId="188" formatCode="[$]ggge&quot;年&quot;m&quot;月&quot;d&quot;日&quot;;@" x16r2:formatCode16="[$-ja-JP-x-gannen]ggge&quot;年&quot;m&quot;月&quot;d&quot;日&quot;;@"/>
    <numFmt numFmtId="189" formatCode="0.0%"/>
    <numFmt numFmtId="190" formatCode="###&quot;円&quot;\(&quot;消&quot;&quot;費&quot;&quot;税&quot;&quot;含&quot;&quot;む&quot;\)"/>
    <numFmt numFmtId="191" formatCode="####&quot;日&quot;"/>
    <numFmt numFmtId="192" formatCode="###&quot;人&quot;"/>
    <numFmt numFmtId="193" formatCode="#&quot;件&quot;"/>
    <numFmt numFmtId="194" formatCode="0.00_);[Red]\(0.00\)"/>
    <numFmt numFmtId="195" formatCode="#,##0.0;[Red]\-#,##0.0"/>
    <numFmt numFmtId="196" formatCode="[&lt;=999]000;[&lt;=9999]000\-00;000\-0000"/>
  </numFmts>
  <fonts count="184">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8"/>
      <color theme="1"/>
      <name val="ＭＳ Ｐゴシック"/>
      <family val="3"/>
      <charset val="128"/>
    </font>
    <font>
      <sz val="12"/>
      <color theme="1"/>
      <name val="ＭＳ ゴシック"/>
      <family val="3"/>
      <charset val="128"/>
    </font>
    <font>
      <sz val="6"/>
      <name val="游ゴシック"/>
      <family val="3"/>
      <charset val="128"/>
    </font>
    <font>
      <sz val="11"/>
      <color theme="1"/>
      <name val="游ゴシック"/>
      <family val="3"/>
      <charset val="128"/>
      <scheme val="minor"/>
    </font>
    <font>
      <sz val="16"/>
      <color theme="1"/>
      <name val="ＭＳ ゴシック"/>
      <family val="3"/>
      <charset val="128"/>
    </font>
    <font>
      <sz val="10"/>
      <color theme="1"/>
      <name val="ＭＳ ゴシック"/>
      <family val="3"/>
      <charset val="128"/>
    </font>
    <font>
      <sz val="9"/>
      <color theme="1"/>
      <name val="ＭＳ ゴシック"/>
      <family val="3"/>
      <charset val="128"/>
    </font>
    <font>
      <sz val="10.5"/>
      <color theme="1"/>
      <name val="ＭＳ ゴシック"/>
      <family val="3"/>
      <charset val="128"/>
    </font>
    <font>
      <sz val="8"/>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7"/>
      <name val="ＭＳ Ｐ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0"/>
      <color indexed="36"/>
      <name val="ＭＳ Ｐゴシック"/>
      <family val="3"/>
      <charset val="128"/>
    </font>
    <font>
      <sz val="11"/>
      <color indexed="36"/>
      <name val="ＭＳ Ｐゴシック"/>
      <family val="3"/>
      <charset val="128"/>
    </font>
    <font>
      <sz val="10"/>
      <color indexed="8"/>
      <name val="ＭＳ Ｐゴシック"/>
      <family val="3"/>
      <charset val="128"/>
    </font>
    <font>
      <sz val="12"/>
      <color indexed="36"/>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sz val="9"/>
      <color theme="1"/>
      <name val="ＭＳ Ｐゴシック"/>
      <family val="3"/>
      <charset val="128"/>
    </font>
    <font>
      <sz val="14"/>
      <color theme="1"/>
      <name val="ＭＳ Ｐゴシック"/>
      <family val="3"/>
      <charset val="128"/>
    </font>
    <font>
      <b/>
      <sz val="10"/>
      <name val="ＭＳ Ｐゴシック"/>
      <family val="3"/>
      <charset val="128"/>
    </font>
    <font>
      <sz val="16"/>
      <color theme="1"/>
      <name val="ＭＳ Ｐゴシック"/>
      <family val="3"/>
      <charset val="128"/>
    </font>
    <font>
      <sz val="10"/>
      <color theme="1"/>
      <name val="游ゴシック"/>
      <family val="2"/>
      <charset val="128"/>
      <scheme val="minor"/>
    </font>
    <font>
      <sz val="10"/>
      <color rgb="FF000000"/>
      <name val="ＭＳ Ｐゴシック"/>
      <family val="3"/>
      <charset val="128"/>
    </font>
    <font>
      <sz val="11"/>
      <color rgb="FF000000"/>
      <name val="ＭＳ 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sz val="12"/>
      <color theme="1"/>
      <name val="ＭＳ 明朝"/>
      <family val="1"/>
      <charset val="128"/>
    </font>
    <font>
      <sz val="11"/>
      <color theme="1"/>
      <name val="ＭＳ 明朝"/>
      <family val="1"/>
      <charset val="128"/>
    </font>
    <font>
      <sz val="14"/>
      <color theme="1"/>
      <name val="ＭＳ Ｐ明朝"/>
      <family val="1"/>
      <charset val="128"/>
    </font>
    <font>
      <b/>
      <sz val="16"/>
      <color theme="1"/>
      <name val="ＭＳ Ｐ明朝"/>
      <family val="1"/>
      <charset val="128"/>
    </font>
    <font>
      <b/>
      <sz val="14"/>
      <color theme="1"/>
      <name val="ＭＳ Ｐ明朝"/>
      <family val="1"/>
      <charset val="128"/>
    </font>
    <font>
      <b/>
      <sz val="9"/>
      <color theme="1"/>
      <name val="ＭＳ Ｐ明朝"/>
      <family val="1"/>
      <charset val="128"/>
    </font>
    <font>
      <sz val="9"/>
      <color theme="1"/>
      <name val="ＭＳ Ｐ明朝"/>
      <family val="1"/>
      <charset val="128"/>
    </font>
    <font>
      <sz val="11"/>
      <color theme="1"/>
      <name val="ＭＳ Ｐ明朝"/>
      <family val="1"/>
      <charset val="128"/>
    </font>
    <font>
      <sz val="12"/>
      <color theme="1"/>
      <name val="ＭＳ Ｐ明朝"/>
      <family val="1"/>
      <charset val="128"/>
    </font>
    <font>
      <sz val="8"/>
      <color theme="1"/>
      <name val="ＭＳ Ｐ明朝"/>
      <family val="1"/>
      <charset val="128"/>
    </font>
    <font>
      <sz val="10"/>
      <color theme="1"/>
      <name val="ＭＳ Ｐ明朝"/>
      <family val="1"/>
      <charset val="128"/>
    </font>
    <font>
      <sz val="7"/>
      <color theme="1"/>
      <name val="ＭＳ Ｐ明朝"/>
      <family val="1"/>
      <charset val="128"/>
    </font>
    <font>
      <sz val="6"/>
      <color theme="1"/>
      <name val="ＭＳ Ｐ明朝"/>
      <family val="1"/>
      <charset val="128"/>
    </font>
    <font>
      <u/>
      <sz val="9"/>
      <color theme="1"/>
      <name val="ＭＳ Ｐ明朝"/>
      <family val="1"/>
      <charset val="128"/>
    </font>
    <font>
      <b/>
      <u/>
      <sz val="9"/>
      <color theme="1"/>
      <name val="ＭＳ Ｐ明朝"/>
      <family val="1"/>
      <charset val="128"/>
    </font>
    <font>
      <sz val="9"/>
      <name val="ＭＳ Ｐ明朝"/>
      <family val="1"/>
      <charset val="128"/>
    </font>
    <font>
      <b/>
      <sz val="12"/>
      <color theme="1"/>
      <name val="ＭＳ Ｐ明朝"/>
      <family val="1"/>
      <charset val="128"/>
    </font>
    <font>
      <b/>
      <sz val="7"/>
      <color theme="1"/>
      <name val="ＭＳ Ｐ明朝"/>
      <family val="1"/>
      <charset val="128"/>
    </font>
    <font>
      <sz val="11"/>
      <color theme="1"/>
      <name val="游ゴシック"/>
      <family val="2"/>
      <charset val="128"/>
      <scheme val="minor"/>
    </font>
    <font>
      <sz val="12"/>
      <color theme="1"/>
      <name val="游ゴシック"/>
      <family val="2"/>
      <charset val="128"/>
      <scheme val="minor"/>
    </font>
    <font>
      <sz val="14"/>
      <color theme="1"/>
      <name val="ＭＳ ゴシック"/>
      <family val="3"/>
      <charset val="128"/>
    </font>
    <font>
      <sz val="14"/>
      <color theme="1"/>
      <name val="游ゴシック"/>
      <family val="2"/>
      <charset val="128"/>
      <scheme val="minor"/>
    </font>
    <font>
      <sz val="14"/>
      <color theme="1"/>
      <name val="游ゴシック"/>
      <family val="3"/>
      <charset val="128"/>
      <scheme val="minor"/>
    </font>
    <font>
      <sz val="10.5"/>
      <color theme="1"/>
      <name val="ＭＳ Ｐゴシック"/>
      <family val="3"/>
      <charset val="128"/>
    </font>
    <font>
      <strike/>
      <sz val="12"/>
      <color theme="1"/>
      <name val="ＭＳ Ｐゴシック"/>
      <family val="3"/>
      <charset val="128"/>
    </font>
    <font>
      <u/>
      <sz val="12"/>
      <color indexed="8"/>
      <name val="ＭＳ Ｐゴシック"/>
      <family val="3"/>
      <charset val="128"/>
    </font>
    <font>
      <sz val="11"/>
      <color rgb="FF000000"/>
      <name val="游ゴシック"/>
      <family val="3"/>
      <charset val="128"/>
    </font>
    <font>
      <u/>
      <sz val="12"/>
      <name val="ＭＳ Ｐゴシック"/>
      <family val="3"/>
      <charset val="128"/>
    </font>
    <font>
      <u/>
      <sz val="12"/>
      <color theme="1"/>
      <name val="ＭＳ Ｐゴシック"/>
      <family val="3"/>
      <charset val="128"/>
    </font>
    <font>
      <sz val="20"/>
      <name val="ＭＳ Ｐゴシック"/>
      <family val="3"/>
      <charset val="128"/>
    </font>
    <font>
      <sz val="20"/>
      <color indexed="8"/>
      <name val="ＭＳ Ｐゴシック"/>
      <family val="3"/>
      <charset val="128"/>
    </font>
    <font>
      <u/>
      <sz val="14"/>
      <color rgb="FF000000"/>
      <name val="ＭＳ Ｐゴシック"/>
      <family val="3"/>
      <charset val="128"/>
    </font>
    <font>
      <sz val="14"/>
      <color rgb="FF000000"/>
      <name val="ＭＳ Ｐゴシック"/>
      <family val="3"/>
      <charset val="128"/>
    </font>
    <font>
      <u/>
      <sz val="14"/>
      <color theme="1"/>
      <name val="ＭＳ Ｐゴシック"/>
      <family val="3"/>
      <charset val="128"/>
    </font>
    <font>
      <sz val="11"/>
      <color theme="1"/>
      <name val="Calibri"/>
      <family val="2"/>
    </font>
    <font>
      <sz val="11"/>
      <name val="游ゴシック"/>
      <family val="2"/>
      <charset val="128"/>
      <scheme val="minor"/>
    </font>
    <font>
      <sz val="11"/>
      <name val="游ゴシック"/>
      <family val="3"/>
      <charset val="128"/>
      <scheme val="minor"/>
    </font>
    <font>
      <sz val="12"/>
      <color theme="1"/>
      <name val="游ゴシック"/>
      <family val="3"/>
      <charset val="128"/>
      <scheme val="minor"/>
    </font>
    <font>
      <sz val="10"/>
      <name val="游ゴシック"/>
      <family val="3"/>
      <charset val="128"/>
      <scheme val="minor"/>
    </font>
    <font>
      <sz val="11"/>
      <color rgb="FF000000"/>
      <name val="游ゴシック"/>
      <family val="3"/>
      <charset val="128"/>
      <scheme val="minor"/>
    </font>
    <font>
      <u/>
      <sz val="12"/>
      <color theme="1"/>
      <name val="ＭＳ ゴシック"/>
      <family val="3"/>
      <charset val="128"/>
    </font>
    <font>
      <sz val="11"/>
      <color theme="1"/>
      <name val="游ゴシック"/>
      <family val="2"/>
      <scheme val="minor"/>
    </font>
    <font>
      <sz val="11"/>
      <color theme="1"/>
      <name val="メイリオ"/>
      <family val="3"/>
      <charset val="128"/>
    </font>
    <font>
      <sz val="10"/>
      <color theme="1"/>
      <name val="游ゴシック"/>
      <family val="3"/>
      <charset val="128"/>
      <scheme val="minor"/>
    </font>
    <font>
      <sz val="12"/>
      <color rgb="FF000000"/>
      <name val="ＭＳ ゴシック"/>
      <family val="3"/>
      <charset val="128"/>
    </font>
    <font>
      <sz val="8"/>
      <color rgb="FF000000"/>
      <name val="ＭＳ ゴシック"/>
      <family val="3"/>
      <charset val="128"/>
    </font>
    <font>
      <u/>
      <sz val="11"/>
      <color rgb="FF000000"/>
      <name val="ＭＳ ゴシック"/>
      <family val="3"/>
      <charset val="128"/>
    </font>
    <font>
      <sz val="10"/>
      <color rgb="FF000000"/>
      <name val="ＭＳ ゴシック"/>
      <family val="3"/>
      <charset val="128"/>
    </font>
    <font>
      <sz val="10.5"/>
      <color rgb="FF000000"/>
      <name val="ＭＳ ゴシック"/>
      <family val="3"/>
      <charset val="128"/>
    </font>
    <font>
      <sz val="7"/>
      <color rgb="FF000000"/>
      <name val="ＭＳ ゴシック"/>
      <family val="3"/>
      <charset val="128"/>
    </font>
    <font>
      <sz val="9"/>
      <color rgb="FF000000"/>
      <name val="ＭＳ ゴシック"/>
      <family val="3"/>
      <charset val="128"/>
    </font>
    <font>
      <b/>
      <sz val="11"/>
      <color rgb="FFFF0000"/>
      <name val="ＭＳ Ｐゴシック"/>
      <family val="3"/>
      <charset val="128"/>
    </font>
    <font>
      <sz val="11"/>
      <color rgb="FF000000"/>
      <name val="ＭＳ Ｐゴシック"/>
      <family val="3"/>
      <charset val="128"/>
    </font>
    <font>
      <b/>
      <u/>
      <sz val="12"/>
      <color theme="1"/>
      <name val="ＭＳ ゴシック"/>
      <family val="3"/>
      <charset val="128"/>
    </font>
    <font>
      <u/>
      <sz val="11"/>
      <color theme="1"/>
      <name val="ＭＳ 明朝"/>
      <family val="1"/>
      <charset val="128"/>
    </font>
    <font>
      <b/>
      <sz val="11"/>
      <color theme="1"/>
      <name val="ＭＳ ゴシック"/>
      <family val="3"/>
      <charset val="128"/>
    </font>
    <font>
      <strike/>
      <sz val="10"/>
      <color theme="1"/>
      <name val="ＭＳ ゴシック"/>
      <family val="3"/>
      <charset val="128"/>
    </font>
    <font>
      <sz val="10.5"/>
      <color theme="1"/>
      <name val="ＭＳ 明朝"/>
      <family val="1"/>
      <charset val="128"/>
    </font>
    <font>
      <sz val="12"/>
      <color rgb="FF000000"/>
      <name val="ＭＳ Ｐゴシック"/>
      <family val="3"/>
      <charset val="128"/>
    </font>
    <font>
      <b/>
      <sz val="14"/>
      <color theme="1"/>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b/>
      <sz val="10"/>
      <color theme="1"/>
      <name val="ＭＳ 明朝"/>
      <family val="1"/>
      <charset val="128"/>
    </font>
    <font>
      <sz val="14"/>
      <color theme="1"/>
      <name val="ＭＳ 明朝"/>
      <family val="1"/>
      <charset val="128"/>
    </font>
    <font>
      <sz val="4"/>
      <color theme="1"/>
      <name val="ＭＳ 明朝"/>
      <family val="1"/>
      <charset val="128"/>
    </font>
    <font>
      <sz val="18"/>
      <color theme="1"/>
      <name val="ＭＳ 明朝"/>
      <family val="1"/>
      <charset val="128"/>
    </font>
    <font>
      <i/>
      <sz val="14"/>
      <color theme="1"/>
      <name val="HG丸ｺﾞｼｯｸM-PRO"/>
      <family val="3"/>
      <charset val="128"/>
    </font>
    <font>
      <i/>
      <sz val="18"/>
      <color theme="1"/>
      <name val="HG丸ｺﾞｼｯｸM-PRO"/>
      <family val="3"/>
      <charset val="128"/>
    </font>
    <font>
      <i/>
      <sz val="18"/>
      <color theme="1"/>
      <name val="ＭＳ 明朝"/>
      <family val="1"/>
      <charset val="128"/>
    </font>
    <font>
      <i/>
      <sz val="20"/>
      <color theme="1"/>
      <name val="HG丸ｺﾞｼｯｸM-PRO"/>
      <family val="3"/>
      <charset val="128"/>
    </font>
    <font>
      <sz val="12"/>
      <color rgb="FF000000"/>
      <name val="Century"/>
      <family val="1"/>
    </font>
    <font>
      <b/>
      <sz val="18"/>
      <name val="ＭＳ Ｐゴシック"/>
      <family val="3"/>
      <charset val="128"/>
    </font>
    <font>
      <u/>
      <sz val="10"/>
      <color theme="1"/>
      <name val="ＭＳ Ｐゴシック"/>
      <family val="3"/>
      <charset val="128"/>
    </font>
    <font>
      <b/>
      <sz val="16"/>
      <color theme="1"/>
      <name val="ＭＳ Ｐゴシック"/>
      <family val="3"/>
      <charset val="128"/>
    </font>
    <font>
      <b/>
      <sz val="9"/>
      <color indexed="81"/>
      <name val="MS P ゴシック"/>
      <family val="3"/>
      <charset val="128"/>
    </font>
    <font>
      <b/>
      <sz val="11"/>
      <color theme="1"/>
      <name val="ＭＳ Ｐ明朝"/>
      <family val="1"/>
      <charset val="128"/>
    </font>
    <font>
      <b/>
      <u val="double"/>
      <sz val="11"/>
      <color theme="1"/>
      <name val="ＭＳ Ｐ明朝"/>
      <family val="1"/>
      <charset val="128"/>
    </font>
    <font>
      <sz val="8"/>
      <color theme="1"/>
      <name val="ＭＳ 明朝"/>
      <family val="1"/>
      <charset val="128"/>
    </font>
    <font>
      <b/>
      <u/>
      <sz val="11"/>
      <color theme="1"/>
      <name val="ＭＳ Ｐ明朝"/>
      <family val="1"/>
      <charset val="128"/>
    </font>
    <font>
      <b/>
      <sz val="8"/>
      <color theme="1"/>
      <name val="ＭＳ Ｐ明朝"/>
      <family val="1"/>
      <charset val="128"/>
    </font>
    <font>
      <b/>
      <sz val="8"/>
      <color theme="1"/>
      <name val="ＭＳ 明朝"/>
      <family val="1"/>
      <charset val="128"/>
    </font>
    <font>
      <b/>
      <sz val="13"/>
      <color theme="1"/>
      <name val="ＭＳ Ｐ明朝"/>
      <family val="1"/>
      <charset val="128"/>
    </font>
    <font>
      <sz val="12"/>
      <color theme="1"/>
      <name val="ＭＳ Ｐ明朝"/>
      <family val="1"/>
    </font>
    <font>
      <u/>
      <sz val="10"/>
      <color theme="1"/>
      <name val="ＭＳ Ｐ明朝"/>
      <family val="1"/>
      <charset val="128"/>
    </font>
    <font>
      <b/>
      <sz val="10"/>
      <color theme="1"/>
      <name val="ＭＳ Ｐ明朝"/>
      <family val="1"/>
      <charset val="128"/>
    </font>
    <font>
      <b/>
      <u/>
      <sz val="10"/>
      <color theme="1"/>
      <name val="ＭＳ Ｐ明朝"/>
      <family val="1"/>
      <charset val="128"/>
    </font>
    <font>
      <sz val="11"/>
      <color theme="1"/>
      <name val="Century"/>
      <family val="1"/>
    </font>
    <font>
      <sz val="11"/>
      <color theme="1"/>
      <name val="Times New Roman"/>
      <family val="1"/>
    </font>
    <font>
      <sz val="7.5"/>
      <color theme="1"/>
      <name val="ＭＳ Ｐゴシック"/>
      <family val="3"/>
      <charset val="128"/>
    </font>
    <font>
      <b/>
      <sz val="9"/>
      <color theme="1"/>
      <name val="ＭＳ Ｐゴシック"/>
      <family val="3"/>
      <charset val="128"/>
    </font>
    <font>
      <sz val="11"/>
      <color theme="0"/>
      <name val="ＭＳ Ｐ明朝"/>
      <family val="1"/>
      <charset val="128"/>
    </font>
    <font>
      <b/>
      <sz val="10"/>
      <color theme="1"/>
      <name val="ＭＳ Ｐゴシック"/>
      <family val="3"/>
      <charset val="128"/>
    </font>
    <font>
      <sz val="7"/>
      <color theme="1"/>
      <name val="Times New Roman"/>
      <family val="1"/>
    </font>
    <font>
      <b/>
      <u/>
      <sz val="10.5"/>
      <color theme="1"/>
      <name val="ＭＳ 明朝"/>
      <family val="1"/>
      <charset val="128"/>
    </font>
    <font>
      <b/>
      <sz val="10.5"/>
      <color theme="1"/>
      <name val="ＭＳ ゴシック"/>
      <family val="3"/>
      <charset val="128"/>
    </font>
    <font>
      <b/>
      <sz val="10.5"/>
      <color theme="1"/>
      <name val="ＭＳ 明朝"/>
      <family val="1"/>
      <charset val="128"/>
    </font>
    <font>
      <u/>
      <sz val="10.5"/>
      <color theme="1"/>
      <name val="ＭＳ 明朝"/>
      <family val="1"/>
      <charset val="128"/>
    </font>
    <font>
      <sz val="10.5"/>
      <color theme="1"/>
      <name val="Century"/>
      <family val="1"/>
    </font>
    <font>
      <sz val="7"/>
      <color theme="1"/>
      <name val="ＭＳ 明朝"/>
      <family val="1"/>
      <charset val="128"/>
    </font>
    <font>
      <u/>
      <sz val="11"/>
      <color theme="1"/>
      <name val="游ゴシック"/>
      <family val="2"/>
      <charset val="128"/>
      <scheme val="minor"/>
    </font>
    <font>
      <sz val="10.5"/>
      <color theme="1"/>
      <name val="Wingdings"/>
      <charset val="2"/>
    </font>
    <font>
      <u/>
      <sz val="10.5"/>
      <color theme="1"/>
      <name val="Wingdings"/>
      <charset val="2"/>
    </font>
    <font>
      <u/>
      <sz val="7"/>
      <color theme="1"/>
      <name val="Times New Roman"/>
      <family val="1"/>
    </font>
    <font>
      <sz val="11"/>
      <color rgb="FF006100"/>
      <name val="游ゴシック"/>
      <family val="2"/>
      <charset val="128"/>
      <scheme val="minor"/>
    </font>
    <font>
      <sz val="11"/>
      <color theme="1"/>
      <name val="Segoe UI Symbol"/>
      <family val="3"/>
    </font>
    <font>
      <b/>
      <u/>
      <sz val="10"/>
      <color theme="1"/>
      <name val="ＭＳ ゴシック"/>
      <family val="3"/>
      <charset val="128"/>
    </font>
    <font>
      <u/>
      <sz val="8"/>
      <color theme="1"/>
      <name val="ＭＳ ゴシック"/>
      <family val="3"/>
      <charset val="128"/>
    </font>
    <font>
      <sz val="9"/>
      <color theme="1"/>
      <name val="游ゴシック"/>
      <family val="3"/>
      <charset val="128"/>
      <scheme val="minor"/>
    </font>
    <font>
      <sz val="8"/>
      <color theme="1"/>
      <name val="游ゴシック"/>
      <family val="3"/>
      <charset val="128"/>
      <scheme val="minor"/>
    </font>
    <font>
      <sz val="10"/>
      <color theme="1"/>
      <name val="Segoe UI Symbol"/>
      <family val="2"/>
    </font>
    <font>
      <sz val="14"/>
      <color theme="1"/>
      <name val="Segoe UI Symbol"/>
      <family val="2"/>
    </font>
    <font>
      <sz val="10.5"/>
      <name val="ＭＳ Ｐゴシック"/>
      <family val="3"/>
      <charset val="128"/>
    </font>
    <font>
      <b/>
      <u/>
      <sz val="12"/>
      <name val="ＭＳ Ｐゴシック"/>
      <family val="3"/>
      <charset val="128"/>
    </font>
    <font>
      <strike/>
      <sz val="12"/>
      <name val="ＭＳ Ｐゴシック"/>
      <family val="3"/>
      <charset val="128"/>
    </font>
    <font>
      <sz val="12"/>
      <name val="游ゴシック"/>
      <family val="3"/>
      <charset val="128"/>
      <scheme val="minor"/>
    </font>
    <font>
      <sz val="12.9"/>
      <name val="游ゴシック"/>
      <family val="3"/>
      <charset val="128"/>
      <scheme val="minor"/>
    </font>
    <font>
      <sz val="11"/>
      <name val="ＭＳ ゴシック"/>
      <family val="3"/>
      <charset val="128"/>
    </font>
    <font>
      <b/>
      <sz val="11"/>
      <name val="ＭＳ ゴシック"/>
      <family val="3"/>
      <charset val="128"/>
    </font>
    <font>
      <b/>
      <sz val="11"/>
      <color rgb="FF0070C0"/>
      <name val="ＭＳ ゴシック"/>
      <family val="3"/>
      <charset val="128"/>
    </font>
    <font>
      <sz val="10"/>
      <name val="ＭＳ ゴシック"/>
      <family val="3"/>
      <charset val="128"/>
    </font>
    <font>
      <sz val="18"/>
      <color theme="1"/>
      <name val="ＭＳ ゴシック"/>
      <family val="3"/>
      <charset val="128"/>
    </font>
    <font>
      <sz val="16"/>
      <color theme="1"/>
      <name val="游ゴシック"/>
      <family val="2"/>
      <charset val="128"/>
      <scheme val="minor"/>
    </font>
    <font>
      <b/>
      <sz val="12"/>
      <color theme="1"/>
      <name val="ＭＳ ゴシック"/>
      <family val="3"/>
      <charset val="128"/>
    </font>
    <font>
      <sz val="12"/>
      <name val="ＭＳ ゴシック"/>
      <family val="3"/>
      <charset val="128"/>
    </font>
    <font>
      <sz val="16"/>
      <name val="ＭＳ ゴシック"/>
      <family val="3"/>
      <charset val="128"/>
    </font>
    <font>
      <sz val="9"/>
      <name val="ＭＳ ゴシック"/>
      <family val="3"/>
      <charset val="128"/>
    </font>
    <font>
      <sz val="10.5"/>
      <name val="ＭＳ ゴシック"/>
      <family val="3"/>
      <charset val="128"/>
    </font>
    <font>
      <u/>
      <sz val="11"/>
      <name val="游ゴシック"/>
      <family val="3"/>
      <charset val="128"/>
      <scheme val="minor"/>
    </font>
    <font>
      <sz val="8"/>
      <name val="ＭＳ ゴシック"/>
      <family val="3"/>
      <charset val="128"/>
    </font>
    <font>
      <sz val="6"/>
      <name val="ＭＳ ゴシック"/>
      <family val="3"/>
      <charset val="128"/>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5" tint="0.79998168889431442"/>
        <bgColor indexed="64"/>
      </patternFill>
    </fill>
    <fill>
      <patternFill patternType="solid">
        <fgColor rgb="FFFFFF00"/>
        <bgColor indexed="64"/>
      </patternFill>
    </fill>
    <fill>
      <patternFill patternType="gray0625">
        <fgColor theme="0" tint="-0.24994659260841701"/>
        <bgColor theme="0" tint="-4.9989318521683403E-2"/>
      </patternFill>
    </fill>
    <fill>
      <patternFill patternType="solid">
        <fgColor rgb="FFF2F2F2"/>
        <bgColor indexed="64"/>
      </patternFill>
    </fill>
    <fill>
      <patternFill patternType="solid">
        <fgColor rgb="FFDEEAF6"/>
        <bgColor indexed="64"/>
      </patternFill>
    </fill>
    <fill>
      <patternFill patternType="solid">
        <fgColor rgb="FFE7E6E6"/>
        <bgColor indexed="64"/>
      </patternFill>
    </fill>
    <fill>
      <patternFill patternType="gray0625"/>
    </fill>
    <fill>
      <patternFill patternType="solid">
        <fgColor rgb="FFFFFFCC"/>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s>
  <borders count="28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right style="hair">
        <color auto="1"/>
      </right>
      <top style="thin">
        <color auto="1"/>
      </top>
      <bottom style="thin">
        <color indexed="64"/>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bottom style="thin">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thin">
        <color indexed="64"/>
      </right>
      <top style="hair">
        <color auto="1"/>
      </top>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style="thin">
        <color indexed="64"/>
      </right>
      <top style="hair">
        <color auto="1"/>
      </top>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right style="dotted">
        <color indexed="64"/>
      </right>
      <top/>
      <bottom style="medium">
        <color indexed="64"/>
      </bottom>
      <diagonal/>
    </border>
    <border>
      <left style="medium">
        <color indexed="64"/>
      </left>
      <right/>
      <top/>
      <bottom style="medium">
        <color indexed="64"/>
      </bottom>
      <diagonal/>
    </border>
    <border>
      <left style="dotted">
        <color indexed="64"/>
      </left>
      <right style="dotted">
        <color indexed="64"/>
      </right>
      <top/>
      <bottom/>
      <diagonal/>
    </border>
    <border>
      <left style="thin">
        <color indexed="64"/>
      </left>
      <right/>
      <top/>
      <bottom style="medium">
        <color indexed="64"/>
      </bottom>
      <diagonal/>
    </border>
    <border>
      <left style="dotted">
        <color indexed="64"/>
      </left>
      <right style="dotted">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top/>
      <bottom style="dashed">
        <color indexed="64"/>
      </bottom>
      <diagonal/>
    </border>
    <border>
      <left/>
      <right/>
      <top style="dashed">
        <color indexed="64"/>
      </top>
      <bottom/>
      <diagonal/>
    </border>
    <border>
      <left/>
      <right/>
      <top style="hair">
        <color indexed="64"/>
      </top>
      <bottom/>
      <diagonal/>
    </border>
    <border>
      <left style="medium">
        <color indexed="64"/>
      </left>
      <right style="medium">
        <color indexed="64"/>
      </right>
      <top style="medium">
        <color indexed="64"/>
      </top>
      <bottom/>
      <diagonal/>
    </border>
    <border>
      <left/>
      <right style="hair">
        <color auto="1"/>
      </right>
      <top/>
      <bottom/>
      <diagonal/>
    </border>
    <border>
      <left style="hair">
        <color auto="1"/>
      </left>
      <right style="thin">
        <color auto="1"/>
      </right>
      <top/>
      <bottom/>
      <diagonal/>
    </border>
    <border>
      <left/>
      <right style="hair">
        <color auto="1"/>
      </right>
      <top style="hair">
        <color auto="1"/>
      </top>
      <bottom/>
      <diagonal/>
    </border>
    <border>
      <left style="thin">
        <color indexed="64"/>
      </left>
      <right style="hair">
        <color auto="1"/>
      </right>
      <top style="thin">
        <color auto="1"/>
      </top>
      <bottom style="hair">
        <color indexed="64"/>
      </bottom>
      <diagonal/>
    </border>
    <border>
      <left/>
      <right style="thick">
        <color indexed="64"/>
      </right>
      <top style="medium">
        <color indexed="64"/>
      </top>
      <bottom style="medium">
        <color indexed="64"/>
      </bottom>
      <diagonal/>
    </border>
    <border>
      <left style="thick">
        <color indexed="64"/>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style="medium">
        <color indexed="64"/>
      </left>
      <right style="medium">
        <color indexed="64"/>
      </right>
      <top style="thin">
        <color indexed="64"/>
      </top>
      <bottom style="medium">
        <color indexed="64"/>
      </bottom>
      <diagonal style="thin">
        <color indexed="64"/>
      </diagonal>
    </border>
    <border diagonalUp="1">
      <left style="medium">
        <color indexed="64"/>
      </left>
      <right style="medium">
        <color indexed="64"/>
      </right>
      <top style="thin">
        <color indexed="64"/>
      </top>
      <bottom style="medium">
        <color indexed="64"/>
      </bottom>
      <diagonal style="thin">
        <color theme="1"/>
      </diagonal>
    </border>
    <border diagonalUp="1">
      <left style="medium">
        <color indexed="64"/>
      </left>
      <right style="medium">
        <color indexed="64"/>
      </right>
      <top style="medium">
        <color indexed="64"/>
      </top>
      <bottom style="thin">
        <color indexed="64"/>
      </bottom>
      <diagonal style="thin">
        <color indexed="64"/>
      </diagonal>
    </border>
    <border diagonalUp="1">
      <left style="medium">
        <color indexed="64"/>
      </left>
      <right/>
      <top style="medium">
        <color indexed="64"/>
      </top>
      <bottom style="thin">
        <color indexed="64"/>
      </bottom>
      <diagonal style="thin">
        <color indexed="64"/>
      </diagonal>
    </border>
    <border diagonalUp="1">
      <left style="medium">
        <color indexed="64"/>
      </left>
      <right/>
      <top style="medium">
        <color indexed="64"/>
      </top>
      <bottom/>
      <diagonal style="thin">
        <color theme="1"/>
      </diagonal>
    </border>
    <border diagonalUp="1">
      <left style="medium">
        <color indexed="64"/>
      </left>
      <right style="medium">
        <color indexed="64"/>
      </right>
      <top style="medium">
        <color indexed="64"/>
      </top>
      <bottom/>
      <diagonal style="thin">
        <color theme="1"/>
      </diagonal>
    </border>
    <border>
      <left style="medium">
        <color indexed="64"/>
      </left>
      <right/>
      <top/>
      <bottom style="thin">
        <color indexed="64"/>
      </bottom>
      <diagonal/>
    </border>
    <border>
      <left/>
      <right style="medium">
        <color indexed="64"/>
      </right>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left style="medium">
        <color indexed="64"/>
      </left>
      <right style="medium">
        <color indexed="64"/>
      </right>
      <top/>
      <bottom style="thin">
        <color indexed="64"/>
      </bottom>
      <diagonal/>
    </border>
    <border diagonalUp="1">
      <left style="medium">
        <color indexed="64"/>
      </left>
      <right style="medium">
        <color indexed="64"/>
      </right>
      <top/>
      <bottom style="thin">
        <color indexed="64"/>
      </bottom>
      <diagonal style="thin">
        <color indexed="64"/>
      </diagonal>
    </border>
    <border diagonalUp="1">
      <left style="medium">
        <color indexed="64"/>
      </left>
      <right/>
      <top style="thin">
        <color indexed="64"/>
      </top>
      <bottom style="thin">
        <color indexed="64"/>
      </bottom>
      <diagonal style="thin">
        <color indexed="64"/>
      </diagonal>
    </border>
    <border diagonalUp="1">
      <left style="medium">
        <color indexed="64"/>
      </left>
      <right/>
      <top style="thin">
        <color indexed="64"/>
      </top>
      <bottom style="thin">
        <color indexed="64"/>
      </bottom>
      <diagonal style="thin">
        <color theme="1"/>
      </diagonal>
    </border>
    <border diagonalUp="1">
      <left style="medium">
        <color indexed="64"/>
      </left>
      <right style="medium">
        <color indexed="64"/>
      </right>
      <top style="thin">
        <color indexed="64"/>
      </top>
      <bottom style="thin">
        <color indexed="64"/>
      </bottom>
      <diagonal style="thin">
        <color theme="1"/>
      </diagonal>
    </border>
    <border>
      <left/>
      <right style="medium">
        <color indexed="64"/>
      </right>
      <top style="thin">
        <color indexed="64"/>
      </top>
      <bottom/>
      <diagonal/>
    </border>
    <border diagonalUp="1">
      <left/>
      <right style="medium">
        <color indexed="64"/>
      </right>
      <top style="thin">
        <color indexed="64"/>
      </top>
      <bottom style="thin">
        <color indexed="64"/>
      </bottom>
      <diagonal style="thin">
        <color theme="1"/>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medium">
        <color indexed="64"/>
      </bottom>
      <diagonal style="thin">
        <color indexed="64"/>
      </diagonal>
    </border>
    <border diagonalUp="1">
      <left style="medium">
        <color indexed="64"/>
      </left>
      <right style="medium">
        <color indexed="64"/>
      </right>
      <top style="medium">
        <color indexed="64"/>
      </top>
      <bottom/>
      <diagonal style="thin">
        <color indexed="64"/>
      </diagonal>
    </border>
    <border diagonalUp="1">
      <left style="medium">
        <color indexed="64"/>
      </left>
      <right/>
      <top style="thin">
        <color indexed="64"/>
      </top>
      <bottom style="medium">
        <color indexed="64"/>
      </bottom>
      <diagonal style="thin">
        <color theme="1"/>
      </diagonal>
    </border>
    <border>
      <left style="medium">
        <color indexed="64"/>
      </left>
      <right style="medium">
        <color indexed="64"/>
      </right>
      <top style="thin">
        <color indexed="64"/>
      </top>
      <bottom style="medium">
        <color indexed="64"/>
      </bottom>
      <diagonal/>
    </border>
    <border>
      <left/>
      <right style="thick">
        <color indexed="64"/>
      </right>
      <top style="medium">
        <color indexed="64"/>
      </top>
      <bottom/>
      <diagonal/>
    </border>
    <border>
      <left style="thick">
        <color indexed="64"/>
      </left>
      <right style="thick">
        <color indexed="64"/>
      </right>
      <top style="thick">
        <color indexed="64"/>
      </top>
      <bottom/>
      <diagonal/>
    </border>
    <border diagonalUp="1">
      <left style="medium">
        <color indexed="64"/>
      </left>
      <right style="medium">
        <color indexed="64"/>
      </right>
      <top style="medium">
        <color indexed="64"/>
      </top>
      <bottom style="medium">
        <color indexed="64"/>
      </bottom>
      <diagonal style="thin">
        <color indexed="64"/>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ashed">
        <color auto="1"/>
      </left>
      <right/>
      <top style="dashed">
        <color auto="1"/>
      </top>
      <bottom/>
      <diagonal/>
    </border>
    <border>
      <left/>
      <right style="thin">
        <color indexed="64"/>
      </right>
      <top style="dashed">
        <color auto="1"/>
      </top>
      <bottom/>
      <diagonal/>
    </border>
    <border>
      <left style="dashed">
        <color auto="1"/>
      </left>
      <right/>
      <top/>
      <bottom/>
      <diagonal/>
    </border>
    <border>
      <left style="dashed">
        <color auto="1"/>
      </left>
      <right/>
      <top/>
      <bottom style="dashed">
        <color auto="1"/>
      </bottom>
      <diagonal/>
    </border>
    <border>
      <left/>
      <right style="thin">
        <color indexed="64"/>
      </right>
      <top/>
      <bottom style="dashed">
        <color auto="1"/>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style="hair">
        <color indexed="64"/>
      </right>
      <top/>
      <bottom/>
      <diagonal/>
    </border>
    <border>
      <left/>
      <right style="dotted">
        <color indexed="64"/>
      </right>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left style="thin">
        <color indexed="64"/>
      </left>
      <right style="double">
        <color indexed="64"/>
      </right>
      <top style="thin">
        <color indexed="64"/>
      </top>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hair">
        <color auto="1"/>
      </right>
      <top style="hair">
        <color indexed="64"/>
      </top>
      <bottom style="thin">
        <color indexed="64"/>
      </bottom>
      <diagonal/>
    </border>
    <border>
      <left style="thin">
        <color indexed="64"/>
      </left>
      <right style="hair">
        <color auto="1"/>
      </right>
      <top style="hair">
        <color indexed="64"/>
      </top>
      <bottom/>
      <diagonal/>
    </border>
    <border>
      <left style="thin">
        <color indexed="64"/>
      </left>
      <right style="hair">
        <color auto="1"/>
      </right>
      <top style="hair">
        <color indexed="64"/>
      </top>
      <bottom style="hair">
        <color auto="1"/>
      </bottom>
      <diagonal/>
    </border>
    <border>
      <left style="hair">
        <color auto="1"/>
      </left>
      <right style="thin">
        <color auto="1"/>
      </right>
      <top style="thin">
        <color auto="1"/>
      </top>
      <bottom style="hair">
        <color indexed="64"/>
      </bottom>
      <diagonal/>
    </border>
    <border diagonalUp="1">
      <left style="thin">
        <color indexed="64"/>
      </left>
      <right style="hair">
        <color auto="1"/>
      </right>
      <top style="hair">
        <color auto="1"/>
      </top>
      <bottom style="hair">
        <color auto="1"/>
      </bottom>
      <diagonal style="thin">
        <color indexed="64"/>
      </diagonal>
    </border>
    <border>
      <left style="thin">
        <color indexed="64"/>
      </left>
      <right style="hair">
        <color auto="1"/>
      </right>
      <top/>
      <bottom style="hair">
        <color indexed="64"/>
      </bottom>
      <diagonal/>
    </border>
    <border diagonalUp="1">
      <left style="thin">
        <color auto="1"/>
      </left>
      <right style="thin">
        <color auto="1"/>
      </right>
      <top style="medium">
        <color indexed="64"/>
      </top>
      <bottom style="thin">
        <color auto="1"/>
      </bottom>
      <diagonal style="thin">
        <color auto="1"/>
      </diagonal>
    </border>
    <border>
      <left style="thin">
        <color indexed="64"/>
      </left>
      <right style="thin">
        <color indexed="64"/>
      </right>
      <top style="thin">
        <color indexed="64"/>
      </top>
      <bottom style="hair">
        <color indexed="64"/>
      </bottom>
      <diagonal/>
    </border>
    <border>
      <left style="hair">
        <color auto="1"/>
      </left>
      <right style="medium">
        <color indexed="64"/>
      </right>
      <top style="hair">
        <color auto="1"/>
      </top>
      <bottom style="hair">
        <color indexed="64"/>
      </bottom>
      <diagonal/>
    </border>
    <border>
      <left style="hair">
        <color indexed="64"/>
      </left>
      <right style="medium">
        <color indexed="64"/>
      </right>
      <top/>
      <bottom style="thin">
        <color indexed="64"/>
      </bottom>
      <diagonal/>
    </border>
    <border>
      <left style="dotted">
        <color indexed="64"/>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style="hair">
        <color indexed="64"/>
      </left>
      <right style="hair">
        <color indexed="64"/>
      </right>
      <top style="thin">
        <color indexed="64"/>
      </top>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thin">
        <color indexed="64"/>
      </top>
      <bottom style="medium">
        <color indexed="64"/>
      </bottom>
      <diagonal/>
    </border>
    <border>
      <left style="thick">
        <color theme="1"/>
      </left>
      <right style="thick">
        <color indexed="64"/>
      </right>
      <top style="thick">
        <color theme="1"/>
      </top>
      <bottom style="thick">
        <color theme="1"/>
      </bottom>
      <diagonal/>
    </border>
    <border>
      <left style="thick">
        <color indexed="64"/>
      </left>
      <right style="thick">
        <color indexed="64"/>
      </right>
      <top style="thick">
        <color theme="1"/>
      </top>
      <bottom style="thick">
        <color theme="1"/>
      </bottom>
      <diagonal/>
    </border>
    <border>
      <left style="thick">
        <color indexed="64"/>
      </left>
      <right/>
      <top style="thick">
        <color theme="1"/>
      </top>
      <bottom style="thick">
        <color theme="1"/>
      </bottom>
      <diagonal/>
    </border>
    <border>
      <left/>
      <right/>
      <top style="thick">
        <color theme="1"/>
      </top>
      <bottom style="thick">
        <color theme="1"/>
      </bottom>
      <diagonal/>
    </border>
    <border>
      <left/>
      <right style="thick">
        <color theme="1"/>
      </right>
      <top style="thick">
        <color theme="1"/>
      </top>
      <bottom style="thick">
        <color theme="1"/>
      </bottom>
      <diagonal/>
    </border>
    <border>
      <left/>
      <right/>
      <top/>
      <bottom style="thick">
        <color indexed="64"/>
      </bottom>
      <diagonal/>
    </border>
    <border diagonalUp="1">
      <left style="medium">
        <color indexed="64"/>
      </left>
      <right/>
      <top style="medium">
        <color indexed="64"/>
      </top>
      <bottom/>
      <diagonal style="medium">
        <color indexed="64"/>
      </diagonal>
    </border>
    <border diagonalUp="1">
      <left/>
      <right/>
      <top style="medium">
        <color indexed="64"/>
      </top>
      <bottom/>
      <diagonal style="medium">
        <color indexed="64"/>
      </diagonal>
    </border>
    <border diagonalUp="1">
      <left/>
      <right style="medium">
        <color indexed="64"/>
      </right>
      <top style="medium">
        <color indexed="64"/>
      </top>
      <bottom/>
      <diagonal style="medium">
        <color indexed="64"/>
      </diagonal>
    </border>
    <border diagonalUp="1">
      <left style="medium">
        <color indexed="64"/>
      </left>
      <right/>
      <top/>
      <bottom/>
      <diagonal style="medium">
        <color indexed="64"/>
      </diagonal>
    </border>
    <border diagonalUp="1">
      <left/>
      <right/>
      <top/>
      <bottom/>
      <diagonal style="medium">
        <color indexed="64"/>
      </diagonal>
    </border>
    <border diagonalUp="1">
      <left/>
      <right style="medium">
        <color indexed="64"/>
      </right>
      <top/>
      <bottom/>
      <diagonal style="medium">
        <color indexed="64"/>
      </diagonal>
    </border>
    <border diagonalUp="1">
      <left style="medium">
        <color indexed="64"/>
      </left>
      <right/>
      <top/>
      <bottom style="medium">
        <color indexed="64"/>
      </bottom>
      <diagonal style="medium">
        <color indexed="64"/>
      </diagonal>
    </border>
    <border diagonalUp="1">
      <left/>
      <right/>
      <top/>
      <bottom style="medium">
        <color indexed="64"/>
      </bottom>
      <diagonal style="medium">
        <color indexed="64"/>
      </diagonal>
    </border>
    <border diagonalUp="1">
      <left/>
      <right style="medium">
        <color indexed="64"/>
      </right>
      <top/>
      <bottom style="medium">
        <color indexed="64"/>
      </bottom>
      <diagonal style="medium">
        <color indexed="64"/>
      </diagonal>
    </border>
    <border diagonalUp="1">
      <left style="medium">
        <color indexed="64"/>
      </left>
      <right style="medium">
        <color theme="1"/>
      </right>
      <top style="medium">
        <color indexed="64"/>
      </top>
      <bottom style="thin">
        <color indexed="64"/>
      </bottom>
      <diagonal style="thin">
        <color theme="1"/>
      </diagonal>
    </border>
    <border diagonalUp="1">
      <left/>
      <right/>
      <top style="medium">
        <color indexed="64"/>
      </top>
      <bottom/>
      <diagonal style="thin">
        <color theme="1"/>
      </diagonal>
    </border>
    <border diagonalUp="1">
      <left/>
      <right/>
      <top style="thin">
        <color indexed="64"/>
      </top>
      <bottom style="thin">
        <color indexed="64"/>
      </bottom>
      <diagonal style="thin">
        <color theme="1"/>
      </diagonal>
    </border>
    <border>
      <left style="thick">
        <color theme="1"/>
      </left>
      <right/>
      <top style="thick">
        <color theme="1"/>
      </top>
      <bottom style="thick">
        <color theme="1"/>
      </bottom>
      <diagonal/>
    </border>
    <border diagonalUp="1">
      <left style="medium">
        <color indexed="64"/>
      </left>
      <right style="medium">
        <color indexed="64"/>
      </right>
      <top/>
      <bottom/>
      <diagonal style="thin">
        <color indexed="64"/>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style="dashed">
        <color auto="1"/>
      </right>
      <top style="dashed">
        <color auto="1"/>
      </top>
      <bottom/>
      <diagonal/>
    </border>
    <border>
      <left/>
      <right style="dashed">
        <color auto="1"/>
      </right>
      <top/>
      <bottom/>
      <diagonal/>
    </border>
    <border>
      <left/>
      <right style="dashed">
        <color auto="1"/>
      </right>
      <top/>
      <bottom style="dashed">
        <color auto="1"/>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dotted">
        <color indexed="64"/>
      </right>
      <top style="thin">
        <color indexed="64"/>
      </top>
      <bottom style="thin">
        <color indexed="64"/>
      </bottom>
      <diagonal/>
    </border>
    <border>
      <left style="dotted">
        <color indexed="64"/>
      </left>
      <right/>
      <top style="hair">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hair">
        <color auto="1"/>
      </right>
      <top style="thin">
        <color auto="1"/>
      </top>
      <bottom/>
      <diagonal/>
    </border>
    <border>
      <left style="hair">
        <color auto="1"/>
      </left>
      <right style="medium">
        <color indexed="64"/>
      </right>
      <top style="thin">
        <color auto="1"/>
      </top>
      <bottom style="hair">
        <color auto="1"/>
      </bottom>
      <diagonal/>
    </border>
    <border>
      <left style="thin">
        <color indexed="64"/>
      </left>
      <right style="hair">
        <color auto="1"/>
      </right>
      <top/>
      <bottom style="thin">
        <color indexed="64"/>
      </bottom>
      <diagonal/>
    </border>
    <border>
      <left style="hair">
        <color auto="1"/>
      </left>
      <right style="medium">
        <color indexed="64"/>
      </right>
      <top style="hair">
        <color auto="1"/>
      </top>
      <bottom style="thin">
        <color indexed="64"/>
      </bottom>
      <diagonal/>
    </border>
    <border>
      <left style="medium">
        <color indexed="64"/>
      </left>
      <right style="thin">
        <color indexed="64"/>
      </right>
      <top/>
      <bottom/>
      <diagonal/>
    </border>
    <border>
      <left style="medium">
        <color indexed="64"/>
      </left>
      <right/>
      <top style="hair">
        <color indexed="64"/>
      </top>
      <bottom/>
      <diagonal/>
    </border>
    <border>
      <left/>
      <right style="medium">
        <color indexed="64"/>
      </right>
      <top style="hair">
        <color indexed="64"/>
      </top>
      <bottom/>
      <diagonal/>
    </border>
  </borders>
  <cellStyleXfs count="26">
    <xf numFmtId="0" fontId="0" fillId="0" borderId="0">
      <alignment vertical="center"/>
    </xf>
    <xf numFmtId="0" fontId="13" fillId="0" borderId="0" applyNumberFormat="0" applyFill="0" applyBorder="0" applyAlignment="0" applyProtection="0">
      <alignment vertical="center"/>
    </xf>
    <xf numFmtId="0" fontId="14" fillId="0" borderId="0"/>
    <xf numFmtId="0" fontId="7"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9" fontId="15" fillId="0" borderId="0" applyFont="0" applyFill="0" applyBorder="0" applyAlignment="0" applyProtection="0">
      <alignment vertical="center"/>
    </xf>
    <xf numFmtId="0" fontId="37"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93" fillId="0" borderId="0">
      <alignment vertical="center"/>
    </xf>
    <xf numFmtId="38" fontId="95" fillId="0" borderId="0" applyFont="0" applyFill="0" applyBorder="0" applyAlignment="0" applyProtection="0">
      <alignment vertical="center"/>
    </xf>
    <xf numFmtId="0" fontId="93" fillId="0" borderId="0">
      <alignment vertical="center"/>
    </xf>
    <xf numFmtId="0" fontId="72" fillId="0" borderId="0">
      <alignment vertical="center"/>
    </xf>
    <xf numFmtId="0" fontId="72" fillId="0" borderId="0">
      <alignment vertical="center"/>
    </xf>
    <xf numFmtId="38" fontId="72" fillId="0" borderId="0" applyFont="0" applyFill="0" applyBorder="0" applyAlignment="0" applyProtection="0">
      <alignment vertical="center"/>
    </xf>
    <xf numFmtId="0" fontId="93" fillId="0" borderId="0">
      <alignment vertical="center"/>
    </xf>
    <xf numFmtId="0" fontId="7" fillId="0" borderId="0">
      <alignment vertical="center"/>
    </xf>
    <xf numFmtId="9" fontId="93" fillId="0" borderId="0" applyFont="0" applyFill="0" applyBorder="0" applyAlignment="0" applyProtection="0">
      <alignment vertical="center"/>
    </xf>
    <xf numFmtId="0" fontId="15" fillId="0" borderId="0">
      <alignment vertical="center"/>
    </xf>
  </cellStyleXfs>
  <cellXfs count="3793">
    <xf numFmtId="0" fontId="0" fillId="0" borderId="0" xfId="0">
      <alignment vertical="center"/>
    </xf>
    <xf numFmtId="0" fontId="2" fillId="0" borderId="0" xfId="0" applyFont="1">
      <alignment vertical="center"/>
    </xf>
    <xf numFmtId="176" fontId="0" fillId="0" borderId="0" xfId="0" applyNumberFormat="1">
      <alignment vertical="center"/>
    </xf>
    <xf numFmtId="176" fontId="0" fillId="0" borderId="0" xfId="0" applyNumberFormat="1" applyAlignment="1">
      <alignment vertical="center"/>
    </xf>
    <xf numFmtId="0" fontId="2" fillId="0" borderId="26" xfId="0" applyFont="1" applyBorder="1">
      <alignment vertical="center"/>
    </xf>
    <xf numFmtId="0" fontId="15" fillId="0" borderId="0" xfId="2" applyFont="1" applyAlignment="1">
      <alignment horizontal="center" vertical="center"/>
    </xf>
    <xf numFmtId="0" fontId="17" fillId="0" borderId="0" xfId="2" applyFont="1" applyAlignment="1">
      <alignment horizontal="center" vertical="center"/>
    </xf>
    <xf numFmtId="0" fontId="15" fillId="0" borderId="20" xfId="2" applyFont="1" applyBorder="1" applyAlignment="1">
      <alignment horizontal="left" vertical="center"/>
    </xf>
    <xf numFmtId="0" fontId="15" fillId="0" borderId="0" xfId="2" applyFont="1" applyAlignment="1">
      <alignment horizontal="left" vertical="center"/>
    </xf>
    <xf numFmtId="0" fontId="18" fillId="0" borderId="0" xfId="2" applyFont="1" applyAlignment="1">
      <alignment vertical="center"/>
    </xf>
    <xf numFmtId="0" fontId="20" fillId="0" borderId="0" xfId="2" applyFont="1" applyAlignment="1">
      <alignment horizontal="left" vertical="top" shrinkToFit="1"/>
    </xf>
    <xf numFmtId="0" fontId="15" fillId="0" borderId="31" xfId="2" applyFont="1" applyBorder="1" applyAlignment="1">
      <alignment horizontal="left" vertical="center"/>
    </xf>
    <xf numFmtId="0" fontId="19" fillId="0" borderId="1" xfId="2" applyFont="1" applyBorder="1" applyAlignment="1">
      <alignment horizontal="center" vertical="center" wrapText="1"/>
    </xf>
    <xf numFmtId="0" fontId="15" fillId="0" borderId="0" xfId="2" applyFont="1" applyAlignment="1">
      <alignment horizontal="left" vertical="center" indent="1" shrinkToFit="1"/>
    </xf>
    <xf numFmtId="0" fontId="15" fillId="0" borderId="1" xfId="2" applyFont="1" applyBorder="1" applyAlignment="1">
      <alignment horizontal="center" vertical="center" wrapText="1"/>
    </xf>
    <xf numFmtId="0" fontId="15" fillId="0" borderId="1" xfId="2" applyFont="1" applyBorder="1" applyAlignment="1">
      <alignment horizontal="center" vertical="center" shrinkToFit="1"/>
    </xf>
    <xf numFmtId="0" fontId="15" fillId="0" borderId="1" xfId="2" applyFont="1" applyBorder="1" applyAlignment="1">
      <alignment horizontal="left" vertical="center" wrapText="1"/>
    </xf>
    <xf numFmtId="0" fontId="26" fillId="0" borderId="0" xfId="2" applyFont="1" applyAlignment="1">
      <alignment horizontal="center" vertical="center"/>
    </xf>
    <xf numFmtId="0" fontId="5" fillId="0" borderId="0" xfId="0" applyFont="1">
      <alignment vertical="center"/>
    </xf>
    <xf numFmtId="0" fontId="20" fillId="0" borderId="0" xfId="3" applyFont="1" applyAlignment="1">
      <alignment horizontal="left" vertical="center"/>
    </xf>
    <xf numFmtId="0" fontId="31" fillId="0" borderId="0" xfId="3" applyFont="1" applyAlignment="1">
      <alignment horizontal="left" vertical="center"/>
    </xf>
    <xf numFmtId="0" fontId="20" fillId="0" borderId="0" xfId="3" applyFont="1" applyAlignment="1">
      <alignment horizontal="right" vertical="center"/>
    </xf>
    <xf numFmtId="0" fontId="20" fillId="0" borderId="0" xfId="3" applyFont="1" applyBorder="1" applyAlignment="1">
      <alignment horizontal="left" vertical="center"/>
    </xf>
    <xf numFmtId="0" fontId="20" fillId="0" borderId="0" xfId="3" applyFont="1" applyBorder="1" applyAlignment="1">
      <alignment vertical="center"/>
    </xf>
    <xf numFmtId="0" fontId="33" fillId="0" borderId="0" xfId="3" applyFont="1" applyAlignment="1">
      <alignment horizontal="left" vertical="center"/>
    </xf>
    <xf numFmtId="0" fontId="19" fillId="0" borderId="0" xfId="2" applyFont="1" applyFill="1" applyAlignment="1">
      <alignment horizontal="left" vertical="center"/>
    </xf>
    <xf numFmtId="0" fontId="20" fillId="0" borderId="0" xfId="2" applyFont="1" applyBorder="1" applyAlignment="1">
      <alignment vertical="center"/>
    </xf>
    <xf numFmtId="0" fontId="21" fillId="0" borderId="0" xfId="2" applyFont="1" applyAlignment="1">
      <alignment vertical="center"/>
    </xf>
    <xf numFmtId="0" fontId="15" fillId="0" borderId="0" xfId="2" applyFont="1" applyAlignment="1">
      <alignment vertical="center"/>
    </xf>
    <xf numFmtId="0" fontId="15" fillId="0" borderId="0" xfId="4" applyFont="1">
      <alignment vertical="center"/>
    </xf>
    <xf numFmtId="0" fontId="20" fillId="0" borderId="19" xfId="2" applyFont="1" applyBorder="1" applyAlignment="1">
      <alignment vertical="center"/>
    </xf>
    <xf numFmtId="0" fontId="20" fillId="0" borderId="21" xfId="2" applyFont="1" applyBorder="1" applyAlignment="1">
      <alignment vertical="center"/>
    </xf>
    <xf numFmtId="181" fontId="20" fillId="0" borderId="20" xfId="2" applyNumberFormat="1" applyFont="1" applyBorder="1" applyAlignment="1">
      <alignment vertical="center"/>
    </xf>
    <xf numFmtId="0" fontId="20" fillId="0" borderId="20" xfId="2" applyFont="1" applyBorder="1" applyAlignment="1">
      <alignment vertical="center"/>
    </xf>
    <xf numFmtId="0" fontId="21" fillId="0" borderId="0" xfId="2" applyFont="1" applyBorder="1" applyAlignment="1">
      <alignment horizontal="right" vertical="center"/>
    </xf>
    <xf numFmtId="0" fontId="21" fillId="0" borderId="0" xfId="2" applyFont="1" applyBorder="1" applyAlignment="1">
      <alignment vertical="center"/>
    </xf>
    <xf numFmtId="0" fontId="20" fillId="0" borderId="0" xfId="2" applyFont="1" applyAlignment="1">
      <alignment vertical="top" wrapText="1"/>
    </xf>
    <xf numFmtId="0" fontId="32" fillId="0" borderId="0" xfId="2" applyFont="1" applyAlignment="1">
      <alignment vertical="center"/>
    </xf>
    <xf numFmtId="0" fontId="34" fillId="0" borderId="0" xfId="2" applyFont="1" applyAlignment="1">
      <alignment vertical="center"/>
    </xf>
    <xf numFmtId="0" fontId="0" fillId="0" borderId="43" xfId="0" applyBorder="1">
      <alignment vertical="center"/>
    </xf>
    <xf numFmtId="0" fontId="0" fillId="0" borderId="42" xfId="0" applyBorder="1">
      <alignment vertical="center"/>
    </xf>
    <xf numFmtId="0" fontId="0" fillId="0" borderId="17" xfId="0" applyBorder="1">
      <alignment vertical="center"/>
    </xf>
    <xf numFmtId="0" fontId="20" fillId="0" borderId="0" xfId="2" applyFont="1" applyAlignment="1">
      <alignment vertical="center"/>
    </xf>
    <xf numFmtId="0" fontId="42" fillId="0" borderId="0" xfId="0" applyFont="1">
      <alignment vertical="center"/>
    </xf>
    <xf numFmtId="0" fontId="35" fillId="0" borderId="0" xfId="0" applyFont="1">
      <alignment vertical="center"/>
    </xf>
    <xf numFmtId="0" fontId="0" fillId="0" borderId="0" xfId="0" applyBorder="1">
      <alignment vertical="center"/>
    </xf>
    <xf numFmtId="0" fontId="2" fillId="0" borderId="0" xfId="0" applyFont="1" applyBorder="1">
      <alignment vertical="center"/>
    </xf>
    <xf numFmtId="0" fontId="2" fillId="0" borderId="31" xfId="0" applyFont="1" applyBorder="1">
      <alignment vertical="center"/>
    </xf>
    <xf numFmtId="0" fontId="0" fillId="0" borderId="27" xfId="0" applyBorder="1">
      <alignment vertical="center"/>
    </xf>
    <xf numFmtId="0" fontId="2" fillId="0" borderId="15" xfId="0" applyFont="1" applyBorder="1">
      <alignment vertical="center"/>
    </xf>
    <xf numFmtId="0" fontId="2" fillId="0" borderId="24" xfId="0" applyFont="1" applyBorder="1" applyAlignment="1">
      <alignment vertical="center"/>
    </xf>
    <xf numFmtId="0" fontId="2" fillId="0" borderId="27" xfId="0" applyFont="1" applyBorder="1" applyAlignment="1">
      <alignment vertical="center"/>
    </xf>
    <xf numFmtId="0" fontId="2" fillId="0" borderId="29" xfId="0" applyFont="1" applyBorder="1" applyAlignment="1">
      <alignment vertical="center"/>
    </xf>
    <xf numFmtId="0" fontId="2" fillId="0" borderId="24" xfId="0" applyFont="1" applyBorder="1">
      <alignment vertical="center"/>
    </xf>
    <xf numFmtId="0" fontId="2" fillId="0" borderId="27" xfId="0" applyFont="1" applyBorder="1">
      <alignment vertical="center"/>
    </xf>
    <xf numFmtId="0" fontId="2" fillId="0" borderId="29" xfId="0" applyFont="1" applyBorder="1">
      <alignment vertical="center"/>
    </xf>
    <xf numFmtId="0" fontId="2" fillId="0" borderId="23" xfId="0" applyFont="1" applyBorder="1">
      <alignment vertical="center"/>
    </xf>
    <xf numFmtId="0" fontId="2" fillId="0" borderId="28" xfId="0" applyFont="1" applyBorder="1">
      <alignment vertical="center"/>
    </xf>
    <xf numFmtId="0" fontId="2" fillId="0" borderId="0" xfId="0" applyFont="1" applyBorder="1" applyAlignment="1">
      <alignment vertical="center"/>
    </xf>
    <xf numFmtId="0" fontId="2" fillId="0" borderId="26" xfId="0" applyFont="1" applyBorder="1" applyAlignment="1">
      <alignment vertical="center"/>
    </xf>
    <xf numFmtId="0" fontId="2" fillId="0" borderId="28" xfId="0" applyFont="1" applyBorder="1" applyAlignment="1">
      <alignment vertical="center"/>
    </xf>
    <xf numFmtId="0" fontId="45" fillId="0" borderId="0" xfId="0" applyFont="1" applyAlignment="1">
      <alignment horizontal="center" vertical="center"/>
    </xf>
    <xf numFmtId="0" fontId="2" fillId="0" borderId="21" xfId="0" applyFont="1" applyBorder="1">
      <alignment vertical="center"/>
    </xf>
    <xf numFmtId="0" fontId="37" fillId="0" borderId="0" xfId="3" applyFont="1">
      <alignment vertical="center"/>
    </xf>
    <xf numFmtId="0" fontId="37" fillId="0" borderId="0" xfId="3" applyFont="1" applyAlignment="1">
      <alignment vertical="center" shrinkToFit="1"/>
    </xf>
    <xf numFmtId="0" fontId="50" fillId="0" borderId="0" xfId="3" applyFont="1" applyAlignment="1">
      <alignment horizontal="right" vertical="center" shrinkToFit="1"/>
    </xf>
    <xf numFmtId="0" fontId="37" fillId="0" borderId="0" xfId="3" applyFont="1" applyAlignment="1">
      <alignment horizontal="left" vertical="center" indent="1" shrinkToFit="1"/>
    </xf>
    <xf numFmtId="0" fontId="37" fillId="0" borderId="0" xfId="3" applyFont="1" applyAlignment="1">
      <alignment horizontal="left" vertical="center" indent="1"/>
    </xf>
    <xf numFmtId="0" fontId="51" fillId="0" borderId="0" xfId="3" applyFont="1" applyAlignment="1">
      <alignment horizontal="left" vertical="center" indent="1"/>
    </xf>
    <xf numFmtId="0" fontId="51" fillId="0" borderId="0" xfId="3" applyFont="1">
      <alignment vertical="center"/>
    </xf>
    <xf numFmtId="0" fontId="37" fillId="0" borderId="0" xfId="3" applyFont="1" applyAlignment="1">
      <alignment horizontal="left" vertical="center" indent="6"/>
    </xf>
    <xf numFmtId="0" fontId="51" fillId="0" borderId="0" xfId="3" applyFont="1" applyAlignment="1">
      <alignment horizontal="left" vertical="center" indent="6"/>
    </xf>
    <xf numFmtId="0" fontId="51" fillId="0" borderId="0" xfId="3" applyFont="1" applyAlignment="1">
      <alignment horizontal="left"/>
    </xf>
    <xf numFmtId="0" fontId="51" fillId="0" borderId="64" xfId="3" applyFont="1" applyBorder="1" applyAlignment="1">
      <alignment horizontal="left" vertical="center" wrapText="1" indent="1"/>
    </xf>
    <xf numFmtId="0" fontId="51" fillId="0" borderId="36" xfId="3" applyFont="1" applyBorder="1" applyAlignment="1">
      <alignment horizontal="left" vertical="center" wrapText="1" indent="1"/>
    </xf>
    <xf numFmtId="0" fontId="51" fillId="0" borderId="64" xfId="3" applyFont="1" applyBorder="1" applyAlignment="1">
      <alignment horizontal="left" vertical="center" indent="1" shrinkToFit="1"/>
    </xf>
    <xf numFmtId="0" fontId="37" fillId="0" borderId="36" xfId="3" applyFont="1" applyBorder="1" applyAlignment="1">
      <alignment horizontal="distributed" vertical="center" indent="1"/>
    </xf>
    <xf numFmtId="49" fontId="52" fillId="0" borderId="36" xfId="3" applyNumberFormat="1" applyFont="1" applyBorder="1" applyAlignment="1">
      <alignment horizontal="left" vertical="center" indent="1" shrinkToFit="1"/>
    </xf>
    <xf numFmtId="0" fontId="55" fillId="0" borderId="0" xfId="0" applyFont="1" applyAlignment="1">
      <alignment horizontal="justify" vertical="center"/>
    </xf>
    <xf numFmtId="0" fontId="15" fillId="0" borderId="1" xfId="2" applyFont="1" applyBorder="1" applyAlignment="1">
      <alignment vertical="center"/>
    </xf>
    <xf numFmtId="0" fontId="2" fillId="5" borderId="8"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13" fillId="0" borderId="6" xfId="1" applyBorder="1" applyAlignment="1" applyProtection="1">
      <alignment horizontal="center" vertical="center"/>
    </xf>
    <xf numFmtId="0" fontId="13" fillId="0" borderId="3" xfId="1" applyBorder="1" applyAlignment="1" applyProtection="1">
      <alignment horizontal="center" vertical="center"/>
    </xf>
    <xf numFmtId="0" fontId="2" fillId="0" borderId="9" xfId="0" applyFont="1" applyBorder="1" applyAlignment="1" applyProtection="1">
      <alignment horizontal="center" vertical="center"/>
    </xf>
    <xf numFmtId="0" fontId="13" fillId="0" borderId="4" xfId="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176" fontId="2" fillId="0" borderId="61" xfId="0" applyNumberFormat="1" applyFont="1" applyBorder="1" applyAlignment="1" applyProtection="1">
      <alignment horizontal="center" vertical="center"/>
      <protection locked="0"/>
    </xf>
    <xf numFmtId="0" fontId="2" fillId="0" borderId="26" xfId="0" applyFont="1" applyBorder="1" applyAlignment="1">
      <alignment horizontal="center" vertical="center"/>
    </xf>
    <xf numFmtId="0" fontId="2" fillId="0" borderId="0" xfId="0" applyFont="1" applyBorder="1" applyAlignment="1">
      <alignment horizontal="center" vertical="center"/>
    </xf>
    <xf numFmtId="0" fontId="15" fillId="0" borderId="0" xfId="2" applyFont="1" applyBorder="1" applyAlignment="1">
      <alignment horizontal="left" vertical="center" wrapText="1"/>
    </xf>
    <xf numFmtId="0" fontId="2" fillId="0" borderId="0" xfId="0" applyFont="1" applyBorder="1" applyAlignment="1">
      <alignment horizontal="left" vertical="center"/>
    </xf>
    <xf numFmtId="0" fontId="2" fillId="0" borderId="31" xfId="0" applyFont="1" applyBorder="1" applyAlignment="1">
      <alignment horizontal="left" vertical="center"/>
    </xf>
    <xf numFmtId="0" fontId="2" fillId="0" borderId="26" xfId="0" applyFont="1" applyBorder="1" applyAlignment="1">
      <alignment horizontal="left" vertical="center"/>
    </xf>
    <xf numFmtId="0" fontId="2" fillId="0" borderId="27" xfId="0" applyFont="1" applyBorder="1" applyAlignment="1">
      <alignment horizontal="left" vertical="center"/>
    </xf>
    <xf numFmtId="0" fontId="2" fillId="0" borderId="28" xfId="0" applyFont="1" applyBorder="1" applyAlignment="1">
      <alignment horizontal="left" vertical="center"/>
    </xf>
    <xf numFmtId="0" fontId="2" fillId="0" borderId="29" xfId="0" applyFont="1" applyBorder="1" applyAlignment="1">
      <alignment horizontal="left" vertical="center"/>
    </xf>
    <xf numFmtId="0" fontId="2" fillId="0" borderId="20" xfId="0" applyFont="1" applyBorder="1" applyAlignment="1">
      <alignment horizontal="center" vertical="center"/>
    </xf>
    <xf numFmtId="0" fontId="2" fillId="0" borderId="23" xfId="0" applyFont="1" applyBorder="1" applyAlignment="1">
      <alignment horizontal="left" vertical="center"/>
    </xf>
    <xf numFmtId="0" fontId="2" fillId="0" borderId="15" xfId="0" applyFont="1" applyBorder="1" applyAlignment="1">
      <alignment horizontal="left" vertical="center"/>
    </xf>
    <xf numFmtId="0" fontId="2" fillId="0" borderId="24" xfId="0" applyFont="1" applyBorder="1" applyAlignment="1">
      <alignment horizontal="left" vertical="center"/>
    </xf>
    <xf numFmtId="0" fontId="2" fillId="0" borderId="0" xfId="0" applyFont="1" applyBorder="1" applyAlignment="1">
      <alignment horizontal="left" vertical="center" wrapText="1"/>
    </xf>
    <xf numFmtId="0" fontId="2" fillId="0" borderId="21" xfId="0" applyFont="1" applyBorder="1" applyAlignment="1">
      <alignment horizontal="left" vertical="center"/>
    </xf>
    <xf numFmtId="0" fontId="56" fillId="0" borderId="0" xfId="5" applyFont="1" applyAlignment="1">
      <alignment vertical="center"/>
    </xf>
    <xf numFmtId="0" fontId="58" fillId="0" borderId="0" xfId="5" applyFont="1" applyAlignment="1">
      <alignment vertical="center"/>
    </xf>
    <xf numFmtId="0" fontId="60" fillId="0" borderId="0" xfId="5" applyFont="1" applyAlignment="1">
      <alignment vertical="center"/>
    </xf>
    <xf numFmtId="0" fontId="2" fillId="0" borderId="0" xfId="5" applyFont="1"/>
    <xf numFmtId="0" fontId="60" fillId="0" borderId="0" xfId="5" applyFont="1" applyAlignment="1">
      <alignment vertical="center" wrapText="1"/>
    </xf>
    <xf numFmtId="0" fontId="63" fillId="0" borderId="0" xfId="5" applyFont="1" applyAlignment="1">
      <alignment vertical="center"/>
    </xf>
    <xf numFmtId="187" fontId="61" fillId="0" borderId="41" xfId="5" applyNumberFormat="1" applyFont="1" applyBorder="1" applyAlignment="1">
      <alignment horizontal="center" vertical="center"/>
    </xf>
    <xf numFmtId="181" fontId="61" fillId="0" borderId="41" xfId="5" applyNumberFormat="1" applyFont="1" applyBorder="1" applyAlignment="1">
      <alignment horizontal="center" vertical="center"/>
    </xf>
    <xf numFmtId="0" fontId="59" fillId="0" borderId="18" xfId="5" applyFont="1" applyBorder="1" applyAlignment="1">
      <alignment vertical="center"/>
    </xf>
    <xf numFmtId="0" fontId="60" fillId="3" borderId="28" xfId="5" applyFont="1" applyFill="1" applyBorder="1" applyAlignment="1">
      <alignment vertical="center" wrapText="1"/>
    </xf>
    <xf numFmtId="0" fontId="61" fillId="3" borderId="28" xfId="5" applyFont="1" applyFill="1" applyBorder="1" applyAlignment="1">
      <alignment horizontal="right" vertical="center"/>
    </xf>
    <xf numFmtId="0" fontId="55" fillId="3" borderId="21" xfId="5" applyFont="1" applyFill="1" applyBorder="1" applyAlignment="1">
      <alignment vertical="center"/>
    </xf>
    <xf numFmtId="0" fontId="61" fillId="3" borderId="1" xfId="5" applyFont="1" applyFill="1" applyBorder="1" applyAlignment="1">
      <alignment horizontal="center" vertical="center" wrapText="1"/>
    </xf>
    <xf numFmtId="0" fontId="2" fillId="0" borderId="0" xfId="0" applyFont="1" applyBorder="1" applyAlignment="1">
      <alignment horizontal="center" vertical="center"/>
    </xf>
    <xf numFmtId="0" fontId="20" fillId="0" borderId="22" xfId="2" applyFont="1" applyBorder="1" applyAlignment="1">
      <alignment horizontal="center" vertical="center"/>
    </xf>
    <xf numFmtId="0" fontId="20" fillId="0" borderId="25" xfId="2" applyFont="1" applyBorder="1" applyAlignment="1">
      <alignment horizontal="center" vertical="center"/>
    </xf>
    <xf numFmtId="0" fontId="20" fillId="0" borderId="0" xfId="2" applyFont="1" applyAlignment="1">
      <alignment horizontal="left" vertical="top" wrapText="1"/>
    </xf>
    <xf numFmtId="0" fontId="2" fillId="0" borderId="0" xfId="0" applyFont="1" applyBorder="1" applyAlignment="1">
      <alignment horizontal="left" vertical="center"/>
    </xf>
    <xf numFmtId="0" fontId="36" fillId="0" borderId="0" xfId="0" applyFont="1" applyAlignment="1">
      <alignment horizontal="right" vertical="center"/>
    </xf>
    <xf numFmtId="0" fontId="39" fillId="0" borderId="0" xfId="0" applyFont="1" applyAlignment="1">
      <alignment horizontal="center" vertical="center"/>
    </xf>
    <xf numFmtId="0" fontId="2" fillId="0" borderId="20" xfId="0" applyFont="1" applyBorder="1">
      <alignment vertical="center"/>
    </xf>
    <xf numFmtId="0" fontId="2" fillId="0" borderId="19" xfId="0" applyFont="1" applyBorder="1">
      <alignment vertical="center"/>
    </xf>
    <xf numFmtId="0" fontId="2" fillId="0" borderId="69" xfId="0" applyFont="1" applyBorder="1" applyAlignment="1" applyProtection="1">
      <alignment horizontal="center" vertical="center"/>
    </xf>
    <xf numFmtId="0" fontId="0" fillId="0" borderId="1" xfId="0" applyBorder="1">
      <alignment vertical="center"/>
    </xf>
    <xf numFmtId="0" fontId="19" fillId="0" borderId="0" xfId="2" applyFont="1" applyFill="1" applyAlignment="1">
      <alignment horizontal="center" vertical="center"/>
    </xf>
    <xf numFmtId="0" fontId="26" fillId="0" borderId="0" xfId="2" applyFont="1" applyFill="1" applyAlignment="1">
      <alignment horizontal="center" vertical="center"/>
    </xf>
    <xf numFmtId="0" fontId="15" fillId="0" borderId="0" xfId="2" applyFont="1" applyFill="1" applyAlignment="1">
      <alignment horizontal="center" vertical="center"/>
    </xf>
    <xf numFmtId="0" fontId="26" fillId="0" borderId="0" xfId="2" applyFont="1" applyFill="1" applyAlignment="1">
      <alignment horizontal="left" vertical="center"/>
    </xf>
    <xf numFmtId="0" fontId="15" fillId="0" borderId="0" xfId="2" applyFont="1" applyFill="1" applyAlignment="1">
      <alignment horizontal="left" vertical="top"/>
    </xf>
    <xf numFmtId="0" fontId="20" fillId="0" borderId="0" xfId="2" applyFont="1" applyFill="1" applyAlignment="1">
      <alignment horizontal="left" vertical="center" wrapText="1" indent="1"/>
    </xf>
    <xf numFmtId="0" fontId="26" fillId="0" borderId="0" xfId="2" applyFont="1" applyFill="1" applyBorder="1" applyAlignment="1">
      <alignment horizontal="left" vertical="center"/>
    </xf>
    <xf numFmtId="0" fontId="15" fillId="0" borderId="0" xfId="2" applyFont="1" applyFill="1" applyBorder="1" applyAlignment="1">
      <alignment horizontal="left" vertical="top"/>
    </xf>
    <xf numFmtId="0" fontId="15" fillId="0" borderId="0" xfId="2" applyFont="1" applyFill="1" applyBorder="1" applyAlignment="1">
      <alignment horizontal="left" vertical="center"/>
    </xf>
    <xf numFmtId="0" fontId="15" fillId="0" borderId="0" xfId="2" applyFont="1" applyFill="1" applyBorder="1" applyAlignment="1">
      <alignment horizontal="center" vertical="center"/>
    </xf>
    <xf numFmtId="0" fontId="20" fillId="0" borderId="0" xfId="2" applyFont="1" applyFill="1" applyBorder="1" applyAlignment="1">
      <alignment horizontal="center" vertical="center" wrapText="1"/>
    </xf>
    <xf numFmtId="0" fontId="26" fillId="0" borderId="0" xfId="2" applyFont="1" applyFill="1" applyBorder="1" applyAlignment="1">
      <alignment horizontal="center" vertical="center" wrapText="1"/>
    </xf>
    <xf numFmtId="0" fontId="21" fillId="0" borderId="0" xfId="2" applyFont="1" applyFill="1" applyAlignment="1">
      <alignment horizontal="center" vertical="top" wrapText="1"/>
    </xf>
    <xf numFmtId="0" fontId="15" fillId="0" borderId="0" xfId="2" applyFont="1" applyFill="1" applyAlignment="1">
      <alignment horizontal="center" vertical="center" wrapText="1"/>
    </xf>
    <xf numFmtId="0" fontId="19" fillId="0" borderId="0" xfId="2" applyFont="1" applyFill="1" applyBorder="1" applyAlignment="1">
      <alignment horizontal="left" vertical="center" indent="3"/>
    </xf>
    <xf numFmtId="0" fontId="15" fillId="0" borderId="0" xfId="2" applyFont="1" applyFill="1" applyBorder="1" applyAlignment="1">
      <alignment horizontal="right" vertical="center"/>
    </xf>
    <xf numFmtId="0" fontId="15" fillId="0" borderId="0" xfId="2" applyFont="1" applyFill="1" applyBorder="1" applyAlignment="1">
      <alignment vertical="center"/>
    </xf>
    <xf numFmtId="0" fontId="15" fillId="0" borderId="0" xfId="2" applyFont="1" applyFill="1" applyBorder="1" applyAlignment="1">
      <alignment vertical="center" wrapText="1"/>
    </xf>
    <xf numFmtId="22" fontId="40" fillId="0" borderId="0" xfId="2" applyNumberFormat="1" applyFont="1" applyFill="1" applyBorder="1" applyAlignment="1">
      <alignment vertical="center"/>
    </xf>
    <xf numFmtId="0" fontId="26" fillId="0" borderId="1" xfId="2" applyFont="1" applyFill="1" applyBorder="1" applyAlignment="1">
      <alignment horizontal="center" vertical="center" wrapText="1"/>
    </xf>
    <xf numFmtId="0" fontId="20" fillId="0" borderId="1" xfId="2" applyFont="1" applyFill="1" applyBorder="1" applyAlignment="1">
      <alignment horizontal="center" vertical="center"/>
    </xf>
    <xf numFmtId="0" fontId="15" fillId="0" borderId="0" xfId="2" applyFont="1" applyFill="1" applyAlignment="1">
      <alignment horizontal="left" vertical="center"/>
    </xf>
    <xf numFmtId="0" fontId="20" fillId="0" borderId="36" xfId="2" applyFont="1" applyFill="1" applyBorder="1" applyAlignment="1">
      <alignment horizontal="right" vertical="center" wrapText="1"/>
    </xf>
    <xf numFmtId="0" fontId="20" fillId="0" borderId="36" xfId="2" applyFont="1" applyFill="1" applyBorder="1" applyAlignment="1">
      <alignment vertical="center" wrapText="1"/>
    </xf>
    <xf numFmtId="0" fontId="15" fillId="0" borderId="37" xfId="2" applyFont="1" applyFill="1" applyBorder="1" applyAlignment="1">
      <alignment vertical="center" wrapText="1"/>
    </xf>
    <xf numFmtId="0" fontId="20" fillId="0" borderId="67" xfId="2" applyFont="1" applyFill="1" applyBorder="1" applyAlignment="1">
      <alignment horizontal="right" vertical="center"/>
    </xf>
    <xf numFmtId="0" fontId="20" fillId="0" borderId="0" xfId="2" applyFont="1" applyFill="1" applyBorder="1" applyAlignment="1">
      <alignment horizontal="right" vertical="center"/>
    </xf>
    <xf numFmtId="0" fontId="20" fillId="0" borderId="64" xfId="2" applyFont="1" applyFill="1" applyBorder="1" applyAlignment="1">
      <alignment horizontal="right" vertical="center"/>
    </xf>
    <xf numFmtId="0" fontId="20" fillId="0" borderId="0" xfId="2" applyFont="1" applyFill="1" applyBorder="1" applyAlignment="1">
      <alignment vertical="center" wrapText="1" shrinkToFit="1"/>
    </xf>
    <xf numFmtId="0" fontId="26" fillId="0" borderId="140" xfId="2" applyFont="1" applyFill="1" applyBorder="1" applyAlignment="1">
      <alignment vertical="center"/>
    </xf>
    <xf numFmtId="0" fontId="26" fillId="0" borderId="141" xfId="2" applyFont="1" applyFill="1" applyBorder="1" applyAlignment="1">
      <alignment vertical="center"/>
    </xf>
    <xf numFmtId="0" fontId="26" fillId="0" borderId="0" xfId="2" applyFont="1" applyFill="1" applyBorder="1" applyAlignment="1">
      <alignment horizontal="center" vertical="center"/>
    </xf>
    <xf numFmtId="0" fontId="19" fillId="0" borderId="132" xfId="2" applyFont="1" applyFill="1" applyBorder="1" applyAlignment="1">
      <alignment vertical="center"/>
    </xf>
    <xf numFmtId="0" fontId="19" fillId="0" borderId="36" xfId="2" applyFont="1" applyFill="1" applyBorder="1" applyAlignment="1">
      <alignment vertical="center"/>
    </xf>
    <xf numFmtId="0" fontId="19" fillId="0" borderId="37" xfId="2" applyFont="1" applyFill="1" applyBorder="1" applyAlignment="1">
      <alignment vertical="center"/>
    </xf>
    <xf numFmtId="0" fontId="19" fillId="0" borderId="36" xfId="2" applyFont="1" applyFill="1" applyBorder="1" applyAlignment="1">
      <alignment horizontal="center" vertical="center"/>
    </xf>
    <xf numFmtId="181" fontId="21" fillId="0" borderId="36" xfId="2" applyNumberFormat="1" applyFont="1" applyFill="1" applyBorder="1" applyAlignment="1">
      <alignment horizontal="center" vertical="center"/>
    </xf>
    <xf numFmtId="0" fontId="19" fillId="0" borderId="71" xfId="2" applyFont="1" applyFill="1" applyBorder="1" applyAlignment="1">
      <alignment vertical="center" wrapText="1"/>
    </xf>
    <xf numFmtId="0" fontId="26" fillId="0" borderId="36" xfId="2" applyFont="1" applyFill="1" applyBorder="1" applyAlignment="1">
      <alignment horizontal="center" vertical="center" wrapText="1"/>
    </xf>
    <xf numFmtId="0" fontId="26" fillId="0" borderId="36" xfId="2" applyFont="1" applyFill="1" applyBorder="1" applyAlignment="1">
      <alignment vertical="center" wrapText="1"/>
    </xf>
    <xf numFmtId="0" fontId="26" fillId="0" borderId="37" xfId="2" applyFont="1" applyFill="1" applyBorder="1" applyAlignment="1">
      <alignment horizontal="center" vertical="center" wrapText="1"/>
    </xf>
    <xf numFmtId="178" fontId="20" fillId="0" borderId="12" xfId="2" applyNumberFormat="1" applyFont="1" applyFill="1" applyBorder="1" applyAlignment="1">
      <alignment vertical="center" shrinkToFit="1"/>
    </xf>
    <xf numFmtId="178" fontId="26" fillId="0" borderId="38" xfId="2" applyNumberFormat="1" applyFont="1" applyFill="1" applyBorder="1" applyAlignment="1">
      <alignment horizontal="center" vertical="center" shrinkToFit="1"/>
    </xf>
    <xf numFmtId="0" fontId="20" fillId="0" borderId="38" xfId="2" applyFont="1" applyFill="1" applyBorder="1" applyAlignment="1">
      <alignment vertical="center" wrapText="1"/>
    </xf>
    <xf numFmtId="0" fontId="26" fillId="0" borderId="39" xfId="2" applyFont="1" applyFill="1" applyBorder="1" applyAlignment="1">
      <alignment horizontal="center" vertical="center" wrapText="1"/>
    </xf>
    <xf numFmtId="0" fontId="15" fillId="0" borderId="0" xfId="2" applyFont="1" applyFill="1" applyBorder="1" applyAlignment="1">
      <alignment vertical="center" shrinkToFit="1"/>
    </xf>
    <xf numFmtId="0" fontId="20" fillId="0" borderId="0" xfId="2" applyFont="1" applyFill="1" applyBorder="1" applyAlignment="1">
      <alignment horizontal="center" vertical="center"/>
    </xf>
    <xf numFmtId="0" fontId="26" fillId="0" borderId="0" xfId="2" applyFont="1" applyFill="1" applyBorder="1" applyAlignment="1">
      <alignment horizontal="left" vertical="center" indent="1"/>
    </xf>
    <xf numFmtId="0" fontId="15" fillId="0" borderId="0" xfId="2" applyFont="1" applyFill="1" applyBorder="1" applyAlignment="1">
      <alignment horizontal="left" vertical="center" indent="1"/>
    </xf>
    <xf numFmtId="0" fontId="15" fillId="0" borderId="0" xfId="2" applyFont="1" applyBorder="1" applyAlignment="1">
      <alignment horizontal="right" vertical="center" wrapText="1"/>
    </xf>
    <xf numFmtId="0" fontId="15" fillId="0" borderId="0" xfId="2" applyFont="1" applyBorder="1" applyAlignment="1">
      <alignment vertical="center" wrapText="1"/>
    </xf>
    <xf numFmtId="0" fontId="20" fillId="0" borderId="0" xfId="2" applyFont="1" applyFill="1" applyAlignment="1">
      <alignment horizontal="center" vertical="center"/>
    </xf>
    <xf numFmtId="0" fontId="0" fillId="0" borderId="0" xfId="0" applyAlignment="1">
      <alignment horizontal="right" vertical="center"/>
    </xf>
    <xf numFmtId="0" fontId="76" fillId="0" borderId="0" xfId="0" applyFont="1" applyAlignment="1">
      <alignment vertical="center"/>
    </xf>
    <xf numFmtId="0" fontId="75" fillId="0" borderId="0" xfId="0" applyFont="1" applyAlignment="1">
      <alignment horizontal="center" vertical="center"/>
    </xf>
    <xf numFmtId="0" fontId="0" fillId="0" borderId="46" xfId="0" applyBorder="1">
      <alignment vertical="center"/>
    </xf>
    <xf numFmtId="49" fontId="0" fillId="0" borderId="43" xfId="0" applyNumberFormat="1" applyBorder="1" applyAlignment="1">
      <alignment vertical="center"/>
    </xf>
    <xf numFmtId="0" fontId="0" fillId="0" borderId="43" xfId="0" applyBorder="1" applyAlignment="1">
      <alignment horizontal="center" vertical="center"/>
    </xf>
    <xf numFmtId="0" fontId="0" fillId="0" borderId="47" xfId="0" applyBorder="1">
      <alignment vertical="center"/>
    </xf>
    <xf numFmtId="0" fontId="0" fillId="0" borderId="53" xfId="0" applyBorder="1">
      <alignment vertical="center"/>
    </xf>
    <xf numFmtId="0" fontId="0" fillId="0" borderId="17" xfId="0" applyBorder="1" applyAlignment="1">
      <alignment vertical="center"/>
    </xf>
    <xf numFmtId="0" fontId="0" fillId="0" borderId="119" xfId="0" applyBorder="1" applyAlignment="1">
      <alignment horizontal="center" vertical="center"/>
    </xf>
    <xf numFmtId="0" fontId="0" fillId="0" borderId="1" xfId="0" applyBorder="1" applyAlignment="1">
      <alignment horizontal="center" vertical="center"/>
    </xf>
    <xf numFmtId="0" fontId="0" fillId="0" borderId="19" xfId="0" applyBorder="1">
      <alignment vertical="center"/>
    </xf>
    <xf numFmtId="0" fontId="0" fillId="0" borderId="20" xfId="0" applyBorder="1">
      <alignment vertical="center"/>
    </xf>
    <xf numFmtId="0" fontId="0" fillId="0" borderId="20" xfId="0" applyBorder="1" applyAlignment="1">
      <alignment horizontal="right" vertical="center"/>
    </xf>
    <xf numFmtId="0" fontId="0" fillId="0" borderId="79" xfId="0" applyBorder="1">
      <alignment vertical="center"/>
    </xf>
    <xf numFmtId="0" fontId="0" fillId="0" borderId="120" xfId="0" applyBorder="1" applyAlignment="1">
      <alignment horizontal="center" vertical="center"/>
    </xf>
    <xf numFmtId="0" fontId="0" fillId="0" borderId="146" xfId="0" applyBorder="1">
      <alignment vertical="center"/>
    </xf>
    <xf numFmtId="0" fontId="0" fillId="0" borderId="115" xfId="0" applyBorder="1">
      <alignment vertical="center"/>
    </xf>
    <xf numFmtId="0" fontId="0" fillId="0" borderId="147" xfId="0" applyBorder="1">
      <alignment vertical="center"/>
    </xf>
    <xf numFmtId="0" fontId="0" fillId="0" borderId="147" xfId="0" applyBorder="1" applyAlignment="1">
      <alignment horizontal="right" vertical="center"/>
    </xf>
    <xf numFmtId="0" fontId="0" fillId="0" borderId="84" xfId="0" applyBorder="1">
      <alignment vertical="center"/>
    </xf>
    <xf numFmtId="0" fontId="0" fillId="0" borderId="42" xfId="0" applyFill="1" applyBorder="1">
      <alignment vertical="center"/>
    </xf>
    <xf numFmtId="0" fontId="0" fillId="0" borderId="43" xfId="0" applyBorder="1" applyAlignment="1">
      <alignment vertical="center"/>
    </xf>
    <xf numFmtId="0" fontId="0" fillId="0" borderId="75" xfId="0" applyBorder="1">
      <alignment vertical="center"/>
    </xf>
    <xf numFmtId="0" fontId="0" fillId="0" borderId="145" xfId="0" applyBorder="1">
      <alignment vertical="center"/>
    </xf>
    <xf numFmtId="0" fontId="0" fillId="0" borderId="18" xfId="0" applyBorder="1" applyAlignment="1">
      <alignment horizontal="center" vertical="center"/>
    </xf>
    <xf numFmtId="0" fontId="0" fillId="0" borderId="51" xfId="0" applyBorder="1">
      <alignment vertical="center"/>
    </xf>
    <xf numFmtId="0" fontId="0" fillId="0" borderId="17" xfId="0" applyBorder="1" applyAlignment="1">
      <alignment horizontal="center" vertical="center"/>
    </xf>
    <xf numFmtId="0" fontId="0" fillId="0" borderId="45" xfId="0" applyFill="1" applyBorder="1">
      <alignment vertical="center"/>
    </xf>
    <xf numFmtId="0" fontId="0" fillId="0" borderId="0" xfId="0" applyAlignment="1"/>
    <xf numFmtId="0" fontId="35" fillId="0" borderId="0" xfId="6" applyFont="1">
      <alignment vertical="center"/>
    </xf>
    <xf numFmtId="0" fontId="77" fillId="0" borderId="0" xfId="6" applyFont="1">
      <alignment vertical="center"/>
    </xf>
    <xf numFmtId="0" fontId="2" fillId="0" borderId="0" xfId="7" applyFont="1" applyFill="1">
      <alignment vertical="center"/>
    </xf>
    <xf numFmtId="0" fontId="2" fillId="0" borderId="0" xfId="6" applyFont="1">
      <alignment vertical="center"/>
    </xf>
    <xf numFmtId="0" fontId="39" fillId="0" borderId="0" xfId="6" applyFont="1" applyAlignment="1">
      <alignment horizontal="center" vertical="center"/>
    </xf>
    <xf numFmtId="0" fontId="39" fillId="0" borderId="0" xfId="7" applyFont="1" applyFill="1" applyAlignment="1">
      <alignment horizontal="center" vertical="center"/>
    </xf>
    <xf numFmtId="0" fontId="39" fillId="0" borderId="0" xfId="7" applyFont="1" applyFill="1" applyAlignment="1">
      <alignment horizontal="center" vertical="center" wrapText="1"/>
    </xf>
    <xf numFmtId="49" fontId="2" fillId="0" borderId="0" xfId="6" applyNumberFormat="1" applyFont="1" applyBorder="1" applyAlignment="1">
      <alignment horizontal="left" vertical="center"/>
    </xf>
    <xf numFmtId="49" fontId="2" fillId="0" borderId="0" xfId="6" applyNumberFormat="1" applyFont="1" applyBorder="1" applyAlignment="1">
      <alignment horizontal="center" vertical="center"/>
    </xf>
    <xf numFmtId="0" fontId="35" fillId="0" borderId="0" xfId="7" applyFont="1" applyFill="1" applyAlignment="1">
      <alignment horizontal="left" vertical="center"/>
    </xf>
    <xf numFmtId="0" fontId="35" fillId="0" borderId="0" xfId="7" applyFont="1" applyFill="1">
      <alignment vertical="center"/>
    </xf>
    <xf numFmtId="0" fontId="35" fillId="0" borderId="23" xfId="7" applyFont="1" applyFill="1" applyBorder="1" applyAlignment="1">
      <alignment horizontal="left" vertical="center"/>
    </xf>
    <xf numFmtId="0" fontId="35" fillId="0" borderId="15" xfId="7" applyFont="1" applyFill="1" applyBorder="1" applyAlignment="1">
      <alignment horizontal="left" vertical="center"/>
    </xf>
    <xf numFmtId="0" fontId="35" fillId="0" borderId="24" xfId="7" applyFont="1" applyFill="1" applyBorder="1" applyAlignment="1">
      <alignment horizontal="left" vertical="center"/>
    </xf>
    <xf numFmtId="0" fontId="35" fillId="0" borderId="0" xfId="7" applyFont="1" applyFill="1" applyAlignment="1">
      <alignment vertical="center"/>
    </xf>
    <xf numFmtId="0" fontId="35" fillId="0" borderId="26" xfId="7" applyFont="1" applyFill="1" applyBorder="1" applyAlignment="1">
      <alignment horizontal="left" vertical="center"/>
    </xf>
    <xf numFmtId="0" fontId="35" fillId="0" borderId="0" xfId="7" applyFont="1" applyFill="1" applyBorder="1" applyAlignment="1">
      <alignment horizontal="left" vertical="center"/>
    </xf>
    <xf numFmtId="0" fontId="35" fillId="0" borderId="27" xfId="7" applyFont="1" applyFill="1" applyBorder="1" applyAlignment="1">
      <alignment horizontal="left" vertical="center"/>
    </xf>
    <xf numFmtId="0" fontId="35" fillId="0" borderId="19" xfId="7" applyFont="1" applyFill="1" applyBorder="1" applyAlignment="1">
      <alignment horizontal="left" vertical="center"/>
    </xf>
    <xf numFmtId="0" fontId="35" fillId="0" borderId="21" xfId="7" applyFont="1" applyFill="1" applyBorder="1" applyAlignment="1">
      <alignment horizontal="left" vertical="center"/>
    </xf>
    <xf numFmtId="0" fontId="35" fillId="0" borderId="20" xfId="7" applyFont="1" applyFill="1" applyBorder="1" applyAlignment="1">
      <alignment vertical="center"/>
    </xf>
    <xf numFmtId="0" fontId="35" fillId="0" borderId="28" xfId="7" applyFont="1" applyFill="1" applyBorder="1" applyAlignment="1">
      <alignment horizontal="left" vertical="center"/>
    </xf>
    <xf numFmtId="0" fontId="35" fillId="0" borderId="31" xfId="7" applyFont="1" applyFill="1" applyBorder="1" applyAlignment="1">
      <alignment horizontal="left" vertical="center"/>
    </xf>
    <xf numFmtId="0" fontId="35" fillId="0" borderId="29" xfId="7" applyFont="1" applyFill="1" applyBorder="1" applyAlignment="1">
      <alignment horizontal="left" vertical="center"/>
    </xf>
    <xf numFmtId="0" fontId="35" fillId="0" borderId="0" xfId="7" applyFont="1" applyFill="1" applyBorder="1" applyAlignment="1">
      <alignment vertical="center"/>
    </xf>
    <xf numFmtId="0" fontId="35" fillId="0" borderId="15" xfId="7" applyFont="1" applyFill="1" applyBorder="1" applyAlignment="1">
      <alignment vertical="center"/>
    </xf>
    <xf numFmtId="0" fontId="35" fillId="0" borderId="31" xfId="7" applyFont="1" applyFill="1" applyBorder="1" applyAlignment="1">
      <alignment vertical="center"/>
    </xf>
    <xf numFmtId="0" fontId="35" fillId="0" borderId="21" xfId="7" applyFont="1" applyFill="1" applyBorder="1" applyAlignment="1">
      <alignment vertical="center"/>
    </xf>
    <xf numFmtId="0" fontId="35" fillId="0" borderId="20" xfId="7" applyFont="1" applyFill="1" applyBorder="1" applyAlignment="1">
      <alignment horizontal="left" vertical="center"/>
    </xf>
    <xf numFmtId="0" fontId="2" fillId="0" borderId="0" xfId="0" applyFont="1" applyAlignment="1">
      <alignment vertical="top"/>
    </xf>
    <xf numFmtId="0" fontId="38" fillId="0" borderId="0" xfId="0" applyFont="1" applyAlignment="1">
      <alignment horizontal="right" vertical="top"/>
    </xf>
    <xf numFmtId="0" fontId="2" fillId="0" borderId="31" xfId="0" applyFont="1" applyBorder="1" applyAlignment="1">
      <alignment horizontal="left" vertical="top"/>
    </xf>
    <xf numFmtId="0" fontId="2" fillId="0" borderId="23" xfId="0" applyFont="1" applyFill="1" applyBorder="1">
      <alignment vertical="center"/>
    </xf>
    <xf numFmtId="0" fontId="2" fillId="0" borderId="26" xfId="0" applyFont="1" applyFill="1" applyBorder="1">
      <alignment vertical="center"/>
    </xf>
    <xf numFmtId="0" fontId="2" fillId="0" borderId="28" xfId="0" applyFont="1" applyFill="1" applyBorder="1">
      <alignment vertical="center"/>
    </xf>
    <xf numFmtId="0" fontId="2" fillId="0" borderId="0" xfId="0" applyFont="1" applyBorder="1" applyAlignment="1">
      <alignment vertical="center" wrapText="1"/>
    </xf>
    <xf numFmtId="0" fontId="35" fillId="0" borderId="0" xfId="0" applyFont="1" applyBorder="1" applyAlignment="1">
      <alignment vertical="center"/>
    </xf>
    <xf numFmtId="0" fontId="38" fillId="0" borderId="0" xfId="0" applyFont="1" applyFill="1" applyBorder="1" applyAlignment="1">
      <alignment horizontal="right" vertical="center"/>
    </xf>
    <xf numFmtId="0" fontId="2" fillId="0" borderId="0" xfId="4" applyFont="1" applyBorder="1" applyAlignment="1">
      <alignment horizontal="left" vertical="center" shrinkToFit="1"/>
    </xf>
    <xf numFmtId="0" fontId="2" fillId="0" borderId="0" xfId="4" applyFont="1" applyBorder="1" applyAlignment="1">
      <alignment horizontal="center" vertical="center" shrinkToFit="1"/>
    </xf>
    <xf numFmtId="49" fontId="15" fillId="0" borderId="0" xfId="4" applyNumberFormat="1" applyFont="1" applyBorder="1" applyAlignment="1">
      <alignment horizontal="center" vertical="center" shrinkToFit="1"/>
    </xf>
    <xf numFmtId="0" fontId="35" fillId="0" borderId="23" xfId="0" applyFont="1" applyBorder="1" applyAlignment="1">
      <alignment vertical="center"/>
    </xf>
    <xf numFmtId="0" fontId="35" fillId="0" borderId="24" xfId="0" applyFont="1" applyBorder="1" applyAlignment="1">
      <alignment vertical="center"/>
    </xf>
    <xf numFmtId="0" fontId="35" fillId="0" borderId="26" xfId="0" applyFont="1" applyBorder="1" applyAlignment="1">
      <alignment vertical="center"/>
    </xf>
    <xf numFmtId="0" fontId="35" fillId="0" borderId="27" xfId="0" applyFont="1" applyBorder="1" applyAlignment="1">
      <alignment vertical="center"/>
    </xf>
    <xf numFmtId="0" fontId="35" fillId="0" borderId="28" xfId="0" applyFont="1" applyBorder="1" applyAlignment="1">
      <alignment vertical="center"/>
    </xf>
    <xf numFmtId="0" fontId="35" fillId="0" borderId="29" xfId="0" applyFont="1" applyBorder="1" applyAlignment="1">
      <alignment vertical="center"/>
    </xf>
    <xf numFmtId="0" fontId="2" fillId="0" borderId="151" xfId="0" applyFont="1" applyBorder="1">
      <alignment vertical="center"/>
    </xf>
    <xf numFmtId="0" fontId="2" fillId="0" borderId="152" xfId="0" applyFont="1" applyBorder="1">
      <alignment vertical="center"/>
    </xf>
    <xf numFmtId="0" fontId="2" fillId="0" borderId="153" xfId="0" applyFont="1" applyBorder="1">
      <alignment vertical="center"/>
    </xf>
    <xf numFmtId="0" fontId="2" fillId="0" borderId="154" xfId="0" applyFont="1" applyBorder="1">
      <alignment vertical="center"/>
    </xf>
    <xf numFmtId="0" fontId="2" fillId="0" borderId="155" xfId="0" applyFont="1" applyBorder="1">
      <alignment vertical="center"/>
    </xf>
    <xf numFmtId="0" fontId="2" fillId="0" borderId="156" xfId="0" applyFont="1" applyBorder="1">
      <alignment vertical="center"/>
    </xf>
    <xf numFmtId="0" fontId="2" fillId="0" borderId="157" xfId="0" applyFont="1" applyBorder="1">
      <alignment vertical="center"/>
    </xf>
    <xf numFmtId="0" fontId="2" fillId="0" borderId="158" xfId="0" applyFont="1" applyBorder="1">
      <alignment vertical="center"/>
    </xf>
    <xf numFmtId="49" fontId="2" fillId="0" borderId="158" xfId="0" applyNumberFormat="1" applyFont="1" applyBorder="1" applyAlignment="1">
      <alignment horizontal="center" vertical="center"/>
    </xf>
    <xf numFmtId="0" fontId="2" fillId="0" borderId="159" xfId="0" applyFont="1" applyBorder="1">
      <alignment vertical="center"/>
    </xf>
    <xf numFmtId="0" fontId="2" fillId="0" borderId="27" xfId="0" applyFont="1" applyBorder="1" applyAlignment="1">
      <alignment horizontal="right" vertical="center"/>
    </xf>
    <xf numFmtId="0" fontId="2" fillId="0" borderId="31" xfId="0" applyFont="1" applyBorder="1" applyAlignment="1">
      <alignment vertical="center"/>
    </xf>
    <xf numFmtId="0" fontId="2" fillId="0" borderId="153" xfId="0" applyFont="1" applyBorder="1" applyAlignment="1">
      <alignment horizontal="right" vertical="center"/>
    </xf>
    <xf numFmtId="0" fontId="2" fillId="0" borderId="156" xfId="0" applyFont="1" applyBorder="1" applyAlignment="1">
      <alignment horizontal="right" vertical="center"/>
    </xf>
    <xf numFmtId="0" fontId="2" fillId="0" borderId="163" xfId="0" applyFont="1" applyBorder="1">
      <alignment vertical="center"/>
    </xf>
    <xf numFmtId="0" fontId="2" fillId="0" borderId="164" xfId="0" applyFont="1" applyBorder="1">
      <alignment vertical="center"/>
    </xf>
    <xf numFmtId="0" fontId="2" fillId="0" borderId="165" xfId="0" applyFont="1" applyBorder="1" applyAlignment="1">
      <alignment horizontal="right" vertical="center"/>
    </xf>
    <xf numFmtId="0" fontId="2" fillId="0" borderId="21" xfId="0" applyFont="1" applyFill="1" applyBorder="1">
      <alignment vertical="center"/>
    </xf>
    <xf numFmtId="0" fontId="2" fillId="0" borderId="20" xfId="0" applyFont="1" applyBorder="1" applyAlignment="1">
      <alignment horizontal="right" vertical="center"/>
    </xf>
    <xf numFmtId="0" fontId="2" fillId="0" borderId="23" xfId="0" applyFont="1" applyBorder="1" applyAlignment="1">
      <alignment vertical="center"/>
    </xf>
    <xf numFmtId="0" fontId="2" fillId="0" borderId="15" xfId="0" applyFont="1" applyBorder="1" applyAlignment="1">
      <alignment vertical="center"/>
    </xf>
    <xf numFmtId="0" fontId="2" fillId="0" borderId="0" xfId="0" applyFont="1" applyBorder="1" applyAlignment="1">
      <alignment horizontal="right" vertical="center"/>
    </xf>
    <xf numFmtId="0" fontId="2" fillId="0" borderId="165" xfId="0" applyFont="1" applyBorder="1">
      <alignment vertical="center"/>
    </xf>
    <xf numFmtId="0" fontId="2" fillId="0" borderId="15" xfId="0" applyFont="1" applyFill="1" applyBorder="1" applyAlignment="1">
      <alignment vertical="center"/>
    </xf>
    <xf numFmtId="0" fontId="2" fillId="0" borderId="31" xfId="0" applyFont="1" applyFill="1" applyBorder="1" applyAlignment="1">
      <alignment vertical="center"/>
    </xf>
    <xf numFmtId="0" fontId="2" fillId="0" borderId="0" xfId="0" applyFont="1" applyFill="1" applyBorder="1" applyAlignment="1">
      <alignment vertical="center"/>
    </xf>
    <xf numFmtId="0" fontId="2" fillId="0" borderId="168" xfId="0" applyFont="1" applyBorder="1">
      <alignment vertical="center"/>
    </xf>
    <xf numFmtId="0" fontId="2" fillId="0" borderId="169" xfId="0" applyFont="1" applyBorder="1">
      <alignment vertical="center"/>
    </xf>
    <xf numFmtId="0" fontId="2" fillId="0" borderId="65" xfId="0" applyFont="1" applyBorder="1">
      <alignment vertical="center"/>
    </xf>
    <xf numFmtId="0" fontId="2" fillId="0" borderId="170" xfId="0" applyFont="1" applyBorder="1">
      <alignment vertical="center"/>
    </xf>
    <xf numFmtId="0" fontId="2" fillId="0" borderId="158" xfId="0" applyFont="1" applyBorder="1" applyAlignment="1">
      <alignment horizontal="right" vertical="center"/>
    </xf>
    <xf numFmtId="0" fontId="2" fillId="0" borderId="31" xfId="0" applyFont="1" applyBorder="1" applyAlignment="1">
      <alignment horizontal="right" vertical="center"/>
    </xf>
    <xf numFmtId="0" fontId="2" fillId="0" borderId="155" xfId="0" applyFont="1" applyBorder="1" applyAlignment="1">
      <alignment horizontal="right" vertical="center"/>
    </xf>
    <xf numFmtId="0" fontId="2" fillId="0" borderId="161" xfId="0" applyFont="1" applyBorder="1">
      <alignment vertical="center"/>
    </xf>
    <xf numFmtId="0" fontId="2" fillId="0" borderId="161" xfId="0" applyFont="1" applyBorder="1" applyAlignment="1">
      <alignment vertical="center"/>
    </xf>
    <xf numFmtId="0" fontId="2" fillId="0" borderId="162" xfId="0" applyFont="1" applyBorder="1">
      <alignment vertical="center"/>
    </xf>
    <xf numFmtId="0" fontId="36" fillId="0" borderId="26" xfId="0" applyFont="1" applyBorder="1" applyAlignment="1">
      <alignment vertical="center" wrapText="1"/>
    </xf>
    <xf numFmtId="0" fontId="0" fillId="0" borderId="26" xfId="0" applyBorder="1">
      <alignment vertical="center"/>
    </xf>
    <xf numFmtId="0" fontId="36" fillId="0" borderId="0" xfId="0" applyFont="1" applyBorder="1" applyAlignment="1">
      <alignment vertical="center" wrapText="1"/>
    </xf>
    <xf numFmtId="0" fontId="36" fillId="0" borderId="157" xfId="0" applyFont="1" applyBorder="1" applyAlignment="1">
      <alignment vertical="center" wrapText="1"/>
    </xf>
    <xf numFmtId="0" fontId="36" fillId="0" borderId="158" xfId="0" applyFont="1" applyBorder="1" applyAlignment="1">
      <alignment vertical="center" wrapText="1"/>
    </xf>
    <xf numFmtId="0" fontId="2" fillId="0" borderId="20" xfId="0" applyFont="1" applyBorder="1" applyAlignment="1">
      <alignment horizontal="left" vertical="center"/>
    </xf>
    <xf numFmtId="0" fontId="38" fillId="0" borderId="0" xfId="0" applyFont="1" applyBorder="1" applyAlignment="1">
      <alignment horizontal="left" vertical="center"/>
    </xf>
    <xf numFmtId="0" fontId="35" fillId="0" borderId="0" xfId="7" applyFont="1">
      <alignment vertical="center"/>
    </xf>
    <xf numFmtId="0" fontId="77" fillId="0" borderId="0" xfId="7" applyFont="1">
      <alignment vertical="center"/>
    </xf>
    <xf numFmtId="0" fontId="2" fillId="0" borderId="0" xfId="7" applyFont="1">
      <alignment vertical="center"/>
    </xf>
    <xf numFmtId="0" fontId="2" fillId="0" borderId="0" xfId="7" applyFont="1" applyAlignment="1">
      <alignment horizontal="right" vertical="center"/>
    </xf>
    <xf numFmtId="0" fontId="21" fillId="0" borderId="0" xfId="0" applyFont="1">
      <alignment vertical="center"/>
    </xf>
    <xf numFmtId="0" fontId="21" fillId="0" borderId="1" xfId="0" applyFont="1" applyBorder="1" applyAlignment="1">
      <alignment horizontal="center" vertical="center" wrapText="1"/>
    </xf>
    <xf numFmtId="0" fontId="21" fillId="0" borderId="0" xfId="0" applyFont="1" applyBorder="1" applyAlignment="1">
      <alignment horizontal="left" vertical="center" wrapText="1"/>
    </xf>
    <xf numFmtId="0" fontId="21" fillId="0" borderId="0" xfId="0" applyFont="1" applyBorder="1" applyAlignment="1">
      <alignment horizontal="right" vertical="center" wrapText="1"/>
    </xf>
    <xf numFmtId="0" fontId="21" fillId="0" borderId="0" xfId="8" applyFont="1" applyAlignment="1">
      <alignment horizontal="left" vertical="center"/>
    </xf>
    <xf numFmtId="0" fontId="21" fillId="0" borderId="0" xfId="8" applyFont="1">
      <alignment vertical="center"/>
    </xf>
    <xf numFmtId="0" fontId="21" fillId="0" borderId="23" xfId="8" applyFont="1" applyBorder="1" applyAlignment="1">
      <alignment horizontal="left" vertical="center"/>
    </xf>
    <xf numFmtId="0" fontId="21" fillId="0" borderId="15" xfId="8" applyFont="1" applyBorder="1" applyAlignment="1">
      <alignment horizontal="left" vertical="center"/>
    </xf>
    <xf numFmtId="0" fontId="21" fillId="0" borderId="24" xfId="8" applyFont="1" applyBorder="1" applyAlignment="1">
      <alignment horizontal="left" vertical="center"/>
    </xf>
    <xf numFmtId="0" fontId="21" fillId="0" borderId="0" xfId="0" applyFont="1" applyAlignment="1">
      <alignment vertical="center"/>
    </xf>
    <xf numFmtId="0" fontId="21" fillId="0" borderId="26" xfId="8" applyFont="1" applyBorder="1" applyAlignment="1">
      <alignment horizontal="left" vertical="center"/>
    </xf>
    <xf numFmtId="0" fontId="21" fillId="0" borderId="27" xfId="8" applyFont="1" applyBorder="1" applyAlignment="1">
      <alignment horizontal="left" vertical="center"/>
    </xf>
    <xf numFmtId="0" fontId="21" fillId="0" borderId="19" xfId="8" applyFont="1" applyBorder="1" applyAlignment="1">
      <alignment horizontal="left" vertical="center"/>
    </xf>
    <xf numFmtId="0" fontId="21" fillId="0" borderId="21" xfId="8" applyFont="1" applyBorder="1" applyAlignment="1">
      <alignment horizontal="left" vertical="center"/>
    </xf>
    <xf numFmtId="0" fontId="21" fillId="0" borderId="20" xfId="8" applyFont="1" applyBorder="1" applyAlignment="1">
      <alignment vertical="center"/>
    </xf>
    <xf numFmtId="0" fontId="21" fillId="0" borderId="21" xfId="8" applyFont="1" applyBorder="1" applyAlignment="1">
      <alignment vertical="center"/>
    </xf>
    <xf numFmtId="0" fontId="21" fillId="0" borderId="20" xfId="8" applyFont="1" applyBorder="1" applyAlignment="1">
      <alignment horizontal="left" vertical="center"/>
    </xf>
    <xf numFmtId="0" fontId="21" fillId="0" borderId="15" xfId="8" applyFont="1" applyBorder="1" applyAlignment="1">
      <alignment vertical="center"/>
    </xf>
    <xf numFmtId="0" fontId="69" fillId="0" borderId="0" xfId="0" applyFont="1" applyFill="1" applyBorder="1" applyAlignment="1">
      <alignment vertical="center" wrapText="1"/>
    </xf>
    <xf numFmtId="0" fontId="21" fillId="0" borderId="0" xfId="8" applyFont="1" applyBorder="1" applyAlignment="1">
      <alignment vertical="center"/>
    </xf>
    <xf numFmtId="0" fontId="21" fillId="0" borderId="28" xfId="8" applyFont="1" applyBorder="1" applyAlignment="1">
      <alignment horizontal="left" vertical="center"/>
    </xf>
    <xf numFmtId="0" fontId="21" fillId="0" borderId="31" xfId="8" applyFont="1" applyBorder="1" applyAlignment="1">
      <alignment vertical="center"/>
    </xf>
    <xf numFmtId="0" fontId="2" fillId="0" borderId="15" xfId="7" applyFont="1" applyBorder="1" applyAlignment="1">
      <alignment horizontal="left" vertical="center"/>
    </xf>
    <xf numFmtId="0" fontId="21" fillId="0" borderId="24" xfId="8" applyFont="1" applyBorder="1" applyAlignment="1">
      <alignment vertical="center"/>
    </xf>
    <xf numFmtId="0" fontId="21" fillId="0" borderId="27" xfId="8" applyFont="1" applyBorder="1" applyAlignment="1">
      <alignment vertical="center"/>
    </xf>
    <xf numFmtId="0" fontId="21" fillId="0" borderId="26" xfId="8" applyFont="1" applyBorder="1" applyAlignment="1">
      <alignment vertical="center"/>
    </xf>
    <xf numFmtId="0" fontId="21" fillId="0" borderId="26" xfId="8" applyFont="1" applyBorder="1" applyAlignment="1">
      <alignment horizontal="left" vertical="top"/>
    </xf>
    <xf numFmtId="0" fontId="21" fillId="0" borderId="27" xfId="8" applyFont="1" applyBorder="1" applyAlignment="1">
      <alignment horizontal="left" vertical="top"/>
    </xf>
    <xf numFmtId="0" fontId="21" fillId="0" borderId="25" xfId="8" applyFont="1" applyBorder="1" applyAlignment="1">
      <alignment horizontal="left" vertical="center" wrapText="1"/>
    </xf>
    <xf numFmtId="0" fontId="21" fillId="0" borderId="2" xfId="8" applyFont="1" applyBorder="1" applyAlignment="1">
      <alignment horizontal="left" vertical="center" wrapText="1"/>
    </xf>
    <xf numFmtId="0" fontId="21" fillId="0" borderId="28" xfId="8" applyFont="1" applyBorder="1" applyAlignment="1">
      <alignment horizontal="left" vertical="top" wrapText="1"/>
    </xf>
    <xf numFmtId="0" fontId="21" fillId="0" borderId="31" xfId="8" applyFont="1" applyBorder="1" applyAlignment="1">
      <alignment horizontal="left" vertical="top" wrapText="1"/>
    </xf>
    <xf numFmtId="0" fontId="21" fillId="0" borderId="29" xfId="8" applyFont="1" applyBorder="1" applyAlignment="1">
      <alignment horizontal="left" vertical="top" wrapText="1"/>
    </xf>
    <xf numFmtId="0" fontId="21" fillId="0" borderId="0" xfId="8" applyFont="1" applyFill="1">
      <alignment vertical="center"/>
    </xf>
    <xf numFmtId="0" fontId="35" fillId="0" borderId="0" xfId="9" applyFont="1">
      <alignment vertical="center"/>
    </xf>
    <xf numFmtId="0" fontId="77" fillId="0" borderId="0" xfId="9" applyFont="1">
      <alignment vertical="center"/>
    </xf>
    <xf numFmtId="0" fontId="2" fillId="0" borderId="0" xfId="9" applyFont="1">
      <alignment vertical="center"/>
    </xf>
    <xf numFmtId="0" fontId="39" fillId="0" borderId="0" xfId="9" applyFont="1" applyAlignment="1">
      <alignment horizontal="center" vertical="center"/>
    </xf>
    <xf numFmtId="0" fontId="35" fillId="0" borderId="0" xfId="7" applyFont="1" applyBorder="1" applyAlignment="1">
      <alignment horizontal="left" vertical="center" wrapText="1"/>
    </xf>
    <xf numFmtId="0" fontId="35" fillId="0" borderId="0" xfId="7" applyFont="1" applyBorder="1" applyAlignment="1">
      <alignment horizontal="right" vertical="center" wrapText="1"/>
    </xf>
    <xf numFmtId="0" fontId="35" fillId="0" borderId="0" xfId="7" applyFont="1" applyAlignment="1">
      <alignment horizontal="left" vertical="center"/>
    </xf>
    <xf numFmtId="0" fontId="35" fillId="0" borderId="23" xfId="7" applyFont="1" applyBorder="1" applyAlignment="1">
      <alignment horizontal="left" vertical="center"/>
    </xf>
    <xf numFmtId="0" fontId="35" fillId="0" borderId="15" xfId="7" applyFont="1" applyBorder="1" applyAlignment="1">
      <alignment horizontal="left" vertical="center"/>
    </xf>
    <xf numFmtId="0" fontId="35" fillId="0" borderId="24" xfId="7" applyFont="1" applyBorder="1" applyAlignment="1">
      <alignment horizontal="left" vertical="center"/>
    </xf>
    <xf numFmtId="0" fontId="35" fillId="0" borderId="0" xfId="7" applyFont="1" applyAlignment="1">
      <alignment vertical="center"/>
    </xf>
    <xf numFmtId="0" fontId="35" fillId="0" borderId="26" xfId="7" applyFont="1" applyBorder="1" applyAlignment="1">
      <alignment horizontal="left" vertical="center"/>
    </xf>
    <xf numFmtId="0" fontId="35" fillId="0" borderId="0" xfId="7" applyFont="1" applyBorder="1" applyAlignment="1">
      <alignment horizontal="left" vertical="center"/>
    </xf>
    <xf numFmtId="0" fontId="35" fillId="0" borderId="27" xfId="7" applyFont="1" applyBorder="1" applyAlignment="1">
      <alignment horizontal="left" vertical="center"/>
    </xf>
    <xf numFmtId="0" fontId="35" fillId="0" borderId="19" xfId="7" applyFont="1" applyBorder="1" applyAlignment="1">
      <alignment horizontal="left" vertical="center"/>
    </xf>
    <xf numFmtId="0" fontId="35" fillId="0" borderId="21" xfId="7" applyFont="1" applyBorder="1" applyAlignment="1">
      <alignment horizontal="left" vertical="center"/>
    </xf>
    <xf numFmtId="0" fontId="35" fillId="0" borderId="20" xfId="7" applyFont="1" applyBorder="1" applyAlignment="1">
      <alignment vertical="center"/>
    </xf>
    <xf numFmtId="0" fontId="35" fillId="0" borderId="28" xfId="7" applyFont="1" applyBorder="1" applyAlignment="1">
      <alignment horizontal="left" vertical="center"/>
    </xf>
    <xf numFmtId="0" fontId="35" fillId="0" borderId="31" xfId="7" applyFont="1" applyBorder="1" applyAlignment="1">
      <alignment horizontal="left" vertical="center"/>
    </xf>
    <xf numFmtId="0" fontId="35" fillId="0" borderId="29" xfId="7" applyFont="1" applyBorder="1">
      <alignment vertical="center"/>
    </xf>
    <xf numFmtId="0" fontId="35" fillId="0" borderId="15" xfId="7" applyFont="1" applyBorder="1" applyAlignment="1">
      <alignment vertical="center"/>
    </xf>
    <xf numFmtId="0" fontId="35" fillId="0" borderId="0" xfId="7" applyFont="1" applyBorder="1" applyAlignment="1">
      <alignment vertical="center"/>
    </xf>
    <xf numFmtId="0" fontId="35" fillId="0" borderId="31" xfId="7" applyFont="1" applyBorder="1" applyAlignment="1">
      <alignment vertical="center"/>
    </xf>
    <xf numFmtId="0" fontId="35" fillId="0" borderId="29" xfId="7" applyFont="1" applyBorder="1" applyAlignment="1">
      <alignment horizontal="left" vertical="center"/>
    </xf>
    <xf numFmtId="0" fontId="35" fillId="0" borderId="21" xfId="7" applyFont="1" applyBorder="1" applyAlignment="1">
      <alignment vertical="center"/>
    </xf>
    <xf numFmtId="0" fontId="35" fillId="0" borderId="20" xfId="7" applyFont="1" applyBorder="1" applyAlignment="1">
      <alignment horizontal="left" vertical="center"/>
    </xf>
    <xf numFmtId="0" fontId="35" fillId="0" borderId="0" xfId="7" applyFont="1" applyBorder="1" applyAlignment="1">
      <alignment horizontal="left" vertical="top" wrapText="1"/>
    </xf>
    <xf numFmtId="0" fontId="21" fillId="0" borderId="0" xfId="7" applyFont="1" applyAlignment="1">
      <alignment horizontal="left" vertical="center"/>
    </xf>
    <xf numFmtId="181" fontId="20" fillId="0" borderId="20" xfId="2" applyNumberFormat="1" applyFont="1" applyBorder="1" applyAlignment="1">
      <alignment horizontal="center" vertical="center"/>
    </xf>
    <xf numFmtId="0" fontId="15" fillId="0" borderId="0" xfId="3" applyFont="1">
      <alignment vertical="center"/>
    </xf>
    <xf numFmtId="0" fontId="15" fillId="0" borderId="0" xfId="3" applyFont="1" applyAlignment="1">
      <alignment horizontal="left" vertical="center" indent="1" shrinkToFit="1"/>
    </xf>
    <xf numFmtId="0" fontId="21" fillId="0" borderId="0" xfId="3" applyFont="1">
      <alignment vertical="center"/>
    </xf>
    <xf numFmtId="0" fontId="83" fillId="0" borderId="0" xfId="3" applyFont="1" applyAlignment="1">
      <alignment horizontal="center" vertical="center"/>
    </xf>
    <xf numFmtId="0" fontId="21" fillId="0" borderId="31" xfId="3" applyFont="1" applyBorder="1" applyAlignment="1">
      <alignment horizontal="left" vertical="center" wrapText="1" shrinkToFit="1"/>
    </xf>
    <xf numFmtId="0" fontId="21" fillId="0" borderId="21" xfId="3" applyFont="1" applyBorder="1" applyAlignment="1">
      <alignment horizontal="left" vertical="center" shrinkToFit="1"/>
    </xf>
    <xf numFmtId="0" fontId="20" fillId="0" borderId="0" xfId="3" applyFont="1" applyAlignment="1">
      <alignment vertical="top"/>
    </xf>
    <xf numFmtId="178" fontId="20" fillId="0" borderId="19" xfId="3" applyNumberFormat="1" applyFont="1" applyBorder="1" applyAlignment="1">
      <alignment vertical="center" shrinkToFit="1"/>
    </xf>
    <xf numFmtId="0" fontId="20" fillId="0" borderId="20" xfId="3" applyFont="1" applyBorder="1" applyAlignment="1">
      <alignment horizontal="center" vertical="center" shrinkToFit="1"/>
    </xf>
    <xf numFmtId="180" fontId="20" fillId="0" borderId="19" xfId="3" applyNumberFormat="1" applyFont="1" applyBorder="1" applyAlignment="1">
      <alignment vertical="center" shrinkToFit="1"/>
    </xf>
    <xf numFmtId="0" fontId="15" fillId="0" borderId="0" xfId="3" applyFont="1" applyBorder="1">
      <alignment vertical="center"/>
    </xf>
    <xf numFmtId="0" fontId="20" fillId="0" borderId="0" xfId="3" applyFont="1" applyBorder="1" applyAlignment="1">
      <alignment horizontal="left" vertical="center" wrapText="1" indent="1"/>
    </xf>
    <xf numFmtId="180" fontId="20" fillId="0" borderId="0" xfId="3" applyNumberFormat="1" applyFont="1" applyBorder="1" applyAlignment="1">
      <alignment vertical="center" shrinkToFit="1"/>
    </xf>
    <xf numFmtId="0" fontId="20" fillId="0" borderId="0" xfId="3" applyFont="1" applyBorder="1" applyAlignment="1">
      <alignment horizontal="center" vertical="center" shrinkToFit="1"/>
    </xf>
    <xf numFmtId="0" fontId="20" fillId="0" borderId="0" xfId="3" applyFont="1" applyAlignment="1">
      <alignment vertical="center" wrapText="1"/>
    </xf>
    <xf numFmtId="0" fontId="20" fillId="0" borderId="0" xfId="3" applyFont="1">
      <alignment vertical="center"/>
    </xf>
    <xf numFmtId="0" fontId="20" fillId="0" borderId="0" xfId="3" applyFont="1" applyAlignment="1"/>
    <xf numFmtId="0" fontId="0" fillId="0" borderId="0" xfId="3" applyFont="1">
      <alignment vertical="center"/>
    </xf>
    <xf numFmtId="0" fontId="20" fillId="0" borderId="0" xfId="3" applyFont="1" applyAlignment="1">
      <alignment vertical="center"/>
    </xf>
    <xf numFmtId="0" fontId="33" fillId="0" borderId="0" xfId="3" applyNumberFormat="1" applyFont="1" applyAlignment="1">
      <alignment horizontal="left" vertical="center" shrinkToFit="1"/>
    </xf>
    <xf numFmtId="0" fontId="37" fillId="0" borderId="0" xfId="3" applyNumberFormat="1" applyFont="1" applyAlignment="1">
      <alignment horizontal="left" vertical="center" indent="1" shrinkToFit="1"/>
    </xf>
    <xf numFmtId="0" fontId="37" fillId="0" borderId="0" xfId="3" applyNumberFormat="1" applyFont="1">
      <alignment vertical="center"/>
    </xf>
    <xf numFmtId="0" fontId="84" fillId="0" borderId="0" xfId="3" applyFont="1" applyAlignment="1">
      <alignment horizontal="center" vertical="center"/>
    </xf>
    <xf numFmtId="0" fontId="84" fillId="0" borderId="0" xfId="3" applyNumberFormat="1" applyFont="1" applyAlignment="1">
      <alignment horizontal="center" vertical="center"/>
    </xf>
    <xf numFmtId="0" fontId="37" fillId="0" borderId="15" xfId="3" applyFont="1" applyBorder="1">
      <alignment vertical="center"/>
    </xf>
    <xf numFmtId="0" fontId="37" fillId="0" borderId="31" xfId="3" applyFont="1" applyBorder="1">
      <alignment vertical="center"/>
    </xf>
    <xf numFmtId="0" fontId="33" fillId="0" borderId="1" xfId="3" applyFont="1" applyBorder="1" applyAlignment="1">
      <alignment horizontal="center" vertical="center" wrapText="1"/>
    </xf>
    <xf numFmtId="0" fontId="33" fillId="0" borderId="20" xfId="3" applyNumberFormat="1" applyFont="1" applyBorder="1" applyAlignment="1">
      <alignment horizontal="right" vertical="center" wrapText="1"/>
    </xf>
    <xf numFmtId="0" fontId="33" fillId="0" borderId="0" xfId="3" applyFont="1" applyBorder="1" applyAlignment="1">
      <alignment vertical="center" wrapText="1"/>
    </xf>
    <xf numFmtId="0" fontId="33" fillId="0" borderId="0" xfId="3" applyNumberFormat="1" applyFont="1" applyBorder="1" applyAlignment="1">
      <alignment vertical="center" wrapText="1"/>
    </xf>
    <xf numFmtId="0" fontId="33" fillId="0" borderId="0" xfId="3" applyNumberFormat="1" applyFont="1" applyBorder="1" applyAlignment="1">
      <alignment vertical="center" shrinkToFit="1"/>
    </xf>
    <xf numFmtId="0" fontId="33" fillId="0" borderId="0" xfId="3" applyNumberFormat="1" applyFont="1" applyBorder="1" applyAlignment="1">
      <alignment horizontal="center" vertical="center" shrinkToFit="1"/>
    </xf>
    <xf numFmtId="0" fontId="37" fillId="0" borderId="27" xfId="3" applyFont="1" applyBorder="1">
      <alignment vertical="center"/>
    </xf>
    <xf numFmtId="0" fontId="33" fillId="0" borderId="1" xfId="3" applyFont="1" applyBorder="1" applyAlignment="1">
      <alignment horizontal="center" vertical="center" shrinkToFit="1"/>
    </xf>
    <xf numFmtId="0" fontId="53" fillId="0" borderId="20" xfId="3" applyNumberFormat="1" applyFont="1" applyBorder="1" applyAlignment="1">
      <alignment horizontal="right" vertical="center" wrapText="1"/>
    </xf>
    <xf numFmtId="0" fontId="20" fillId="0" borderId="22" xfId="3" applyFont="1" applyBorder="1" applyAlignment="1">
      <alignment horizontal="center" vertical="center" wrapText="1"/>
    </xf>
    <xf numFmtId="0" fontId="33" fillId="0" borderId="0" xfId="3" applyNumberFormat="1" applyFont="1">
      <alignment vertical="center"/>
    </xf>
    <xf numFmtId="0" fontId="33" fillId="0" borderId="1" xfId="3" applyFont="1" applyBorder="1" applyAlignment="1">
      <alignment horizontal="center" vertical="center"/>
    </xf>
    <xf numFmtId="0" fontId="33" fillId="0" borderId="0" xfId="3" applyFont="1" applyBorder="1" applyAlignment="1">
      <alignment horizontal="center" vertical="center"/>
    </xf>
    <xf numFmtId="0" fontId="33" fillId="0" borderId="15" xfId="3" applyFont="1" applyBorder="1" applyAlignment="1">
      <alignment vertical="center" wrapText="1"/>
    </xf>
    <xf numFmtId="181" fontId="33" fillId="0" borderId="15" xfId="3" applyNumberFormat="1" applyFont="1" applyBorder="1" applyAlignment="1">
      <alignment horizontal="center" vertical="center" wrapText="1"/>
    </xf>
    <xf numFmtId="0" fontId="53" fillId="0" borderId="15" xfId="3" applyNumberFormat="1" applyFont="1" applyBorder="1" applyAlignment="1">
      <alignment horizontal="right" vertical="center" wrapText="1"/>
    </xf>
    <xf numFmtId="181" fontId="33" fillId="0" borderId="0" xfId="3" applyNumberFormat="1" applyFont="1" applyBorder="1" applyAlignment="1">
      <alignment horizontal="center" vertical="center" wrapText="1"/>
    </xf>
    <xf numFmtId="0" fontId="53" fillId="0" borderId="0" xfId="3" applyNumberFormat="1" applyFont="1" applyBorder="1" applyAlignment="1">
      <alignment horizontal="right" vertical="center" wrapText="1"/>
    </xf>
    <xf numFmtId="0" fontId="20" fillId="0" borderId="0" xfId="3" applyNumberFormat="1" applyFont="1" applyAlignment="1">
      <alignment horizontal="right" vertical="center" shrinkToFit="1"/>
    </xf>
    <xf numFmtId="0" fontId="37" fillId="0" borderId="0" xfId="3" applyFont="1" applyBorder="1">
      <alignment vertical="center"/>
    </xf>
    <xf numFmtId="0" fontId="37" fillId="0" borderId="0" xfId="3" applyFont="1" applyAlignment="1">
      <alignment vertical="center"/>
    </xf>
    <xf numFmtId="0" fontId="33" fillId="0" borderId="19" xfId="3" applyNumberFormat="1" applyFont="1" applyBorder="1" applyAlignment="1">
      <alignment vertical="center"/>
    </xf>
    <xf numFmtId="0" fontId="33" fillId="0" borderId="20" xfId="3" applyNumberFormat="1" applyFont="1" applyBorder="1" applyAlignment="1">
      <alignment horizontal="right" vertical="center"/>
    </xf>
    <xf numFmtId="181" fontId="33" fillId="0" borderId="19" xfId="10" applyNumberFormat="1" applyFont="1" applyBorder="1" applyAlignment="1">
      <alignment vertical="center"/>
    </xf>
    <xf numFmtId="0" fontId="33" fillId="0" borderId="20" xfId="10" applyNumberFormat="1" applyFont="1" applyBorder="1" applyAlignment="1">
      <alignment horizontal="right" vertical="center"/>
    </xf>
    <xf numFmtId="0" fontId="33" fillId="0" borderId="0" xfId="3" applyFont="1" applyBorder="1" applyAlignment="1">
      <alignment horizontal="left" vertical="center" wrapText="1"/>
    </xf>
    <xf numFmtId="181" fontId="33" fillId="0" borderId="0" xfId="10" applyNumberFormat="1" applyFont="1" applyBorder="1" applyAlignment="1">
      <alignment vertical="center"/>
    </xf>
    <xf numFmtId="0" fontId="33" fillId="0" borderId="0" xfId="10" applyNumberFormat="1" applyFont="1" applyBorder="1" applyAlignment="1">
      <alignment horizontal="right" vertical="center"/>
    </xf>
    <xf numFmtId="0" fontId="37" fillId="0" borderId="0" xfId="3" applyFont="1" applyAlignment="1">
      <alignment horizontal="left" vertical="center"/>
    </xf>
    <xf numFmtId="0" fontId="37" fillId="0" borderId="0" xfId="3" applyFont="1" applyBorder="1" applyAlignment="1">
      <alignment horizontal="left" vertical="center"/>
    </xf>
    <xf numFmtId="0" fontId="19" fillId="0" borderId="0" xfId="11" applyFont="1" applyFill="1" applyBorder="1" applyAlignment="1">
      <alignment horizontal="right" vertical="center" shrinkToFit="1"/>
    </xf>
    <xf numFmtId="0" fontId="37" fillId="0" borderId="0" xfId="3" applyFont="1" applyAlignment="1">
      <alignment horizontal="left" vertical="top"/>
    </xf>
    <xf numFmtId="0" fontId="37" fillId="0" borderId="0" xfId="3" applyNumberFormat="1" applyFont="1" applyAlignment="1">
      <alignment horizontal="left" vertical="center"/>
    </xf>
    <xf numFmtId="0" fontId="37" fillId="0" borderId="0" xfId="3" applyNumberFormat="1" applyFont="1" applyAlignment="1">
      <alignment vertical="center"/>
    </xf>
    <xf numFmtId="0" fontId="37" fillId="0" borderId="0" xfId="3" applyFont="1" applyAlignment="1">
      <alignment horizontal="left" vertical="top" indent="1"/>
    </xf>
    <xf numFmtId="0" fontId="37" fillId="0" borderId="0" xfId="3" applyFont="1" applyAlignment="1">
      <alignment horizontal="left" vertical="center" wrapText="1" indent="1"/>
    </xf>
    <xf numFmtId="0" fontId="37" fillId="0" borderId="0" xfId="3" applyNumberFormat="1" applyFont="1" applyAlignment="1">
      <alignment horizontal="left" vertical="center" wrapText="1" indent="1"/>
    </xf>
    <xf numFmtId="0" fontId="33" fillId="0" borderId="0" xfId="3" applyFont="1">
      <alignment vertical="center"/>
    </xf>
    <xf numFmtId="0" fontId="35" fillId="0" borderId="0" xfId="12" applyFont="1">
      <alignment vertical="center"/>
    </xf>
    <xf numFmtId="0" fontId="2" fillId="0" borderId="0" xfId="12" applyFont="1">
      <alignment vertical="center"/>
    </xf>
    <xf numFmtId="0" fontId="72" fillId="0" borderId="0" xfId="12" applyFont="1">
      <alignment vertical="center"/>
    </xf>
    <xf numFmtId="0" fontId="72" fillId="0" borderId="0" xfId="12">
      <alignment vertical="center"/>
    </xf>
    <xf numFmtId="0" fontId="39" fillId="0" borderId="0" xfId="12" applyFont="1" applyAlignment="1">
      <alignment horizontal="center" vertical="center" wrapText="1"/>
    </xf>
    <xf numFmtId="0" fontId="39" fillId="0" borderId="0" xfId="12" applyFont="1" applyAlignment="1">
      <alignment horizontal="right" vertical="center" wrapText="1"/>
    </xf>
    <xf numFmtId="0" fontId="39" fillId="0" borderId="0" xfId="12" applyFont="1" applyAlignment="1">
      <alignment horizontal="left" vertical="center" wrapText="1"/>
    </xf>
    <xf numFmtId="0" fontId="2" fillId="0" borderId="0" xfId="4" applyFont="1" applyBorder="1" applyAlignment="1">
      <alignment vertical="center" shrinkToFit="1"/>
    </xf>
    <xf numFmtId="0" fontId="87" fillId="0" borderId="0" xfId="12" applyFont="1" applyAlignment="1">
      <alignment horizontal="right" vertical="center" wrapText="1"/>
    </xf>
    <xf numFmtId="0" fontId="39" fillId="0" borderId="0" xfId="12" applyFont="1" applyAlignment="1">
      <alignment horizontal="left" vertical="center" wrapText="1" indent="1"/>
    </xf>
    <xf numFmtId="0" fontId="39" fillId="0" borderId="20" xfId="12" applyFont="1" applyBorder="1" applyAlignment="1">
      <alignment horizontal="center" vertical="center"/>
    </xf>
    <xf numFmtId="0" fontId="41" fillId="0" borderId="0" xfId="12" applyFont="1" applyBorder="1" applyAlignment="1">
      <alignment vertical="center" wrapText="1"/>
    </xf>
    <xf numFmtId="0" fontId="2" fillId="0" borderId="0" xfId="12" applyFont="1" applyBorder="1" applyAlignment="1">
      <alignment vertical="center"/>
    </xf>
    <xf numFmtId="0" fontId="35" fillId="0" borderId="0" xfId="12" applyFont="1" applyBorder="1" applyAlignment="1">
      <alignment horizontal="center"/>
    </xf>
    <xf numFmtId="0" fontId="39" fillId="0" borderId="0" xfId="12" applyFont="1" applyBorder="1" applyAlignment="1">
      <alignment horizontal="left" vertical="center" wrapText="1" indent="1"/>
    </xf>
    <xf numFmtId="0" fontId="2" fillId="0" borderId="0" xfId="12" applyFont="1" applyBorder="1">
      <alignment vertical="center"/>
    </xf>
    <xf numFmtId="0" fontId="35" fillId="0" borderId="19" xfId="12" applyFont="1" applyBorder="1" applyAlignment="1">
      <alignment horizontal="justify" vertical="center" wrapText="1"/>
    </xf>
    <xf numFmtId="0" fontId="35" fillId="0" borderId="21" xfId="12" applyFont="1" applyBorder="1" applyAlignment="1">
      <alignment horizontal="justify" vertical="center" wrapText="1"/>
    </xf>
    <xf numFmtId="0" fontId="35" fillId="0" borderId="24" xfId="12" applyFont="1" applyBorder="1" applyAlignment="1">
      <alignment horizontal="right" vertical="center" wrapText="1"/>
    </xf>
    <xf numFmtId="0" fontId="72" fillId="0" borderId="0" xfId="12" applyBorder="1">
      <alignment vertical="center"/>
    </xf>
    <xf numFmtId="0" fontId="35" fillId="0" borderId="20" xfId="12" applyFont="1" applyBorder="1" applyAlignment="1">
      <alignment horizontal="right" vertical="center" wrapText="1"/>
    </xf>
    <xf numFmtId="0" fontId="88" fillId="0" borderId="0" xfId="12" applyFont="1">
      <alignment vertical="center"/>
    </xf>
    <xf numFmtId="0" fontId="89" fillId="0" borderId="0" xfId="12" applyFont="1">
      <alignment vertical="center"/>
    </xf>
    <xf numFmtId="0" fontId="90" fillId="0" borderId="0" xfId="12" applyFont="1">
      <alignment vertical="center"/>
    </xf>
    <xf numFmtId="38" fontId="2" fillId="0" borderId="0" xfId="17" applyFont="1" applyAlignment="1">
      <alignment horizontal="left" vertical="center"/>
    </xf>
    <xf numFmtId="38" fontId="96" fillId="0" borderId="0" xfId="17" applyFont="1" applyAlignment="1">
      <alignment vertical="center"/>
    </xf>
    <xf numFmtId="38" fontId="2" fillId="0" borderId="0" xfId="17" applyFont="1" applyAlignment="1">
      <alignment horizontal="center" vertical="center"/>
    </xf>
    <xf numFmtId="38" fontId="2" fillId="0" borderId="189" xfId="17" applyFont="1" applyBorder="1" applyAlignment="1">
      <alignment horizontal="center" vertical="center"/>
    </xf>
    <xf numFmtId="38" fontId="2" fillId="0" borderId="190" xfId="17" applyFont="1" applyBorder="1" applyAlignment="1">
      <alignment horizontal="center" vertical="center"/>
    </xf>
    <xf numFmtId="38" fontId="2" fillId="0" borderId="95" xfId="17" applyFont="1" applyBorder="1" applyAlignment="1">
      <alignment horizontal="center" vertical="center"/>
    </xf>
    <xf numFmtId="38" fontId="2" fillId="6" borderId="95" xfId="17" applyFont="1" applyFill="1" applyBorder="1" applyAlignment="1">
      <alignment vertical="center"/>
    </xf>
    <xf numFmtId="38" fontId="2" fillId="0" borderId="80" xfId="17" applyFont="1" applyBorder="1" applyAlignment="1">
      <alignment horizontal="center" vertical="center"/>
    </xf>
    <xf numFmtId="38" fontId="2" fillId="0" borderId="79" xfId="17" applyFont="1" applyBorder="1" applyAlignment="1">
      <alignment vertical="center"/>
    </xf>
    <xf numFmtId="38" fontId="2" fillId="6" borderId="80" xfId="17" applyFont="1" applyFill="1" applyBorder="1" applyAlignment="1">
      <alignment vertical="center"/>
    </xf>
    <xf numFmtId="38" fontId="2" fillId="6" borderId="79" xfId="17" applyFont="1" applyFill="1" applyBorder="1" applyAlignment="1">
      <alignment vertical="center"/>
    </xf>
    <xf numFmtId="38" fontId="2" fillId="0" borderId="80" xfId="17" applyFont="1" applyBorder="1" applyAlignment="1">
      <alignment vertical="center"/>
    </xf>
    <xf numFmtId="38" fontId="2" fillId="0" borderId="79" xfId="17" applyFont="1" applyFill="1" applyBorder="1" applyAlignment="1">
      <alignment vertical="center"/>
    </xf>
    <xf numFmtId="38" fontId="2" fillId="2" borderId="79" xfId="17" applyFont="1" applyFill="1" applyBorder="1" applyAlignment="1">
      <alignment vertical="center"/>
    </xf>
    <xf numFmtId="38" fontId="2" fillId="0" borderId="106" xfId="17" applyFont="1" applyBorder="1" applyAlignment="1">
      <alignment vertical="center"/>
    </xf>
    <xf numFmtId="38" fontId="2" fillId="0" borderId="84" xfId="17" applyFont="1" applyBorder="1" applyAlignment="1">
      <alignment vertical="center"/>
    </xf>
    <xf numFmtId="38" fontId="96" fillId="0" borderId="0" xfId="17" applyFont="1" applyBorder="1" applyAlignment="1">
      <alignment vertical="center"/>
    </xf>
    <xf numFmtId="38" fontId="96" fillId="0" borderId="0" xfId="17" applyFont="1" applyAlignment="1"/>
    <xf numFmtId="38" fontId="2" fillId="0" borderId="0" xfId="17" applyFont="1" applyAlignment="1">
      <alignment horizontal="center"/>
    </xf>
    <xf numFmtId="38" fontId="2" fillId="0" borderId="0" xfId="17" applyFont="1" applyAlignment="1"/>
    <xf numFmtId="38" fontId="96" fillId="0" borderId="0" xfId="17" applyFont="1" applyAlignment="1">
      <alignment horizontal="center"/>
    </xf>
    <xf numFmtId="0" fontId="98" fillId="0" borderId="0" xfId="18" applyFont="1" applyAlignment="1">
      <alignment vertical="center" wrapText="1"/>
    </xf>
    <xf numFmtId="0" fontId="22" fillId="0" borderId="0" xfId="18" applyFont="1">
      <alignment vertical="center"/>
    </xf>
    <xf numFmtId="0" fontId="98" fillId="0" borderId="0" xfId="18" applyFont="1" applyAlignment="1">
      <alignment horizontal="justify" vertical="center"/>
    </xf>
    <xf numFmtId="0" fontId="44" fillId="0" borderId="0" xfId="18" applyFont="1">
      <alignment vertical="center"/>
    </xf>
    <xf numFmtId="0" fontId="44" fillId="0" borderId="0" xfId="18" applyFont="1" applyAlignment="1">
      <alignment horizontal="right" vertical="top"/>
    </xf>
    <xf numFmtId="0" fontId="98" fillId="0" borderId="0" xfId="18" applyFont="1" applyAlignment="1">
      <alignment horizontal="center" vertical="center" wrapText="1"/>
    </xf>
    <xf numFmtId="0" fontId="9" fillId="0" borderId="31" xfId="19" applyFont="1" applyBorder="1" applyAlignment="1">
      <alignment horizontal="left" vertical="center" shrinkToFit="1"/>
    </xf>
    <xf numFmtId="0" fontId="12" fillId="0" borderId="0" xfId="19" applyFont="1" applyBorder="1" applyAlignment="1">
      <alignment vertical="center"/>
    </xf>
    <xf numFmtId="0" fontId="98" fillId="0" borderId="0" xfId="18" applyFont="1" applyAlignment="1">
      <alignment horizontal="left" vertical="center"/>
    </xf>
    <xf numFmtId="0" fontId="9" fillId="0" borderId="0" xfId="19" applyFont="1" applyBorder="1" applyAlignment="1">
      <alignment horizontal="left" vertical="top" wrapText="1"/>
    </xf>
    <xf numFmtId="0" fontId="44" fillId="0" borderId="0" xfId="18" applyFont="1" applyBorder="1">
      <alignment vertical="center"/>
    </xf>
    <xf numFmtId="0" fontId="98" fillId="0" borderId="1" xfId="18" applyFont="1" applyBorder="1" applyAlignment="1">
      <alignment horizontal="center" vertical="center" wrapText="1"/>
    </xf>
    <xf numFmtId="0" fontId="98" fillId="0" borderId="1" xfId="18" applyFont="1" applyBorder="1" applyAlignment="1">
      <alignment horizontal="right" vertical="center" wrapText="1"/>
    </xf>
    <xf numFmtId="0" fontId="99" fillId="0" borderId="0" xfId="18" applyFont="1" applyAlignment="1">
      <alignment horizontal="center" vertical="center"/>
    </xf>
    <xf numFmtId="0" fontId="98" fillId="0" borderId="0" xfId="18" applyFont="1" applyAlignment="1">
      <alignment vertical="center"/>
    </xf>
    <xf numFmtId="0" fontId="44" fillId="0" borderId="0" xfId="18" applyFont="1" applyAlignment="1">
      <alignment horizontal="left" vertical="top"/>
    </xf>
    <xf numFmtId="0" fontId="44" fillId="0" borderId="22" xfId="18" applyFont="1" applyBorder="1" applyAlignment="1">
      <alignment horizontal="center" vertical="center" wrapText="1"/>
    </xf>
    <xf numFmtId="0" fontId="44" fillId="0" borderId="2" xfId="18" applyFont="1" applyBorder="1" applyAlignment="1">
      <alignment horizontal="center" vertical="center" wrapText="1"/>
    </xf>
    <xf numFmtId="0" fontId="44" fillId="0" borderId="1" xfId="18" applyFont="1" applyBorder="1" applyAlignment="1">
      <alignment horizontal="right" vertical="center" wrapText="1"/>
    </xf>
    <xf numFmtId="0" fontId="44" fillId="0" borderId="0" xfId="18" applyFont="1" applyBorder="1" applyAlignment="1">
      <alignment horizontal="right" vertical="center" wrapText="1"/>
    </xf>
    <xf numFmtId="0" fontId="44" fillId="0" borderId="31" xfId="18" applyFont="1" applyBorder="1">
      <alignment vertical="center"/>
    </xf>
    <xf numFmtId="0" fontId="44" fillId="0" borderId="1" xfId="18" applyFont="1" applyBorder="1" applyAlignment="1">
      <alignment horizontal="center" vertical="center" wrapText="1"/>
    </xf>
    <xf numFmtId="0" fontId="44" fillId="0" borderId="0" xfId="18" applyFont="1" applyAlignment="1">
      <alignment horizontal="right" vertical="center" wrapText="1"/>
    </xf>
    <xf numFmtId="0" fontId="44" fillId="0" borderId="0" xfId="18" applyFont="1" applyAlignment="1">
      <alignment horizontal="right" vertical="top" wrapText="1"/>
    </xf>
    <xf numFmtId="0" fontId="44" fillId="0" borderId="0" xfId="18" applyFont="1" applyBorder="1" applyAlignment="1">
      <alignment horizontal="center" vertical="center" wrapText="1"/>
    </xf>
    <xf numFmtId="0" fontId="100" fillId="0" borderId="0" xfId="18" applyFont="1" applyBorder="1" applyAlignment="1">
      <alignment horizontal="center" vertical="center" wrapText="1"/>
    </xf>
    <xf numFmtId="0" fontId="44" fillId="0" borderId="0" xfId="18" applyFont="1" applyAlignment="1">
      <alignment horizontal="right" vertical="center"/>
    </xf>
    <xf numFmtId="0" fontId="22" fillId="0" borderId="27" xfId="18" applyFont="1" applyBorder="1">
      <alignment vertical="center"/>
    </xf>
    <xf numFmtId="0" fontId="44" fillId="0" borderId="26" xfId="18" applyFont="1" applyBorder="1">
      <alignment vertical="center"/>
    </xf>
    <xf numFmtId="0" fontId="44" fillId="0" borderId="23" xfId="18" applyFont="1" applyBorder="1" applyAlignment="1">
      <alignment vertical="center" wrapText="1"/>
    </xf>
    <xf numFmtId="0" fontId="44" fillId="0" borderId="15" xfId="18" applyFont="1" applyBorder="1" applyAlignment="1">
      <alignment vertical="center" wrapText="1"/>
    </xf>
    <xf numFmtId="0" fontId="44" fillId="0" borderId="15" xfId="18" applyFont="1" applyBorder="1" applyAlignment="1">
      <alignment horizontal="justify" vertical="center" wrapText="1"/>
    </xf>
    <xf numFmtId="0" fontId="22" fillId="0" borderId="24" xfId="18" applyFont="1" applyBorder="1">
      <alignment vertical="center"/>
    </xf>
    <xf numFmtId="0" fontId="44" fillId="0" borderId="28" xfId="18" applyFont="1" applyBorder="1" applyAlignment="1">
      <alignment vertical="center"/>
    </xf>
    <xf numFmtId="0" fontId="44" fillId="0" borderId="31" xfId="18" applyFont="1" applyBorder="1" applyAlignment="1">
      <alignment vertical="center" wrapText="1"/>
    </xf>
    <xf numFmtId="0" fontId="44" fillId="0" borderId="29" xfId="18" applyFont="1" applyBorder="1" applyAlignment="1">
      <alignment horizontal="left" vertical="center"/>
    </xf>
    <xf numFmtId="0" fontId="22" fillId="0" borderId="29" xfId="18" applyFont="1" applyBorder="1">
      <alignment vertical="center"/>
    </xf>
    <xf numFmtId="0" fontId="101" fillId="0" borderId="15" xfId="18" applyFont="1" applyBorder="1" applyAlignment="1">
      <alignment vertical="center" wrapText="1"/>
    </xf>
    <xf numFmtId="0" fontId="101" fillId="0" borderId="0" xfId="18" applyFont="1" applyAlignment="1">
      <alignment vertical="center" wrapText="1"/>
    </xf>
    <xf numFmtId="0" fontId="44" fillId="0" borderId="19" xfId="18" applyFont="1" applyBorder="1" applyAlignment="1">
      <alignment horizontal="center" vertical="center" wrapText="1"/>
    </xf>
    <xf numFmtId="0" fontId="44" fillId="0" borderId="15" xfId="18" applyFont="1" applyBorder="1" applyAlignment="1">
      <alignment horizontal="left" vertical="center" wrapText="1"/>
    </xf>
    <xf numFmtId="0" fontId="44" fillId="0" borderId="0" xfId="18" applyFont="1" applyBorder="1" applyAlignment="1">
      <alignment horizontal="left" vertical="center" wrapText="1"/>
    </xf>
    <xf numFmtId="0" fontId="44" fillId="0" borderId="23" xfId="18" applyFont="1" applyBorder="1" applyAlignment="1">
      <alignment horizontal="center" vertical="center" wrapText="1"/>
    </xf>
    <xf numFmtId="0" fontId="44" fillId="0" borderId="21" xfId="18" applyFont="1" applyBorder="1" applyAlignment="1">
      <alignment horizontal="center" vertical="center" wrapText="1"/>
    </xf>
    <xf numFmtId="0" fontId="22" fillId="0" borderId="0" xfId="18" applyFont="1" applyBorder="1">
      <alignment vertical="center"/>
    </xf>
    <xf numFmtId="0" fontId="102" fillId="0" borderId="0" xfId="18" applyFont="1" applyAlignment="1">
      <alignment horizontal="justify" vertical="center" wrapText="1"/>
    </xf>
    <xf numFmtId="0" fontId="102" fillId="0" borderId="1" xfId="18" applyFont="1" applyBorder="1" applyAlignment="1">
      <alignment horizontal="center" vertical="top" wrapText="1"/>
    </xf>
    <xf numFmtId="0" fontId="44" fillId="0" borderId="1" xfId="18" applyFont="1" applyBorder="1">
      <alignment vertical="center"/>
    </xf>
    <xf numFmtId="0" fontId="102" fillId="0" borderId="0" xfId="18" applyFont="1" applyBorder="1" applyAlignment="1">
      <alignment horizontal="center" vertical="top" wrapText="1"/>
    </xf>
    <xf numFmtId="0" fontId="36" fillId="0" borderId="0" xfId="0" applyFont="1" applyAlignment="1">
      <alignment vertical="center"/>
    </xf>
    <xf numFmtId="49" fontId="2" fillId="0" borderId="0" xfId="0" applyNumberFormat="1" applyFont="1" applyBorder="1" applyAlignment="1">
      <alignment vertical="center"/>
    </xf>
    <xf numFmtId="0" fontId="5" fillId="0" borderId="0" xfId="0" applyFont="1" applyAlignment="1">
      <alignment horizontal="left" vertical="center"/>
    </xf>
    <xf numFmtId="0" fontId="2" fillId="0" borderId="26" xfId="0" applyFont="1" applyBorder="1" applyAlignment="1">
      <alignment horizontal="right" vertical="center"/>
    </xf>
    <xf numFmtId="0" fontId="2" fillId="0" borderId="29" xfId="0" applyFont="1" applyBorder="1" applyAlignment="1">
      <alignment horizontal="right" vertical="top"/>
    </xf>
    <xf numFmtId="0" fontId="2" fillId="0" borderId="29" xfId="0" applyFont="1" applyBorder="1" applyAlignment="1">
      <alignment horizontal="right" vertical="center"/>
    </xf>
    <xf numFmtId="0" fontId="2" fillId="0" borderId="0" xfId="0" applyFont="1" applyAlignment="1">
      <alignment horizontal="right" vertical="center"/>
    </xf>
    <xf numFmtId="0" fontId="31" fillId="0" borderId="0" xfId="2" applyFont="1" applyAlignment="1">
      <alignment horizontal="left" vertical="top" wrapText="1"/>
    </xf>
    <xf numFmtId="0" fontId="32" fillId="0" borderId="0" xfId="2" applyFont="1" applyAlignment="1">
      <alignment horizontal="left" vertical="center" wrapText="1" indent="1"/>
    </xf>
    <xf numFmtId="0" fontId="32" fillId="0" borderId="0" xfId="2" applyFont="1" applyAlignment="1">
      <alignment horizontal="left" vertical="center" wrapText="1"/>
    </xf>
    <xf numFmtId="0" fontId="32" fillId="0" borderId="0" xfId="2" applyFont="1"/>
    <xf numFmtId="0" fontId="21" fillId="0" borderId="0" xfId="3" applyFont="1" applyAlignment="1">
      <alignment horizontal="center" vertical="distributed" wrapText="1"/>
    </xf>
    <xf numFmtId="0" fontId="0" fillId="0" borderId="31" xfId="4" applyFont="1" applyBorder="1" applyAlignment="1">
      <alignment vertical="center" shrinkToFit="1"/>
    </xf>
    <xf numFmtId="0" fontId="34" fillId="0" borderId="0" xfId="2" applyFont="1" applyBorder="1" applyAlignment="1">
      <alignment vertical="center" wrapText="1"/>
    </xf>
    <xf numFmtId="0" fontId="32" fillId="0" borderId="0" xfId="4" applyFont="1">
      <alignment vertical="center"/>
    </xf>
    <xf numFmtId="0" fontId="0" fillId="0" borderId="21" xfId="4" applyFont="1" applyBorder="1" applyAlignment="1">
      <alignment vertical="center" shrinkToFit="1"/>
    </xf>
    <xf numFmtId="0" fontId="32" fillId="0" borderId="0" xfId="2" applyFont="1" applyBorder="1" applyAlignment="1">
      <alignment vertical="center" wrapText="1"/>
    </xf>
    <xf numFmtId="0" fontId="15" fillId="0" borderId="0" xfId="4" applyFont="1" applyBorder="1" applyAlignment="1">
      <alignment horizontal="left" vertical="center" shrinkToFit="1"/>
    </xf>
    <xf numFmtId="0" fontId="15" fillId="0" borderId="0" xfId="4" applyFont="1" applyBorder="1" applyAlignment="1">
      <alignment vertical="center" wrapText="1" shrinkToFit="1"/>
    </xf>
    <xf numFmtId="0" fontId="20" fillId="0" borderId="0" xfId="3" applyFont="1" applyFill="1" applyBorder="1" applyAlignment="1">
      <alignment horizontal="left" vertical="center" indent="1"/>
    </xf>
    <xf numFmtId="0" fontId="20" fillId="0" borderId="0" xfId="3" applyFont="1" applyFill="1" applyBorder="1" applyAlignment="1">
      <alignment horizontal="center" vertical="center"/>
    </xf>
    <xf numFmtId="0" fontId="20" fillId="0" borderId="0" xfId="3" applyFont="1" applyFill="1" applyBorder="1" applyAlignment="1">
      <alignment vertical="center"/>
    </xf>
    <xf numFmtId="0" fontId="20" fillId="0" borderId="21" xfId="3" applyFont="1" applyFill="1" applyBorder="1" applyAlignment="1">
      <alignment vertical="center"/>
    </xf>
    <xf numFmtId="0" fontId="20" fillId="0" borderId="21" xfId="3" applyFont="1" applyFill="1" applyBorder="1" applyAlignment="1">
      <alignment vertical="center" wrapText="1"/>
    </xf>
    <xf numFmtId="0" fontId="20" fillId="0" borderId="20" xfId="3" applyFont="1" applyBorder="1" applyAlignment="1">
      <alignment horizontal="left" vertical="center"/>
    </xf>
    <xf numFmtId="0" fontId="20" fillId="0" borderId="1" xfId="3" applyFont="1" applyFill="1" applyBorder="1" applyAlignment="1">
      <alignment horizontal="center" vertical="center"/>
    </xf>
    <xf numFmtId="0" fontId="20" fillId="0" borderId="1" xfId="3" applyFont="1" applyFill="1" applyBorder="1" applyAlignment="1">
      <alignment horizontal="center" vertical="center" wrapText="1"/>
    </xf>
    <xf numFmtId="0" fontId="20" fillId="0" borderId="1" xfId="3" applyFont="1" applyFill="1" applyBorder="1" applyAlignment="1">
      <alignment horizontal="left" vertical="center" wrapText="1" indent="1"/>
    </xf>
    <xf numFmtId="0" fontId="20" fillId="0" borderId="26" xfId="3" applyFont="1" applyFill="1" applyBorder="1" applyAlignment="1">
      <alignment horizontal="center" vertical="center"/>
    </xf>
    <xf numFmtId="0" fontId="20" fillId="0" borderId="23" xfId="3" applyFont="1" applyFill="1" applyBorder="1" applyAlignment="1">
      <alignment horizontal="center" vertical="center"/>
    </xf>
    <xf numFmtId="0" fontId="20" fillId="0" borderId="28" xfId="3" applyFont="1" applyFill="1" applyBorder="1" applyAlignment="1">
      <alignment horizontal="center" vertical="center"/>
    </xf>
    <xf numFmtId="0" fontId="20" fillId="0" borderId="2" xfId="3" applyFont="1" applyFill="1" applyBorder="1" applyAlignment="1">
      <alignment horizontal="center" vertical="center"/>
    </xf>
    <xf numFmtId="0" fontId="20" fillId="0" borderId="0" xfId="3" applyFont="1" applyFill="1" applyAlignment="1">
      <alignment horizontal="left" vertical="center"/>
    </xf>
    <xf numFmtId="0" fontId="20" fillId="0" borderId="15" xfId="3" applyFont="1" applyFill="1" applyBorder="1" applyAlignment="1">
      <alignment vertical="center" wrapText="1"/>
    </xf>
    <xf numFmtId="0" fontId="20" fillId="0" borderId="15" xfId="3" applyFont="1" applyBorder="1" applyAlignment="1">
      <alignment horizontal="left" vertical="center"/>
    </xf>
    <xf numFmtId="0" fontId="20" fillId="0" borderId="24" xfId="3" applyFont="1" applyBorder="1" applyAlignment="1">
      <alignment horizontal="left" vertical="center"/>
    </xf>
    <xf numFmtId="0" fontId="20" fillId="0" borderId="21" xfId="3" applyFont="1" applyBorder="1" applyAlignment="1">
      <alignment horizontal="left" vertical="center"/>
    </xf>
    <xf numFmtId="0" fontId="20" fillId="0" borderId="29" xfId="3" applyFont="1" applyFill="1" applyBorder="1" applyAlignment="1">
      <alignment horizontal="left" vertical="center" wrapText="1"/>
    </xf>
    <xf numFmtId="0" fontId="20" fillId="0" borderId="22" xfId="3" applyFont="1" applyFill="1" applyBorder="1" applyAlignment="1">
      <alignment horizontal="center" vertical="center"/>
    </xf>
    <xf numFmtId="0" fontId="33" fillId="0" borderId="0" xfId="3" applyFont="1" applyAlignment="1">
      <alignment horizontal="left" vertical="center" wrapText="1"/>
    </xf>
    <xf numFmtId="0" fontId="33" fillId="0" borderId="0" xfId="3" applyNumberFormat="1" applyFont="1" applyAlignment="1">
      <alignment horizontal="left" vertical="top" wrapText="1"/>
    </xf>
    <xf numFmtId="0" fontId="21" fillId="0" borderId="0" xfId="4" applyFont="1">
      <alignment vertical="center"/>
    </xf>
    <xf numFmtId="0" fontId="21" fillId="0" borderId="0" xfId="4" applyFont="1" applyBorder="1" applyAlignment="1">
      <alignment horizontal="left" vertical="center" shrinkToFit="1"/>
    </xf>
    <xf numFmtId="49" fontId="21" fillId="0" borderId="0" xfId="4" applyNumberFormat="1" applyFont="1" applyBorder="1" applyAlignment="1">
      <alignment horizontal="left" vertical="center" wrapText="1" shrinkToFit="1"/>
    </xf>
    <xf numFmtId="49" fontId="21" fillId="0" borderId="0" xfId="2" applyNumberFormat="1" applyFont="1" applyBorder="1" applyAlignment="1">
      <alignment horizontal="left" vertical="center" wrapText="1"/>
    </xf>
    <xf numFmtId="0" fontId="20" fillId="0" borderId="15" xfId="2" applyFont="1" applyBorder="1" applyAlignment="1">
      <alignment vertical="center"/>
    </xf>
    <xf numFmtId="0" fontId="20" fillId="0" borderId="24" xfId="2" applyFont="1" applyBorder="1" applyAlignment="1">
      <alignment vertical="center"/>
    </xf>
    <xf numFmtId="0" fontId="20" fillId="0" borderId="27" xfId="2" applyFont="1" applyBorder="1" applyAlignment="1">
      <alignment vertical="center"/>
    </xf>
    <xf numFmtId="0" fontId="20" fillId="0" borderId="31" xfId="2" applyFont="1" applyBorder="1" applyAlignment="1">
      <alignment vertical="center"/>
    </xf>
    <xf numFmtId="0" fontId="20" fillId="0" borderId="29" xfId="2" applyFont="1" applyBorder="1" applyAlignment="1">
      <alignment vertical="center"/>
    </xf>
    <xf numFmtId="181" fontId="20" fillId="0" borderId="0" xfId="2" applyNumberFormat="1" applyFont="1" applyFill="1" applyBorder="1" applyAlignment="1">
      <alignment horizontal="center" vertical="center"/>
    </xf>
    <xf numFmtId="0" fontId="20" fillId="0" borderId="58" xfId="2" applyFont="1" applyBorder="1" applyAlignment="1">
      <alignment horizontal="center" vertical="center"/>
    </xf>
    <xf numFmtId="181" fontId="20" fillId="0" borderId="17" xfId="2" applyNumberFormat="1" applyFont="1" applyFill="1" applyBorder="1" applyAlignment="1">
      <alignment horizontal="center" vertical="center"/>
    </xf>
    <xf numFmtId="0" fontId="20" fillId="0" borderId="0" xfId="2" applyFont="1" applyFill="1" applyBorder="1" applyAlignment="1">
      <alignment vertical="center"/>
    </xf>
    <xf numFmtId="0" fontId="51" fillId="0" borderId="0" xfId="2" applyFont="1" applyAlignment="1">
      <alignment vertical="center"/>
    </xf>
    <xf numFmtId="0" fontId="5" fillId="0" borderId="0" xfId="7" applyFont="1">
      <alignment vertical="center"/>
    </xf>
    <xf numFmtId="0" fontId="22" fillId="0" borderId="0" xfId="7" applyFont="1" applyAlignment="1">
      <alignment horizontal="right" vertical="center"/>
    </xf>
    <xf numFmtId="0" fontId="22" fillId="0" borderId="0" xfId="5" applyFont="1" applyAlignment="1">
      <alignment vertical="center"/>
    </xf>
    <xf numFmtId="0" fontId="22" fillId="0" borderId="0" xfId="5" applyFont="1"/>
    <xf numFmtId="0" fontId="22" fillId="0" borderId="0" xfId="5" applyFont="1" applyAlignment="1">
      <alignment horizontal="right"/>
    </xf>
    <xf numFmtId="0" fontId="22" fillId="0" borderId="0" xfId="5" applyFont="1" applyAlignment="1">
      <alignment vertical="top"/>
    </xf>
    <xf numFmtId="0" fontId="10" fillId="0" borderId="0" xfId="5" applyFont="1" applyAlignment="1">
      <alignment vertical="top"/>
    </xf>
    <xf numFmtId="0" fontId="22" fillId="0" borderId="15" xfId="5" applyFont="1" applyBorder="1" applyAlignment="1">
      <alignment horizontal="distributed"/>
    </xf>
    <xf numFmtId="0" fontId="22" fillId="0" borderId="15" xfId="5" applyFont="1" applyBorder="1" applyAlignment="1">
      <alignment horizontal="left"/>
    </xf>
    <xf numFmtId="0" fontId="22" fillId="0" borderId="15" xfId="5" applyFont="1" applyBorder="1"/>
    <xf numFmtId="0" fontId="22" fillId="3" borderId="68" xfId="5" applyFont="1" applyFill="1" applyBorder="1" applyAlignment="1">
      <alignment vertical="center"/>
    </xf>
    <xf numFmtId="0" fontId="22" fillId="3" borderId="44" xfId="5" applyFont="1" applyFill="1" applyBorder="1" applyAlignment="1">
      <alignment vertical="center"/>
    </xf>
    <xf numFmtId="0" fontId="9" fillId="3" borderId="49" xfId="5" applyFont="1" applyFill="1" applyBorder="1" applyAlignment="1">
      <alignment vertical="center" wrapText="1"/>
    </xf>
    <xf numFmtId="0" fontId="9" fillId="3" borderId="223" xfId="5" applyFont="1" applyFill="1" applyBorder="1" applyAlignment="1">
      <alignment vertical="center" wrapText="1"/>
    </xf>
    <xf numFmtId="0" fontId="9" fillId="3" borderId="226" xfId="5" applyFont="1" applyFill="1" applyBorder="1" applyAlignment="1">
      <alignment vertical="center" wrapText="1"/>
    </xf>
    <xf numFmtId="0" fontId="22" fillId="0" borderId="0" xfId="5" applyFont="1" applyAlignment="1">
      <alignment vertical="distributed" wrapText="1"/>
    </xf>
    <xf numFmtId="0" fontId="9" fillId="0" borderId="1" xfId="5" applyFont="1" applyBorder="1" applyAlignment="1">
      <alignment horizontal="center" vertical="center" wrapText="1"/>
    </xf>
    <xf numFmtId="0" fontId="9" fillId="0" borderId="0" xfId="5" applyFont="1" applyAlignment="1">
      <alignment vertical="center"/>
    </xf>
    <xf numFmtId="0" fontId="9" fillId="0" borderId="0" xfId="5" applyFont="1"/>
    <xf numFmtId="0" fontId="2" fillId="0" borderId="233" xfId="0" applyFont="1" applyBorder="1" applyAlignment="1" applyProtection="1">
      <alignment horizontal="center" vertical="center"/>
    </xf>
    <xf numFmtId="0" fontId="0" fillId="0" borderId="0" xfId="0" applyNumberFormat="1">
      <alignment vertical="center"/>
    </xf>
    <xf numFmtId="0" fontId="36" fillId="0" borderId="9" xfId="0" applyFont="1" applyBorder="1" applyAlignment="1" applyProtection="1">
      <alignment horizontal="center" vertical="center" wrapText="1"/>
    </xf>
    <xf numFmtId="0" fontId="13" fillId="0" borderId="33" xfId="1" applyBorder="1" applyAlignment="1" applyProtection="1">
      <alignment horizontal="center" vertical="center"/>
    </xf>
    <xf numFmtId="0" fontId="0" fillId="0" borderId="0" xfId="0">
      <alignment vertical="center"/>
    </xf>
    <xf numFmtId="0" fontId="0" fillId="0" borderId="0" xfId="0" applyAlignment="1">
      <alignment horizontal="center" vertical="center"/>
    </xf>
    <xf numFmtId="0" fontId="0" fillId="0" borderId="0" xfId="0">
      <alignment vertical="center"/>
    </xf>
    <xf numFmtId="0" fontId="0" fillId="0" borderId="0" xfId="0">
      <alignment vertical="center"/>
    </xf>
    <xf numFmtId="0" fontId="0" fillId="0" borderId="0" xfId="0" applyNumberFormat="1" applyAlignment="1">
      <alignment vertical="center"/>
    </xf>
    <xf numFmtId="0" fontId="0" fillId="0" borderId="0" xfId="0" applyNumberFormat="1" applyAlignment="1">
      <alignment vertical="center" wrapText="1"/>
    </xf>
    <xf numFmtId="0" fontId="0" fillId="0" borderId="0" xfId="0">
      <alignment vertical="center"/>
    </xf>
    <xf numFmtId="0" fontId="2" fillId="0" borderId="188" xfId="0" applyFont="1" applyBorder="1" applyAlignment="1" applyProtection="1">
      <alignment horizontal="center" vertical="center"/>
    </xf>
    <xf numFmtId="0" fontId="35" fillId="0" borderId="0" xfId="3" applyFont="1" applyAlignment="1">
      <alignment horizontal="left" vertical="center"/>
    </xf>
    <xf numFmtId="0" fontId="2" fillId="0" borderId="0" xfId="3" applyFont="1" applyAlignment="1">
      <alignment horizontal="left" vertical="center"/>
    </xf>
    <xf numFmtId="0" fontId="2" fillId="0" borderId="0" xfId="3" applyFont="1" applyAlignment="1">
      <alignment horizontal="right" vertical="center"/>
    </xf>
    <xf numFmtId="0" fontId="39" fillId="0" borderId="0" xfId="3" applyFont="1" applyAlignment="1">
      <alignment horizontal="center" vertical="distributed" wrapText="1"/>
    </xf>
    <xf numFmtId="0" fontId="39" fillId="0" borderId="0" xfId="3" applyFont="1" applyAlignment="1">
      <alignment horizontal="center" vertical="distributed"/>
    </xf>
    <xf numFmtId="0" fontId="35" fillId="0" borderId="0" xfId="3" applyFont="1" applyAlignment="1">
      <alignment horizontal="right" vertical="distributed"/>
    </xf>
    <xf numFmtId="0" fontId="35" fillId="0" borderId="0" xfId="3" applyFont="1" applyAlignment="1">
      <alignment horizontal="right" vertical="center"/>
    </xf>
    <xf numFmtId="0" fontId="82" fillId="0" borderId="0" xfId="3" applyFont="1" applyAlignment="1">
      <alignment horizontal="left" vertical="center"/>
    </xf>
    <xf numFmtId="0" fontId="112" fillId="0" borderId="0" xfId="3" applyFont="1" applyBorder="1" applyAlignment="1">
      <alignment horizontal="left" vertical="center"/>
    </xf>
    <xf numFmtId="0" fontId="112" fillId="0" borderId="0" xfId="3" applyFont="1" applyBorder="1" applyAlignment="1">
      <alignment vertical="center"/>
    </xf>
    <xf numFmtId="0" fontId="35" fillId="0" borderId="0" xfId="3" applyFont="1" applyBorder="1" applyAlignment="1">
      <alignment horizontal="center" vertical="center"/>
    </xf>
    <xf numFmtId="0" fontId="112" fillId="0" borderId="28" xfId="3" applyFont="1" applyBorder="1" applyAlignment="1">
      <alignment horizontal="right" vertical="center"/>
    </xf>
    <xf numFmtId="0" fontId="112" fillId="0" borderId="29" xfId="3" applyFont="1" applyBorder="1" applyAlignment="1">
      <alignment vertical="center"/>
    </xf>
    <xf numFmtId="0" fontId="112" fillId="0" borderId="28" xfId="3" applyFont="1" applyBorder="1" applyAlignment="1">
      <alignment vertical="center"/>
    </xf>
    <xf numFmtId="0" fontId="112" fillId="0" borderId="31" xfId="3" applyFont="1" applyBorder="1" applyAlignment="1">
      <alignment vertical="center"/>
    </xf>
    <xf numFmtId="0" fontId="112" fillId="0" borderId="31" xfId="3" applyFont="1" applyBorder="1" applyAlignment="1">
      <alignment horizontal="right" vertical="center"/>
    </xf>
    <xf numFmtId="0" fontId="35" fillId="0" borderId="28" xfId="3" applyFont="1" applyBorder="1" applyAlignment="1">
      <alignment horizontal="right" vertical="center"/>
    </xf>
    <xf numFmtId="0" fontId="35" fillId="0" borderId="29" xfId="3" applyFont="1" applyBorder="1" applyAlignment="1">
      <alignment vertical="center"/>
    </xf>
    <xf numFmtId="0" fontId="15" fillId="0" borderId="0" xfId="3" applyFont="1" applyFill="1" applyAlignment="1">
      <alignment horizontal="left" vertical="center"/>
    </xf>
    <xf numFmtId="0" fontId="112" fillId="0" borderId="28" xfId="3" applyFont="1" applyFill="1" applyBorder="1" applyAlignment="1">
      <alignment horizontal="right" vertical="center"/>
    </xf>
    <xf numFmtId="0" fontId="112" fillId="0" borderId="29" xfId="3" applyFont="1" applyFill="1" applyBorder="1" applyAlignment="1">
      <alignment vertical="center"/>
    </xf>
    <xf numFmtId="0" fontId="112" fillId="0" borderId="23" xfId="3" applyFont="1" applyFill="1" applyBorder="1" applyAlignment="1">
      <alignment horizontal="center" vertical="center"/>
    </xf>
    <xf numFmtId="0" fontId="112" fillId="0" borderId="26" xfId="3" applyFont="1" applyFill="1" applyBorder="1" applyAlignment="1">
      <alignment horizontal="center" vertical="center"/>
    </xf>
    <xf numFmtId="0" fontId="43" fillId="0" borderId="28" xfId="3" applyFont="1" applyFill="1" applyBorder="1" applyAlignment="1">
      <alignment horizontal="left" vertical="top"/>
    </xf>
    <xf numFmtId="0" fontId="43" fillId="0" borderId="31" xfId="3" applyFont="1" applyFill="1" applyBorder="1" applyAlignment="1">
      <alignment horizontal="left" vertical="top"/>
    </xf>
    <xf numFmtId="0" fontId="112" fillId="0" borderId="31" xfId="3" applyFont="1" applyFill="1" applyBorder="1" applyAlignment="1">
      <alignment horizontal="right" vertical="center"/>
    </xf>
    <xf numFmtId="0" fontId="112" fillId="0" borderId="25" xfId="3" applyFont="1" applyFill="1" applyBorder="1" applyAlignment="1">
      <alignment horizontal="center" vertical="center"/>
    </xf>
    <xf numFmtId="0" fontId="112" fillId="0" borderId="23" xfId="3" quotePrefix="1" applyFont="1" applyFill="1" applyBorder="1" applyAlignment="1">
      <alignment vertical="center" wrapText="1"/>
    </xf>
    <xf numFmtId="0" fontId="43" fillId="0" borderId="23" xfId="3" applyFont="1" applyFill="1" applyBorder="1" applyAlignment="1">
      <alignment horizontal="left" vertical="top"/>
    </xf>
    <xf numFmtId="0" fontId="43" fillId="0" borderId="15" xfId="3" applyFont="1" applyFill="1" applyBorder="1" applyAlignment="1">
      <alignment horizontal="left" vertical="top"/>
    </xf>
    <xf numFmtId="0" fontId="112" fillId="0" borderId="28" xfId="3" quotePrefix="1" applyFont="1" applyFill="1" applyBorder="1" applyAlignment="1">
      <alignment vertical="center" wrapText="1"/>
    </xf>
    <xf numFmtId="0" fontId="112" fillId="0" borderId="26" xfId="3" quotePrefix="1" applyFont="1" applyFill="1" applyBorder="1" applyAlignment="1">
      <alignment vertical="center" wrapText="1"/>
    </xf>
    <xf numFmtId="0" fontId="43" fillId="0" borderId="26" xfId="3" applyFont="1" applyFill="1" applyBorder="1" applyAlignment="1">
      <alignment horizontal="left" vertical="top"/>
    </xf>
    <xf numFmtId="0" fontId="43" fillId="0" borderId="0" xfId="3" applyFont="1" applyFill="1" applyBorder="1" applyAlignment="1">
      <alignment horizontal="left" vertical="top"/>
    </xf>
    <xf numFmtId="0" fontId="112" fillId="0" borderId="28" xfId="3" applyFont="1" applyFill="1" applyBorder="1" applyAlignment="1">
      <alignment vertical="center" wrapText="1"/>
    </xf>
    <xf numFmtId="0" fontId="112" fillId="0" borderId="28" xfId="3" applyFont="1" applyFill="1" applyBorder="1" applyAlignment="1">
      <alignment vertical="center"/>
    </xf>
    <xf numFmtId="0" fontId="112" fillId="0" borderId="31" xfId="3" applyFont="1" applyFill="1" applyBorder="1" applyAlignment="1">
      <alignment vertical="center"/>
    </xf>
    <xf numFmtId="0" fontId="112" fillId="0" borderId="28" xfId="3" applyFont="1" applyFill="1" applyBorder="1" applyAlignment="1">
      <alignment horizontal="center" vertical="center"/>
    </xf>
    <xf numFmtId="0" fontId="35" fillId="0" borderId="28" xfId="3" applyFont="1" applyFill="1" applyBorder="1" applyAlignment="1">
      <alignment horizontal="right" vertical="center"/>
    </xf>
    <xf numFmtId="0" fontId="35" fillId="0" borderId="29" xfId="3" applyFont="1" applyFill="1" applyBorder="1" applyAlignment="1">
      <alignment vertical="center"/>
    </xf>
    <xf numFmtId="0" fontId="2" fillId="0" borderId="0" xfId="3" applyFont="1" applyAlignment="1">
      <alignment horizontal="left" vertical="center" wrapText="1"/>
    </xf>
    <xf numFmtId="0" fontId="15" fillId="0" borderId="0" xfId="3" applyFont="1" applyFill="1" applyAlignment="1">
      <alignment horizontal="left" vertical="center" wrapText="1"/>
    </xf>
    <xf numFmtId="0" fontId="2" fillId="0" borderId="0" xfId="3" applyNumberFormat="1" applyFont="1" applyAlignment="1">
      <alignment horizontal="left" vertical="top" wrapText="1"/>
    </xf>
    <xf numFmtId="0" fontId="0" fillId="0" borderId="0" xfId="0">
      <alignment vertical="center"/>
    </xf>
    <xf numFmtId="0" fontId="15" fillId="0" borderId="0" xfId="2" applyFont="1" applyAlignment="1">
      <alignment horizontal="center" vertical="center" shrinkToFit="1"/>
    </xf>
    <xf numFmtId="0" fontId="21" fillId="0" borderId="0" xfId="2" applyFont="1" applyAlignment="1">
      <alignment horizontal="center" vertical="top"/>
    </xf>
    <xf numFmtId="0" fontId="15" fillId="0" borderId="2" xfId="2" applyFont="1" applyBorder="1" applyAlignment="1">
      <alignment horizontal="center" vertical="center" wrapText="1"/>
    </xf>
    <xf numFmtId="0" fontId="20" fillId="0" borderId="1" xfId="2" applyFont="1" applyBorder="1" applyAlignment="1">
      <alignment horizontal="center" vertical="center" wrapText="1"/>
    </xf>
    <xf numFmtId="0" fontId="20" fillId="0" borderId="1" xfId="2" applyFont="1" applyBorder="1" applyAlignment="1">
      <alignment horizontal="center" vertical="center"/>
    </xf>
    <xf numFmtId="178" fontId="18" fillId="0" borderId="19" xfId="2" applyNumberFormat="1" applyFont="1" applyBorder="1" applyAlignment="1">
      <alignment vertical="center" shrinkToFit="1"/>
    </xf>
    <xf numFmtId="0" fontId="15" fillId="0" borderId="23" xfId="2" applyFont="1" applyBorder="1" applyAlignment="1">
      <alignment horizontal="center" vertical="center"/>
    </xf>
    <xf numFmtId="0" fontId="15" fillId="0" borderId="15" xfId="2" applyFont="1" applyBorder="1" applyAlignment="1">
      <alignment horizontal="center" vertical="center"/>
    </xf>
    <xf numFmtId="0" fontId="15" fillId="0" borderId="28" xfId="2" applyFont="1" applyBorder="1" applyAlignment="1">
      <alignment horizontal="center" vertical="center"/>
    </xf>
    <xf numFmtId="0" fontId="15" fillId="0" borderId="31" xfId="2" applyFont="1" applyBorder="1" applyAlignment="1">
      <alignment horizontal="center" vertical="center"/>
    </xf>
    <xf numFmtId="0" fontId="20" fillId="0" borderId="0" xfId="2" applyFont="1" applyAlignment="1">
      <alignment vertical="center" shrinkToFit="1"/>
    </xf>
    <xf numFmtId="0" fontId="18" fillId="0" borderId="0" xfId="2" applyFont="1" applyAlignment="1">
      <alignment horizontal="center" vertical="center" wrapText="1"/>
    </xf>
    <xf numFmtId="0" fontId="15" fillId="0" borderId="1" xfId="2" applyFont="1" applyBorder="1" applyAlignment="1">
      <alignment horizontal="center" vertical="center"/>
    </xf>
    <xf numFmtId="0" fontId="20" fillId="0" borderId="0" xfId="0" applyFont="1" applyAlignment="1"/>
    <xf numFmtId="0" fontId="51" fillId="0" borderId="64" xfId="3" applyFont="1" applyBorder="1" applyAlignment="1">
      <alignment horizontal="distributed" vertical="center" indent="1"/>
    </xf>
    <xf numFmtId="0" fontId="51" fillId="0" borderId="0" xfId="3" applyFont="1" applyAlignment="1">
      <alignment horizontal="left" vertical="center" indent="3"/>
    </xf>
    <xf numFmtId="0" fontId="37" fillId="0" borderId="0" xfId="3" applyFont="1" applyAlignment="1">
      <alignment horizontal="left" vertical="center" indent="3"/>
    </xf>
    <xf numFmtId="0" fontId="52" fillId="0" borderId="0" xfId="3" applyFont="1" applyAlignment="1">
      <alignment horizontal="center" vertical="center" shrinkToFit="1"/>
    </xf>
    <xf numFmtId="0" fontId="51" fillId="0" borderId="0" xfId="3" applyFont="1" applyAlignment="1">
      <alignment horizontal="left" vertical="center" indent="2"/>
    </xf>
    <xf numFmtId="0" fontId="37" fillId="0" borderId="0" xfId="3" applyFont="1" applyAlignment="1">
      <alignment horizontal="left" vertical="center" indent="2"/>
    </xf>
    <xf numFmtId="0" fontId="0" fillId="0" borderId="0" xfId="0" applyAlignment="1">
      <alignment horizontal="left" vertical="top" wrapText="1"/>
    </xf>
    <xf numFmtId="0" fontId="2" fillId="0" borderId="0" xfId="0" applyFont="1" applyAlignment="1">
      <alignment horizontal="left" vertical="center"/>
    </xf>
    <xf numFmtId="0" fontId="20" fillId="0" borderId="19" xfId="2" applyFont="1" applyBorder="1" applyAlignment="1">
      <alignment vertical="center"/>
    </xf>
    <xf numFmtId="0" fontId="20" fillId="0" borderId="21" xfId="2" applyFont="1" applyBorder="1" applyAlignment="1">
      <alignment vertical="center"/>
    </xf>
    <xf numFmtId="0" fontId="20" fillId="0" borderId="20" xfId="2" applyFont="1" applyBorder="1" applyAlignment="1">
      <alignment vertical="center"/>
    </xf>
    <xf numFmtId="0" fontId="18" fillId="0" borderId="0" xfId="2" applyFont="1" applyAlignment="1">
      <alignment horizontal="center" vertical="center"/>
    </xf>
    <xf numFmtId="0" fontId="39" fillId="0" borderId="0" xfId="0" applyFont="1" applyAlignment="1">
      <alignment horizontal="center" vertical="center"/>
    </xf>
    <xf numFmtId="0" fontId="15" fillId="0" borderId="0" xfId="3" applyFont="1" applyAlignment="1">
      <alignment horizontal="left" vertical="top" wrapText="1"/>
    </xf>
    <xf numFmtId="0" fontId="2" fillId="0" borderId="0" xfId="3" applyFont="1" applyAlignment="1">
      <alignment horizontal="left" vertical="top" wrapText="1"/>
    </xf>
    <xf numFmtId="0" fontId="2" fillId="0" borderId="0" xfId="3" applyFont="1" applyAlignment="1">
      <alignment horizontal="left" vertical="center"/>
    </xf>
    <xf numFmtId="0" fontId="43" fillId="0" borderId="23" xfId="3" applyFont="1" applyBorder="1" applyAlignment="1">
      <alignment horizontal="left" vertical="center"/>
    </xf>
    <xf numFmtId="188" fontId="15" fillId="0" borderId="0" xfId="2" applyNumberFormat="1" applyFont="1" applyAlignment="1">
      <alignment horizontal="left" vertical="center"/>
    </xf>
    <xf numFmtId="179" fontId="20" fillId="0" borderId="0" xfId="2" applyNumberFormat="1" applyFont="1" applyAlignment="1">
      <alignment horizontal="center" vertical="center" wrapText="1"/>
    </xf>
    <xf numFmtId="0" fontId="15" fillId="0" borderId="0" xfId="2" applyFont="1" applyAlignment="1">
      <alignment horizontal="left" vertical="center" shrinkToFit="1"/>
    </xf>
    <xf numFmtId="49" fontId="15" fillId="0" borderId="0" xfId="2" applyNumberFormat="1" applyFont="1" applyAlignment="1">
      <alignment horizontal="left" vertical="center" wrapText="1"/>
    </xf>
    <xf numFmtId="0" fontId="15" fillId="0" borderId="0" xfId="2" applyFont="1" applyAlignment="1">
      <alignment horizontal="right" vertical="center"/>
    </xf>
    <xf numFmtId="177" fontId="15" fillId="0" borderId="0" xfId="2" applyNumberFormat="1" applyFont="1" applyAlignment="1">
      <alignment horizontal="right" vertical="center"/>
    </xf>
    <xf numFmtId="0" fontId="15" fillId="0" borderId="24" xfId="2" applyFont="1" applyBorder="1" applyAlignment="1">
      <alignment horizontal="center" vertical="center"/>
    </xf>
    <xf numFmtId="178" fontId="18" fillId="0" borderId="22" xfId="2" applyNumberFormat="1" applyFont="1" applyBorder="1" applyAlignment="1">
      <alignment vertical="center" shrinkToFit="1"/>
    </xf>
    <xf numFmtId="0" fontId="15" fillId="0" borderId="22" xfId="2" applyFont="1" applyBorder="1" applyAlignment="1">
      <alignment horizontal="left" vertical="center"/>
    </xf>
    <xf numFmtId="0" fontId="15" fillId="0" borderId="23" xfId="2" applyFont="1" applyBorder="1" applyAlignment="1">
      <alignment horizontal="left" vertical="center"/>
    </xf>
    <xf numFmtId="177" fontId="18" fillId="0" borderId="24" xfId="2" applyNumberFormat="1" applyFont="1" applyBorder="1" applyAlignment="1">
      <alignment horizontal="center" vertical="center" shrinkToFit="1"/>
    </xf>
    <xf numFmtId="0" fontId="15" fillId="0" borderId="26" xfId="2" applyFont="1" applyBorder="1" applyAlignment="1">
      <alignment horizontal="center" vertical="center"/>
    </xf>
    <xf numFmtId="0" fontId="15" fillId="0" borderId="27" xfId="2" applyFont="1" applyBorder="1" applyAlignment="1">
      <alignment horizontal="right" vertical="center"/>
    </xf>
    <xf numFmtId="0" fontId="15" fillId="0" borderId="27" xfId="2" applyFont="1" applyBorder="1" applyAlignment="1">
      <alignment horizontal="center" vertical="center"/>
    </xf>
    <xf numFmtId="178" fontId="18" fillId="0" borderId="25" xfId="2" applyNumberFormat="1" applyFont="1" applyBorder="1" applyAlignment="1">
      <alignment vertical="center" shrinkToFit="1"/>
    </xf>
    <xf numFmtId="0" fontId="15" fillId="0" borderId="25" xfId="2" applyFont="1" applyBorder="1" applyAlignment="1">
      <alignment horizontal="left" vertical="center"/>
    </xf>
    <xf numFmtId="0" fontId="15" fillId="0" borderId="26" xfId="2" applyFont="1" applyBorder="1" applyAlignment="1">
      <alignment horizontal="left" vertical="center"/>
    </xf>
    <xf numFmtId="177" fontId="18" fillId="0" borderId="27" xfId="2" applyNumberFormat="1" applyFont="1" applyBorder="1" applyAlignment="1">
      <alignment horizontal="center" vertical="center" shrinkToFit="1"/>
    </xf>
    <xf numFmtId="0" fontId="15" fillId="0" borderId="29" xfId="2" applyFont="1" applyBorder="1" applyAlignment="1">
      <alignment horizontal="right" vertical="center"/>
    </xf>
    <xf numFmtId="0" fontId="15" fillId="0" borderId="29" xfId="2" applyFont="1" applyBorder="1" applyAlignment="1">
      <alignment horizontal="center" vertical="center"/>
    </xf>
    <xf numFmtId="178" fontId="18" fillId="0" borderId="2" xfId="2" applyNumberFormat="1" applyFont="1" applyBorder="1" applyAlignment="1">
      <alignment vertical="center" shrinkToFit="1"/>
    </xf>
    <xf numFmtId="0" fontId="15" fillId="0" borderId="2" xfId="2" applyFont="1" applyBorder="1" applyAlignment="1">
      <alignment horizontal="left" vertical="center"/>
    </xf>
    <xf numFmtId="0" fontId="15" fillId="0" borderId="28" xfId="2" applyFont="1" applyBorder="1" applyAlignment="1">
      <alignment horizontal="left" vertical="center"/>
    </xf>
    <xf numFmtId="177" fontId="18" fillId="0" borderId="29" xfId="2" applyNumberFormat="1" applyFont="1" applyBorder="1" applyAlignment="1">
      <alignment horizontal="center" vertical="center" shrinkToFit="1"/>
    </xf>
    <xf numFmtId="0" fontId="15" fillId="0" borderId="31" xfId="2" applyFont="1" applyBorder="1" applyAlignment="1">
      <alignment horizontal="right" vertical="center"/>
    </xf>
    <xf numFmtId="177" fontId="15" fillId="0" borderId="31" xfId="2" applyNumberFormat="1" applyFont="1" applyBorder="1" applyAlignment="1">
      <alignment horizontal="right" vertical="center"/>
    </xf>
    <xf numFmtId="177" fontId="20" fillId="0" borderId="22" xfId="2" applyNumberFormat="1" applyFont="1" applyBorder="1" applyAlignment="1">
      <alignment vertical="center" wrapText="1"/>
    </xf>
    <xf numFmtId="0" fontId="22" fillId="0" borderId="0" xfId="5" applyFont="1" applyAlignment="1">
      <alignment horizontal="center" vertical="center"/>
    </xf>
    <xf numFmtId="0" fontId="22" fillId="0" borderId="0" xfId="5" applyFont="1" applyAlignment="1">
      <alignment horizontal="left"/>
    </xf>
    <xf numFmtId="49" fontId="22" fillId="0" borderId="46" xfId="5" applyNumberFormat="1" applyFont="1" applyBorder="1" applyAlignment="1">
      <alignment horizontal="left"/>
    </xf>
    <xf numFmtId="49" fontId="22" fillId="0" borderId="241" xfId="5" applyNumberFormat="1" applyFont="1" applyBorder="1" applyAlignment="1">
      <alignment horizontal="left"/>
    </xf>
    <xf numFmtId="49" fontId="22" fillId="0" borderId="242" xfId="5" applyNumberFormat="1" applyFont="1" applyBorder="1" applyAlignment="1">
      <alignment horizontal="left"/>
    </xf>
    <xf numFmtId="49" fontId="22" fillId="0" borderId="43" xfId="5" applyNumberFormat="1" applyFont="1" applyBorder="1" applyAlignment="1">
      <alignment horizontal="left"/>
    </xf>
    <xf numFmtId="49" fontId="22" fillId="0" borderId="243" xfId="5" applyNumberFormat="1" applyFont="1" applyBorder="1" applyAlignment="1">
      <alignment horizontal="left"/>
    </xf>
    <xf numFmtId="49" fontId="22" fillId="0" borderId="0" xfId="5" applyNumberFormat="1" applyFont="1" applyAlignment="1">
      <alignment horizontal="left"/>
    </xf>
    <xf numFmtId="0" fontId="10" fillId="0" borderId="0" xfId="5" applyFont="1" applyAlignment="1">
      <alignment horizontal="left" vertical="top"/>
    </xf>
    <xf numFmtId="0" fontId="9" fillId="0" borderId="0" xfId="5" applyFont="1" applyAlignment="1">
      <alignment horizontal="left" vertical="top"/>
    </xf>
    <xf numFmtId="0" fontId="22" fillId="0" borderId="0" xfId="5" applyFont="1" applyAlignment="1">
      <alignment horizontal="distributed"/>
    </xf>
    <xf numFmtId="0" fontId="22" fillId="3" borderId="22" xfId="5" applyFont="1" applyFill="1" applyBorder="1" applyAlignment="1">
      <alignment horizontal="center" vertical="center" wrapText="1"/>
    </xf>
    <xf numFmtId="0" fontId="22" fillId="3" borderId="23" xfId="5" applyFont="1" applyFill="1" applyBorder="1" applyAlignment="1">
      <alignment horizontal="center" vertical="center"/>
    </xf>
    <xf numFmtId="0" fontId="9" fillId="0" borderId="41" xfId="5" applyFont="1" applyBorder="1" applyAlignment="1">
      <alignment vertical="center" wrapText="1"/>
    </xf>
    <xf numFmtId="0" fontId="9" fillId="0" borderId="244" xfId="5" applyFont="1" applyBorder="1" applyAlignment="1">
      <alignment vertical="center" wrapText="1"/>
    </xf>
    <xf numFmtId="0" fontId="9" fillId="0" borderId="242" xfId="5" applyFont="1" applyBorder="1" applyAlignment="1">
      <alignment vertical="center" wrapText="1"/>
    </xf>
    <xf numFmtId="0" fontId="9" fillId="0" borderId="42" xfId="5" applyFont="1" applyBorder="1" applyAlignment="1">
      <alignment vertical="center" wrapText="1"/>
    </xf>
    <xf numFmtId="0" fontId="22" fillId="0" borderId="41" xfId="5" applyFont="1" applyBorder="1" applyAlignment="1">
      <alignment horizontal="right" vertical="center"/>
    </xf>
    <xf numFmtId="0" fontId="22" fillId="3" borderId="21" xfId="5" applyFont="1" applyFill="1" applyBorder="1" applyAlignment="1">
      <alignment horizontal="center" vertical="center"/>
    </xf>
    <xf numFmtId="0" fontId="22" fillId="3" borderId="20" xfId="5" applyFont="1" applyFill="1" applyBorder="1" applyAlignment="1">
      <alignment horizontal="center" vertical="center"/>
    </xf>
    <xf numFmtId="0" fontId="9" fillId="0" borderId="68" xfId="5" applyFont="1" applyBorder="1" applyAlignment="1">
      <alignment vertical="center" wrapText="1"/>
    </xf>
    <xf numFmtId="0" fontId="9" fillId="0" borderId="186" xfId="5" applyFont="1" applyBorder="1" applyAlignment="1">
      <alignment vertical="center" wrapText="1"/>
    </xf>
    <xf numFmtId="0" fontId="9" fillId="0" borderId="54" xfId="5" applyFont="1" applyBorder="1" applyAlignment="1">
      <alignment vertical="center" wrapText="1"/>
    </xf>
    <xf numFmtId="0" fontId="9" fillId="0" borderId="50" xfId="5" applyFont="1" applyBorder="1" applyAlignment="1">
      <alignment vertical="center" wrapText="1"/>
    </xf>
    <xf numFmtId="0" fontId="9" fillId="0" borderId="47" xfId="5" applyFont="1" applyBorder="1" applyAlignment="1">
      <alignment vertical="center" wrapText="1"/>
    </xf>
    <xf numFmtId="0" fontId="9" fillId="0" borderId="245" xfId="5" applyFont="1" applyBorder="1" applyAlignment="1">
      <alignment vertical="center" wrapText="1"/>
    </xf>
    <xf numFmtId="0" fontId="9" fillId="0" borderId="246" xfId="5" applyFont="1" applyBorder="1" applyAlignment="1">
      <alignment vertical="center" wrapText="1"/>
    </xf>
    <xf numFmtId="0" fontId="9" fillId="0" borderId="51" xfId="5" applyFont="1" applyBorder="1" applyAlignment="1">
      <alignment vertical="center" wrapText="1"/>
    </xf>
    <xf numFmtId="0" fontId="9" fillId="0" borderId="46" xfId="5" applyFont="1" applyBorder="1" applyAlignment="1">
      <alignment vertical="center" wrapText="1"/>
    </xf>
    <xf numFmtId="0" fontId="9" fillId="0" borderId="247" xfId="5" applyFont="1" applyBorder="1" applyAlignment="1">
      <alignment vertical="center" wrapText="1"/>
    </xf>
    <xf numFmtId="0" fontId="9" fillId="0" borderId="53" xfId="5" applyFont="1" applyBorder="1" applyAlignment="1">
      <alignment vertical="center" wrapText="1"/>
    </xf>
    <xf numFmtId="0" fontId="9" fillId="0" borderId="44" xfId="5" applyFont="1" applyBorder="1" applyAlignment="1">
      <alignment vertical="center" wrapText="1"/>
    </xf>
    <xf numFmtId="0" fontId="9" fillId="0" borderId="52" xfId="5" applyFont="1" applyBorder="1" applyAlignment="1">
      <alignment vertical="center" wrapText="1"/>
    </xf>
    <xf numFmtId="0" fontId="9" fillId="0" borderId="56" xfId="5" applyFont="1" applyBorder="1" applyAlignment="1">
      <alignment vertical="center" wrapText="1"/>
    </xf>
    <xf numFmtId="0" fontId="9" fillId="0" borderId="45" xfId="5" applyFont="1" applyBorder="1" applyAlignment="1">
      <alignment vertical="center" wrapText="1"/>
    </xf>
    <xf numFmtId="0" fontId="9" fillId="0" borderId="48" xfId="5" applyFont="1" applyBorder="1" applyAlignment="1">
      <alignment vertical="center" wrapText="1"/>
    </xf>
    <xf numFmtId="0" fontId="9" fillId="0" borderId="49" xfId="5" applyFont="1" applyBorder="1" applyAlignment="1">
      <alignment vertical="center" wrapText="1"/>
    </xf>
    <xf numFmtId="0" fontId="9" fillId="0" borderId="0" xfId="5" applyFont="1" applyAlignment="1">
      <alignment vertical="center" wrapText="1"/>
    </xf>
    <xf numFmtId="0" fontId="9" fillId="0" borderId="15" xfId="5" applyFont="1" applyBorder="1" applyAlignment="1">
      <alignment vertical="center" wrapText="1"/>
    </xf>
    <xf numFmtId="0" fontId="22" fillId="0" borderId="0" xfId="5" applyFont="1" applyAlignment="1">
      <alignment horizontal="left" vertical="top" wrapText="1"/>
    </xf>
    <xf numFmtId="0" fontId="19" fillId="0" borderId="1" xfId="2" applyFont="1" applyBorder="1" applyAlignment="1">
      <alignment horizontal="left" wrapText="1"/>
    </xf>
    <xf numFmtId="0" fontId="15" fillId="0" borderId="1" xfId="2" applyFont="1" applyBorder="1" applyAlignment="1">
      <alignment horizontal="center" vertical="center" wrapText="1" shrinkToFit="1"/>
    </xf>
    <xf numFmtId="0" fontId="22" fillId="0" borderId="0" xfId="3" applyFont="1">
      <alignment vertical="center"/>
    </xf>
    <xf numFmtId="0" fontId="5" fillId="0" borderId="0" xfId="3" applyFont="1">
      <alignment vertical="center"/>
    </xf>
    <xf numFmtId="0" fontId="5" fillId="0" borderId="0" xfId="3" applyFont="1" applyAlignment="1">
      <alignment horizontal="center" vertical="center"/>
    </xf>
    <xf numFmtId="0" fontId="22" fillId="0" borderId="0" xfId="3" applyFont="1" applyAlignment="1">
      <alignment horizontal="right" vertical="center"/>
    </xf>
    <xf numFmtId="0" fontId="5" fillId="0" borderId="0" xfId="3" applyFont="1" applyAlignment="1">
      <alignment horizontal="left" vertical="center"/>
    </xf>
    <xf numFmtId="0" fontId="22" fillId="0" borderId="31" xfId="3" applyFont="1" applyBorder="1" applyAlignment="1">
      <alignment horizontal="center" vertical="center"/>
    </xf>
    <xf numFmtId="0" fontId="22" fillId="3" borderId="1" xfId="3" applyFont="1" applyFill="1" applyBorder="1" applyAlignment="1">
      <alignment horizontal="center" vertical="center" wrapText="1" shrinkToFit="1"/>
    </xf>
    <xf numFmtId="0" fontId="22" fillId="3" borderId="1" xfId="3" applyFont="1" applyFill="1" applyBorder="1" applyAlignment="1">
      <alignment horizontal="center" vertical="center" wrapText="1"/>
    </xf>
    <xf numFmtId="0" fontId="22" fillId="3" borderId="2" xfId="3" applyFont="1" applyFill="1" applyBorder="1" applyAlignment="1">
      <alignment horizontal="center" vertical="center" wrapText="1"/>
    </xf>
    <xf numFmtId="0" fontId="22" fillId="0" borderId="15" xfId="3" applyFont="1" applyBorder="1">
      <alignment vertical="center"/>
    </xf>
    <xf numFmtId="0" fontId="55" fillId="0" borderId="0" xfId="4" applyFont="1">
      <alignment vertical="center"/>
    </xf>
    <xf numFmtId="0" fontId="54" fillId="0" borderId="0" xfId="4" applyFont="1" applyAlignment="1">
      <alignment horizontal="center" vertical="center"/>
    </xf>
    <xf numFmtId="0" fontId="47" fillId="0" borderId="0" xfId="4" applyFont="1" applyAlignment="1">
      <alignment vertical="top"/>
    </xf>
    <xf numFmtId="0" fontId="55" fillId="0" borderId="0" xfId="4" applyFont="1" applyAlignment="1">
      <alignment horizontal="left"/>
    </xf>
    <xf numFmtId="0" fontId="55" fillId="0" borderId="31" xfId="4" applyFont="1" applyBorder="1">
      <alignment vertical="center"/>
    </xf>
    <xf numFmtId="0" fontId="55" fillId="3" borderId="22" xfId="4" applyFont="1" applyFill="1" applyBorder="1" applyAlignment="1">
      <alignment horizontal="center" vertical="center"/>
    </xf>
    <xf numFmtId="0" fontId="55" fillId="3" borderId="25" xfId="4" applyFont="1" applyFill="1" applyBorder="1" applyAlignment="1">
      <alignment horizontal="center"/>
    </xf>
    <xf numFmtId="0" fontId="55" fillId="3" borderId="25" xfId="4" applyFont="1" applyFill="1" applyBorder="1" applyAlignment="1">
      <alignment horizontal="center" vertical="top"/>
    </xf>
    <xf numFmtId="0" fontId="55" fillId="3" borderId="2" xfId="4" applyFont="1" applyFill="1" applyBorder="1" applyAlignment="1">
      <alignment horizontal="center" vertical="center"/>
    </xf>
    <xf numFmtId="0" fontId="55" fillId="0" borderId="21" xfId="4" applyFont="1" applyBorder="1">
      <alignment vertical="center"/>
    </xf>
    <xf numFmtId="0" fontId="55" fillId="3" borderId="196" xfId="4" applyFont="1" applyFill="1" applyBorder="1" applyAlignment="1">
      <alignment horizontal="center" vertical="center"/>
    </xf>
    <xf numFmtId="0" fontId="55" fillId="3" borderId="197" xfId="4" applyFont="1" applyFill="1" applyBorder="1" applyAlignment="1">
      <alignment horizontal="center" vertical="center"/>
    </xf>
    <xf numFmtId="0" fontId="55" fillId="3" borderId="198" xfId="4" applyFont="1" applyFill="1" applyBorder="1" applyAlignment="1">
      <alignment vertical="center" shrinkToFit="1"/>
    </xf>
    <xf numFmtId="0" fontId="55" fillId="3" borderId="196" xfId="4" applyFont="1" applyFill="1" applyBorder="1">
      <alignment vertical="center"/>
    </xf>
    <xf numFmtId="0" fontId="55" fillId="3" borderId="198" xfId="4" applyFont="1" applyFill="1" applyBorder="1">
      <alignment vertical="center"/>
    </xf>
    <xf numFmtId="0" fontId="55" fillId="3" borderId="201" xfId="4" applyFont="1" applyFill="1" applyBorder="1">
      <alignment vertical="center"/>
    </xf>
    <xf numFmtId="0" fontId="55" fillId="3" borderId="202" xfId="4" applyFont="1" applyFill="1" applyBorder="1" applyAlignment="1">
      <alignment horizontal="center" vertical="center"/>
    </xf>
    <xf numFmtId="0" fontId="55" fillId="3" borderId="202" xfId="4" applyFont="1" applyFill="1" applyBorder="1" applyAlignment="1">
      <alignment horizontal="center" vertical="center" shrinkToFit="1"/>
    </xf>
    <xf numFmtId="0" fontId="55" fillId="3" borderId="203" xfId="4" applyFont="1" applyFill="1" applyBorder="1">
      <alignment vertical="center"/>
    </xf>
    <xf numFmtId="0" fontId="47" fillId="0" borderId="206" xfId="4" applyFont="1" applyBorder="1" applyAlignment="1">
      <alignment horizontal="right" vertical="top"/>
    </xf>
    <xf numFmtId="0" fontId="47" fillId="0" borderId="207" xfId="4" applyFont="1" applyBorder="1" applyAlignment="1">
      <alignment horizontal="right" vertical="top"/>
    </xf>
    <xf numFmtId="0" fontId="47" fillId="0" borderId="208" xfId="4" applyFont="1" applyBorder="1" applyAlignment="1">
      <alignment horizontal="right" vertical="top"/>
    </xf>
    <xf numFmtId="0" fontId="47" fillId="0" borderId="23" xfId="4" applyFont="1" applyBorder="1" applyAlignment="1">
      <alignment horizontal="right" vertical="top"/>
    </xf>
    <xf numFmtId="0" fontId="47" fillId="0" borderId="195" xfId="4" applyFont="1" applyBorder="1" applyAlignment="1">
      <alignment horizontal="right" vertical="top"/>
    </xf>
    <xf numFmtId="49" fontId="47" fillId="0" borderId="201" xfId="4" applyNumberFormat="1" applyFont="1" applyBorder="1" applyAlignment="1">
      <alignment horizontal="center" vertical="top"/>
    </xf>
    <xf numFmtId="49" fontId="47" fillId="0" borderId="203" xfId="4" applyNumberFormat="1" applyFont="1" applyBorder="1" applyAlignment="1">
      <alignment horizontal="center" vertical="top"/>
    </xf>
    <xf numFmtId="49" fontId="47" fillId="0" borderId="28" xfId="4" applyNumberFormat="1" applyFont="1" applyBorder="1" applyAlignment="1">
      <alignment horizontal="center" vertical="top"/>
    </xf>
    <xf numFmtId="49" fontId="47" fillId="0" borderId="205" xfId="4" applyNumberFormat="1" applyFont="1" applyBorder="1" applyAlignment="1">
      <alignment horizontal="center" vertical="top"/>
    </xf>
    <xf numFmtId="0" fontId="47" fillId="0" borderId="213" xfId="4" applyFont="1" applyBorder="1" applyAlignment="1">
      <alignment horizontal="right" vertical="top"/>
    </xf>
    <xf numFmtId="0" fontId="47" fillId="0" borderId="27" xfId="4" applyFont="1" applyBorder="1" applyAlignment="1">
      <alignment horizontal="right" vertical="top"/>
    </xf>
    <xf numFmtId="49" fontId="47" fillId="0" borderId="204" xfId="4" applyNumberFormat="1" applyFont="1" applyBorder="1" applyAlignment="1">
      <alignment horizontal="center" vertical="top"/>
    </xf>
    <xf numFmtId="49" fontId="47" fillId="0" borderId="29" xfId="4" applyNumberFormat="1" applyFont="1" applyBorder="1" applyAlignment="1">
      <alignment horizontal="center" vertical="top"/>
    </xf>
    <xf numFmtId="0" fontId="55" fillId="0" borderId="15" xfId="4" applyFont="1" applyBorder="1">
      <alignment vertical="center"/>
    </xf>
    <xf numFmtId="0" fontId="55" fillId="0" borderId="23" xfId="4" applyFont="1" applyBorder="1" applyAlignment="1"/>
    <xf numFmtId="0" fontId="55" fillId="0" borderId="31" xfId="4" applyFont="1" applyBorder="1" applyAlignment="1"/>
    <xf numFmtId="0" fontId="55" fillId="0" borderId="24" xfId="4" applyFont="1" applyBorder="1">
      <alignment vertical="center"/>
    </xf>
    <xf numFmtId="0" fontId="55" fillId="0" borderId="26" xfId="4" applyFont="1" applyBorder="1">
      <alignment vertical="center"/>
    </xf>
    <xf numFmtId="0" fontId="55" fillId="0" borderId="27" xfId="4" applyFont="1" applyBorder="1">
      <alignment vertical="center"/>
    </xf>
    <xf numFmtId="0" fontId="55" fillId="0" borderId="26" xfId="4" applyFont="1" applyBorder="1" applyAlignment="1"/>
    <xf numFmtId="0" fontId="55" fillId="0" borderId="0" xfId="4" applyFont="1" applyAlignment="1">
      <alignment horizontal="right" vertical="center"/>
    </xf>
    <xf numFmtId="0" fontId="55" fillId="0" borderId="29" xfId="4" applyFont="1" applyBorder="1">
      <alignment vertical="center"/>
    </xf>
    <xf numFmtId="0" fontId="55" fillId="0" borderId="0" xfId="4" applyFont="1" applyAlignment="1">
      <alignment horizontal="center" vertical="center"/>
    </xf>
    <xf numFmtId="0" fontId="48" fillId="0" borderId="0" xfId="4" applyFont="1">
      <alignment vertical="center"/>
    </xf>
    <xf numFmtId="0" fontId="55" fillId="0" borderId="0" xfId="4" applyFont="1" applyAlignment="1">
      <alignment horizontal="left" vertical="center"/>
    </xf>
    <xf numFmtId="0" fontId="47" fillId="0" borderId="22" xfId="4" applyFont="1" applyBorder="1" applyAlignment="1">
      <alignment horizontal="right" vertical="top"/>
    </xf>
    <xf numFmtId="0" fontId="47" fillId="0" borderId="0" xfId="4" applyFont="1" applyAlignment="1">
      <alignment horizontal="right" vertical="top"/>
    </xf>
    <xf numFmtId="49" fontId="47" fillId="0" borderId="202" xfId="4" applyNumberFormat="1" applyFont="1" applyBorder="1" applyAlignment="1">
      <alignment horizontal="center" vertical="top"/>
    </xf>
    <xf numFmtId="49" fontId="47" fillId="0" borderId="2" xfId="4" applyNumberFormat="1" applyFont="1" applyBorder="1" applyAlignment="1">
      <alignment horizontal="center" vertical="top"/>
    </xf>
    <xf numFmtId="0" fontId="47" fillId="0" borderId="0" xfId="4" applyFont="1" applyAlignment="1">
      <alignment horizontal="center" vertical="top"/>
    </xf>
    <xf numFmtId="0" fontId="47" fillId="0" borderId="0" xfId="4" applyFont="1" applyAlignment="1">
      <alignment horizontal="left" vertical="center"/>
    </xf>
    <xf numFmtId="0" fontId="13" fillId="0" borderId="3" xfId="1" applyFill="1" applyBorder="1" applyAlignment="1" applyProtection="1">
      <alignment horizontal="center" vertical="center"/>
    </xf>
    <xf numFmtId="0" fontId="2" fillId="0" borderId="41" xfId="0" applyFont="1" applyBorder="1" applyAlignment="1" applyProtection="1">
      <alignment horizontal="center" vertical="center"/>
      <protection locked="0"/>
    </xf>
    <xf numFmtId="0" fontId="73" fillId="0" borderId="0" xfId="0" applyFont="1">
      <alignment vertical="center"/>
    </xf>
    <xf numFmtId="0" fontId="55" fillId="0" borderId="0" xfId="0" applyFont="1">
      <alignment vertical="center"/>
    </xf>
    <xf numFmtId="0" fontId="114" fillId="0" borderId="0" xfId="0" applyFont="1">
      <alignment vertical="center"/>
    </xf>
    <xf numFmtId="0" fontId="115" fillId="0" borderId="0" xfId="0" applyFont="1">
      <alignment vertical="center"/>
    </xf>
    <xf numFmtId="0" fontId="114" fillId="0" borderId="0" xfId="0" applyFont="1" applyAlignment="1">
      <alignment horizontal="left" vertical="center"/>
    </xf>
    <xf numFmtId="0" fontId="114" fillId="0" borderId="0" xfId="0" applyFont="1" applyAlignment="1">
      <alignment horizontal="center" vertical="center"/>
    </xf>
    <xf numFmtId="0" fontId="73" fillId="0" borderId="0" xfId="0" applyFont="1" applyAlignment="1">
      <alignment horizontal="center" vertical="center"/>
    </xf>
    <xf numFmtId="0" fontId="0" fillId="0" borderId="0" xfId="0" applyAlignment="1">
      <alignment horizontal="center" vertical="center" wrapText="1"/>
    </xf>
    <xf numFmtId="0" fontId="47" fillId="0" borderId="23" xfId="0" applyFont="1" applyBorder="1">
      <alignment vertical="center"/>
    </xf>
    <xf numFmtId="0" fontId="48" fillId="0" borderId="15" xfId="0" applyFont="1" applyBorder="1" applyAlignment="1">
      <alignment horizontal="left" vertical="center" wrapText="1"/>
    </xf>
    <xf numFmtId="0" fontId="97" fillId="0" borderId="0" xfId="0" applyFont="1">
      <alignment vertical="center"/>
    </xf>
    <xf numFmtId="0" fontId="47" fillId="0" borderId="26" xfId="0" applyFont="1" applyBorder="1">
      <alignment vertical="center"/>
    </xf>
    <xf numFmtId="0" fontId="116" fillId="0" borderId="0" xfId="0" applyFont="1">
      <alignment vertical="center"/>
    </xf>
    <xf numFmtId="0" fontId="48" fillId="0" borderId="0" xfId="0" applyFont="1">
      <alignment vertical="center"/>
    </xf>
    <xf numFmtId="0" fontId="48" fillId="0" borderId="31" xfId="0" applyFont="1" applyBorder="1">
      <alignment vertical="center"/>
    </xf>
    <xf numFmtId="0" fontId="48" fillId="0" borderId="31" xfId="0" applyFont="1" applyBorder="1" applyAlignment="1">
      <alignment horizontal="center" vertical="center"/>
    </xf>
    <xf numFmtId="0" fontId="48" fillId="0" borderId="93" xfId="0" applyFont="1" applyBorder="1">
      <alignment vertical="center"/>
    </xf>
    <xf numFmtId="0" fontId="48" fillId="0" borderId="145" xfId="0" applyFont="1" applyBorder="1" applyAlignment="1">
      <alignment horizontal="center" vertical="center"/>
    </xf>
    <xf numFmtId="0" fontId="48" fillId="0" borderId="76" xfId="0" applyFont="1" applyBorder="1" applyAlignment="1">
      <alignment horizontal="center" vertical="center"/>
    </xf>
    <xf numFmtId="0" fontId="48" fillId="0" borderId="23" xfId="0" applyFont="1" applyBorder="1">
      <alignment vertical="center"/>
    </xf>
    <xf numFmtId="0" fontId="48" fillId="0" borderId="26" xfId="0" applyFont="1" applyBorder="1">
      <alignment vertical="center"/>
    </xf>
    <xf numFmtId="0" fontId="48" fillId="0" borderId="26" xfId="0" applyFont="1" applyBorder="1" applyAlignment="1">
      <alignment horizontal="right" vertical="center"/>
    </xf>
    <xf numFmtId="0" fontId="48" fillId="0" borderId="27" xfId="0" applyFont="1" applyBorder="1">
      <alignment vertical="center"/>
    </xf>
    <xf numFmtId="0" fontId="48" fillId="0" borderId="2" xfId="0" applyFont="1" applyBorder="1">
      <alignment vertical="center"/>
    </xf>
    <xf numFmtId="0" fontId="48" fillId="0" borderId="19" xfId="0" applyFont="1" applyBorder="1">
      <alignment vertical="center"/>
    </xf>
    <xf numFmtId="0" fontId="48" fillId="0" borderId="21" xfId="0" applyFont="1" applyBorder="1">
      <alignment vertical="center"/>
    </xf>
    <xf numFmtId="0" fontId="48" fillId="0" borderId="79" xfId="0" applyFont="1" applyBorder="1">
      <alignment vertical="center"/>
    </xf>
    <xf numFmtId="0" fontId="48" fillId="0" borderId="21" xfId="0" applyFont="1" applyBorder="1" applyAlignment="1">
      <alignment horizontal="center" vertical="center"/>
    </xf>
    <xf numFmtId="0" fontId="48" fillId="0" borderId="79" xfId="0" applyFont="1" applyBorder="1" applyAlignment="1">
      <alignment horizontal="center" vertical="center"/>
    </xf>
    <xf numFmtId="0" fontId="47" fillId="0" borderId="28" xfId="0" applyFont="1" applyBorder="1">
      <alignment vertical="center"/>
    </xf>
    <xf numFmtId="0" fontId="48" fillId="0" borderId="28" xfId="0" applyFont="1" applyBorder="1">
      <alignment vertical="center"/>
    </xf>
    <xf numFmtId="0" fontId="48" fillId="0" borderId="29" xfId="0" applyFont="1" applyBorder="1">
      <alignment vertical="center"/>
    </xf>
    <xf numFmtId="0" fontId="48" fillId="0" borderId="17" xfId="0" applyFont="1" applyBorder="1" applyAlignment="1">
      <alignment horizontal="center" vertical="center"/>
    </xf>
    <xf numFmtId="0" fontId="48" fillId="0" borderId="45" xfId="0" applyFont="1" applyBorder="1" applyAlignment="1">
      <alignment horizontal="center" vertical="center"/>
    </xf>
    <xf numFmtId="0" fontId="117" fillId="0" borderId="0" xfId="0" applyFont="1" applyAlignment="1">
      <alignment horizontal="right" vertical="center"/>
    </xf>
    <xf numFmtId="0" fontId="48" fillId="0" borderId="0" xfId="0" applyFont="1" applyAlignment="1">
      <alignment horizontal="center" vertical="center"/>
    </xf>
    <xf numFmtId="0" fontId="117" fillId="0" borderId="214" xfId="0" applyFont="1" applyBorder="1" applyAlignment="1">
      <alignment horizontal="right" vertical="center" shrinkToFit="1"/>
    </xf>
    <xf numFmtId="0" fontId="117" fillId="0" borderId="0" xfId="0" applyFont="1" applyAlignment="1">
      <alignment horizontal="right" vertical="center" shrinkToFit="1"/>
    </xf>
    <xf numFmtId="0" fontId="48" fillId="0" borderId="27" xfId="0" applyFont="1" applyBorder="1" applyAlignment="1">
      <alignment horizontal="center" vertical="center" shrinkToFit="1"/>
    </xf>
    <xf numFmtId="0" fontId="117" fillId="0" borderId="55" xfId="0" applyFont="1" applyBorder="1" applyAlignment="1">
      <alignment horizontal="right" vertical="center" shrinkToFit="1"/>
    </xf>
    <xf numFmtId="0" fontId="48" fillId="0" borderId="15" xfId="0" applyFont="1" applyBorder="1">
      <alignment vertical="center"/>
    </xf>
    <xf numFmtId="0" fontId="48" fillId="0" borderId="100" xfId="0" applyFont="1" applyBorder="1">
      <alignment vertical="center"/>
    </xf>
    <xf numFmtId="0" fontId="47" fillId="0" borderId="26" xfId="0" applyFont="1" applyBorder="1" applyAlignment="1">
      <alignment horizontal="center" vertical="center"/>
    </xf>
    <xf numFmtId="183" fontId="48" fillId="0" borderId="0" xfId="0" applyNumberFormat="1" applyFont="1">
      <alignment vertical="center"/>
    </xf>
    <xf numFmtId="0" fontId="117" fillId="0" borderId="55" xfId="0" applyFont="1" applyBorder="1" applyAlignment="1">
      <alignment horizontal="right" vertical="center"/>
    </xf>
    <xf numFmtId="0" fontId="48" fillId="0" borderId="27" xfId="0" applyFont="1" applyBorder="1" applyAlignment="1">
      <alignment horizontal="center" vertical="center"/>
    </xf>
    <xf numFmtId="183" fontId="48" fillId="0" borderId="15" xfId="0" applyNumberFormat="1" applyFont="1" applyBorder="1">
      <alignment vertical="center"/>
    </xf>
    <xf numFmtId="0" fontId="115" fillId="0" borderId="0" xfId="0" applyFont="1" applyAlignment="1">
      <alignment horizontal="center" vertical="center"/>
    </xf>
    <xf numFmtId="0" fontId="42" fillId="0" borderId="31" xfId="0" applyFont="1" applyBorder="1">
      <alignment vertical="center"/>
    </xf>
    <xf numFmtId="0" fontId="42" fillId="0" borderId="0" xfId="0" applyFont="1" applyAlignment="1">
      <alignment horizontal="center" vertical="center"/>
    </xf>
    <xf numFmtId="49" fontId="42" fillId="0" borderId="19" xfId="0" applyNumberFormat="1" applyFont="1" applyBorder="1" applyAlignment="1">
      <alignment horizontal="center" vertical="center"/>
    </xf>
    <xf numFmtId="0" fontId="73" fillId="0" borderId="191" xfId="0" applyFont="1" applyBorder="1" applyAlignment="1">
      <alignment horizontal="center" vertical="center"/>
    </xf>
    <xf numFmtId="0" fontId="73" fillId="0" borderId="118" xfId="0" applyFont="1" applyBorder="1" applyAlignment="1">
      <alignment horizontal="center" vertical="center" shrinkToFit="1"/>
    </xf>
    <xf numFmtId="0" fontId="73" fillId="0" borderId="249" xfId="0" applyFont="1" applyBorder="1" applyAlignment="1">
      <alignment horizontal="center" vertical="center" shrinkToFit="1"/>
    </xf>
    <xf numFmtId="0" fontId="73" fillId="0" borderId="191" xfId="0" applyFont="1" applyBorder="1" applyAlignment="1">
      <alignment horizontal="center" vertical="center" shrinkToFit="1"/>
    </xf>
    <xf numFmtId="0" fontId="0" fillId="0" borderId="112" xfId="0" applyBorder="1" applyAlignment="1">
      <alignment horizontal="center" vertical="center" shrinkToFit="1"/>
    </xf>
    <xf numFmtId="0" fontId="0" fillId="0" borderId="113" xfId="0" applyBorder="1" applyAlignment="1">
      <alignment horizontal="center" vertical="center" shrinkToFit="1"/>
    </xf>
    <xf numFmtId="0" fontId="73" fillId="0" borderId="20" xfId="0" applyFont="1" applyBorder="1" applyAlignment="1">
      <alignment horizontal="center" vertical="center"/>
    </xf>
    <xf numFmtId="0" fontId="73" fillId="0" borderId="19" xfId="0" applyFont="1" applyBorder="1" applyAlignment="1">
      <alignment horizontal="center" vertical="center" shrinkToFit="1"/>
    </xf>
    <xf numFmtId="0" fontId="73" fillId="0" borderId="40" xfId="0" applyFont="1" applyBorder="1" applyAlignment="1">
      <alignment horizontal="center" vertical="center" shrinkToFit="1"/>
    </xf>
    <xf numFmtId="0" fontId="73" fillId="0" borderId="20" xfId="0" applyFont="1" applyBorder="1" applyAlignment="1">
      <alignment horizontal="center" vertical="center" shrinkToFit="1"/>
    </xf>
    <xf numFmtId="0" fontId="0" fillId="0" borderId="1" xfId="0" applyBorder="1" applyAlignment="1">
      <alignment horizontal="center" vertical="center" shrinkToFit="1"/>
    </xf>
    <xf numFmtId="0" fontId="0" fillId="0" borderId="114" xfId="0" applyBorder="1" applyAlignment="1">
      <alignment horizontal="center" vertical="center" shrinkToFit="1"/>
    </xf>
    <xf numFmtId="0" fontId="73" fillId="0" borderId="147" xfId="0" applyFont="1" applyBorder="1" applyAlignment="1">
      <alignment horizontal="center" vertical="center"/>
    </xf>
    <xf numFmtId="0" fontId="73" fillId="0" borderId="115" xfId="0" applyFont="1" applyBorder="1" applyAlignment="1">
      <alignment horizontal="center" vertical="center" shrinkToFit="1"/>
    </xf>
    <xf numFmtId="0" fontId="73" fillId="0" borderId="250" xfId="0" applyFont="1" applyBorder="1" applyAlignment="1">
      <alignment horizontal="center" vertical="center" shrinkToFit="1"/>
    </xf>
    <xf numFmtId="0" fontId="73" fillId="0" borderId="147" xfId="0" applyFont="1" applyBorder="1" applyAlignment="1">
      <alignment horizontal="center" vertical="center" shrinkToFit="1"/>
    </xf>
    <xf numFmtId="0" fontId="0" fillId="0" borderId="146" xfId="0" applyBorder="1" applyAlignment="1">
      <alignment horizontal="center" vertical="center" shrinkToFit="1"/>
    </xf>
    <xf numFmtId="0" fontId="0" fillId="0" borderId="150" xfId="0" applyBorder="1" applyAlignment="1">
      <alignment horizontal="center" vertical="center" shrinkToFit="1"/>
    </xf>
    <xf numFmtId="0" fontId="112" fillId="0" borderId="0" xfId="0" applyFont="1" applyAlignment="1">
      <alignment horizontal="justify" vertical="center"/>
    </xf>
    <xf numFmtId="0" fontId="112" fillId="0" borderId="0" xfId="0" applyFont="1" applyAlignment="1">
      <alignment horizontal="right" vertical="center"/>
    </xf>
    <xf numFmtId="0" fontId="0" fillId="0" borderId="21" xfId="0" applyBorder="1">
      <alignment vertical="center"/>
    </xf>
    <xf numFmtId="0" fontId="112" fillId="0" borderId="21" xfId="0" applyFont="1" applyBorder="1" applyAlignment="1">
      <alignment horizontal="right" vertical="center"/>
    </xf>
    <xf numFmtId="0" fontId="0" fillId="0" borderId="15" xfId="0" applyBorder="1">
      <alignment vertical="center"/>
    </xf>
    <xf numFmtId="0" fontId="0" fillId="0" borderId="24" xfId="0" applyBorder="1">
      <alignment vertical="center"/>
    </xf>
    <xf numFmtId="0" fontId="0" fillId="0" borderId="31" xfId="0" applyBorder="1">
      <alignment vertical="center"/>
    </xf>
    <xf numFmtId="0" fontId="0" fillId="0" borderId="29" xfId="0" applyBorder="1">
      <alignment vertical="center"/>
    </xf>
    <xf numFmtId="0" fontId="124" fillId="0" borderId="0" xfId="0" applyFont="1" applyAlignment="1">
      <alignment horizontal="justify" vertical="center"/>
    </xf>
    <xf numFmtId="0" fontId="44" fillId="10" borderId="21" xfId="0" applyFont="1" applyFill="1" applyBorder="1" applyAlignment="1">
      <alignment horizontal="left" vertical="center" wrapText="1"/>
    </xf>
    <xf numFmtId="0" fontId="0" fillId="0" borderId="28" xfId="0" applyBorder="1">
      <alignment vertical="center"/>
    </xf>
    <xf numFmtId="0" fontId="44" fillId="0" borderId="23" xfId="0" applyFont="1" applyBorder="1" applyAlignment="1">
      <alignment horizontal="justify" vertical="center" wrapText="1"/>
    </xf>
    <xf numFmtId="0" fontId="44" fillId="0" borderId="28" xfId="0" applyFont="1" applyBorder="1" applyAlignment="1">
      <alignment horizontal="justify" vertical="center" wrapText="1"/>
    </xf>
    <xf numFmtId="0" fontId="102" fillId="0" borderId="0" xfId="0" applyFont="1" applyAlignment="1">
      <alignment horizontal="justify" vertical="center"/>
    </xf>
    <xf numFmtId="0" fontId="44" fillId="0" borderId="26" xfId="0" applyFont="1" applyBorder="1" applyAlignment="1">
      <alignment horizontal="justify" vertical="center" wrapText="1"/>
    </xf>
    <xf numFmtId="0" fontId="44" fillId="0" borderId="1" xfId="0" applyFont="1" applyBorder="1" applyAlignment="1">
      <alignment horizontal="center" vertical="center" wrapText="1"/>
    </xf>
    <xf numFmtId="0" fontId="44" fillId="0" borderId="1" xfId="0" applyFont="1" applyBorder="1" applyAlignment="1">
      <alignment horizontal="justify" vertical="center" wrapText="1"/>
    </xf>
    <xf numFmtId="0" fontId="44" fillId="0" borderId="31" xfId="0" applyFont="1" applyBorder="1" applyAlignment="1">
      <alignment horizontal="left" vertical="center" shrinkToFit="1"/>
    </xf>
    <xf numFmtId="0" fontId="44" fillId="0" borderId="31" xfId="0" applyFont="1" applyBorder="1" applyAlignment="1">
      <alignment horizontal="justify" vertical="center" wrapText="1"/>
    </xf>
    <xf numFmtId="0" fontId="0" fillId="0" borderId="23" xfId="0" applyBorder="1">
      <alignment vertical="center"/>
    </xf>
    <xf numFmtId="0" fontId="63" fillId="3" borderId="68" xfId="5" applyFont="1" applyFill="1" applyBorder="1" applyAlignment="1">
      <alignment horizontal="center" vertical="center" textRotation="255" wrapText="1"/>
    </xf>
    <xf numFmtId="0" fontId="60" fillId="3" borderId="46" xfId="5" applyFont="1" applyFill="1" applyBorder="1" applyAlignment="1">
      <alignment horizontal="center" vertical="center"/>
    </xf>
    <xf numFmtId="0" fontId="63" fillId="3" borderId="17" xfId="5" applyFont="1" applyFill="1" applyBorder="1" applyAlignment="1">
      <alignment horizontal="center" vertical="center"/>
    </xf>
    <xf numFmtId="0" fontId="63" fillId="3" borderId="45" xfId="5" applyFont="1" applyFill="1" applyBorder="1" applyAlignment="1">
      <alignment horizontal="center" vertical="center"/>
    </xf>
    <xf numFmtId="0" fontId="60" fillId="3" borderId="31" xfId="5" applyFont="1" applyFill="1" applyBorder="1" applyAlignment="1">
      <alignment vertical="center" wrapText="1"/>
    </xf>
    <xf numFmtId="0" fontId="63" fillId="3" borderId="51" xfId="5" applyFont="1" applyFill="1" applyBorder="1" applyAlignment="1">
      <alignment horizontal="center" vertical="center" textRotation="255" wrapText="1"/>
    </xf>
    <xf numFmtId="0" fontId="58" fillId="0" borderId="0" xfId="5" applyFont="1" applyAlignment="1">
      <alignment horizontal="center" vertical="center"/>
    </xf>
    <xf numFmtId="0" fontId="0" fillId="0" borderId="0" xfId="0">
      <alignment vertical="center"/>
    </xf>
    <xf numFmtId="0" fontId="35" fillId="0" borderId="15" xfId="7" applyFont="1" applyFill="1" applyBorder="1" applyAlignment="1">
      <alignment horizontal="left" vertical="center"/>
    </xf>
    <xf numFmtId="0" fontId="35" fillId="0" borderId="21" xfId="7" applyFont="1" applyFill="1" applyBorder="1" applyAlignment="1">
      <alignment horizontal="left" vertical="center"/>
    </xf>
    <xf numFmtId="0" fontId="35" fillId="0" borderId="20" xfId="7" applyFont="1" applyFill="1" applyBorder="1" applyAlignment="1">
      <alignment horizontal="left" vertical="center"/>
    </xf>
    <xf numFmtId="0" fontId="18" fillId="0" borderId="0" xfId="8" applyFont="1" applyAlignment="1">
      <alignment horizontal="center" vertical="center"/>
    </xf>
    <xf numFmtId="0" fontId="21" fillId="0" borderId="0" xfId="0" applyFont="1" applyAlignment="1">
      <alignment horizontal="left" vertical="center" wrapText="1"/>
    </xf>
    <xf numFmtId="0" fontId="21" fillId="0" borderId="0" xfId="8" applyFont="1" applyBorder="1" applyAlignment="1">
      <alignment horizontal="left" vertical="center"/>
    </xf>
    <xf numFmtId="0" fontId="21" fillId="0" borderId="0" xfId="8" applyFont="1" applyBorder="1" applyAlignment="1">
      <alignment horizontal="right" vertical="center"/>
    </xf>
    <xf numFmtId="0" fontId="21" fillId="0" borderId="31" xfId="8" applyFont="1" applyBorder="1" applyAlignment="1">
      <alignment horizontal="left" vertical="center"/>
    </xf>
    <xf numFmtId="0" fontId="21" fillId="0" borderId="29" xfId="8" applyFont="1" applyBorder="1" applyAlignment="1">
      <alignment horizontal="left" vertical="center"/>
    </xf>
    <xf numFmtId="0" fontId="39" fillId="0" borderId="0" xfId="7" applyFont="1" applyAlignment="1">
      <alignment horizontal="center" vertical="center"/>
    </xf>
    <xf numFmtId="0" fontId="35" fillId="0" borderId="0" xfId="7" applyFont="1" applyAlignment="1">
      <alignment horizontal="left" vertical="center" wrapText="1"/>
    </xf>
    <xf numFmtId="0" fontId="35" fillId="0" borderId="1" xfId="7" applyFont="1" applyBorder="1" applyAlignment="1">
      <alignment horizontal="center" vertical="center" wrapText="1"/>
    </xf>
    <xf numFmtId="0" fontId="35" fillId="0" borderId="31" xfId="7" applyFont="1" applyFill="1" applyBorder="1" applyAlignment="1">
      <alignment horizontal="left" vertical="center"/>
    </xf>
    <xf numFmtId="0" fontId="35" fillId="0" borderId="29" xfId="7" applyFont="1" applyFill="1" applyBorder="1" applyAlignment="1">
      <alignment horizontal="left" vertical="center"/>
    </xf>
    <xf numFmtId="0" fontId="35" fillId="0" borderId="23" xfId="7" applyFont="1" applyFill="1" applyBorder="1" applyAlignment="1">
      <alignment horizontal="left" vertical="center"/>
    </xf>
    <xf numFmtId="0" fontId="35" fillId="0" borderId="24" xfId="7" applyFont="1" applyFill="1" applyBorder="1" applyAlignment="1">
      <alignment horizontal="left" vertical="center"/>
    </xf>
    <xf numFmtId="0" fontId="35" fillId="0" borderId="0" xfId="7" applyFont="1" applyFill="1" applyBorder="1" applyAlignment="1">
      <alignment horizontal="left" vertical="center"/>
    </xf>
    <xf numFmtId="0" fontId="0" fillId="0" borderId="27" xfId="0" applyBorder="1">
      <alignment vertical="center"/>
    </xf>
    <xf numFmtId="0" fontId="72" fillId="0" borderId="0" xfId="0" applyFont="1">
      <alignment vertical="center"/>
    </xf>
    <xf numFmtId="0" fontId="35" fillId="0" borderId="31" xfId="3" applyFont="1" applyBorder="1" applyAlignment="1">
      <alignment horizontal="left" vertical="center"/>
    </xf>
    <xf numFmtId="0" fontId="35" fillId="0" borderId="21" xfId="3" applyFont="1" applyBorder="1" applyAlignment="1">
      <alignment horizontal="left" vertical="center"/>
    </xf>
    <xf numFmtId="0" fontId="112" fillId="0" borderId="0" xfId="3" applyFont="1" applyAlignment="1">
      <alignment horizontal="left" vertical="center"/>
    </xf>
    <xf numFmtId="0" fontId="112" fillId="0" borderId="0" xfId="3" applyFont="1">
      <alignment vertical="center"/>
    </xf>
    <xf numFmtId="0" fontId="35" fillId="0" borderId="0" xfId="3" applyFont="1" applyAlignment="1">
      <alignment horizontal="center" vertical="center"/>
    </xf>
    <xf numFmtId="0" fontId="112" fillId="11" borderId="15" xfId="3" applyFont="1" applyFill="1" applyBorder="1" applyAlignment="1">
      <alignment horizontal="left" vertical="center" indent="1"/>
    </xf>
    <xf numFmtId="0" fontId="112" fillId="11" borderId="0" xfId="3" applyFont="1" applyFill="1" applyAlignment="1">
      <alignment horizontal="left" vertical="center" indent="1"/>
    </xf>
    <xf numFmtId="0" fontId="112" fillId="11" borderId="25" xfId="3" applyFont="1" applyFill="1" applyBorder="1" applyAlignment="1">
      <alignment horizontal="center" vertical="center"/>
    </xf>
    <xf numFmtId="0" fontId="112" fillId="11" borderId="2" xfId="3" applyFont="1" applyFill="1" applyBorder="1" applyAlignment="1">
      <alignment horizontal="center" vertical="center"/>
    </xf>
    <xf numFmtId="0" fontId="112" fillId="11" borderId="21" xfId="3" applyFont="1" applyFill="1" applyBorder="1">
      <alignment vertical="center"/>
    </xf>
    <xf numFmtId="0" fontId="112" fillId="11" borderId="20" xfId="3" applyFont="1" applyFill="1" applyBorder="1">
      <alignment vertical="center"/>
    </xf>
    <xf numFmtId="0" fontId="112" fillId="11" borderId="19" xfId="3" applyFont="1" applyFill="1" applyBorder="1" applyAlignment="1">
      <alignment horizontal="center" vertical="center" wrapText="1"/>
    </xf>
    <xf numFmtId="0" fontId="43" fillId="0" borderId="23" xfId="3" applyFont="1" applyBorder="1">
      <alignment vertical="center"/>
    </xf>
    <xf numFmtId="0" fontId="43" fillId="0" borderId="23" xfId="3" applyFont="1" applyBorder="1" applyAlignment="1">
      <alignment horizontal="left" vertical="center" wrapText="1"/>
    </xf>
    <xf numFmtId="0" fontId="43" fillId="0" borderId="22" xfId="3" applyFont="1" applyBorder="1" applyAlignment="1">
      <alignment horizontal="left" vertical="center"/>
    </xf>
    <xf numFmtId="0" fontId="35" fillId="0" borderId="28" xfId="3" applyFont="1" applyBorder="1" applyAlignment="1">
      <alignment horizontal="center" vertical="center"/>
    </xf>
    <xf numFmtId="0" fontId="35" fillId="0" borderId="2" xfId="3" applyFont="1" applyBorder="1" applyAlignment="1">
      <alignment horizontal="center" vertical="center"/>
    </xf>
    <xf numFmtId="0" fontId="35" fillId="0" borderId="1" xfId="3" applyFont="1" applyBorder="1" applyAlignment="1">
      <alignment horizontal="left" vertical="center" shrinkToFit="1"/>
    </xf>
    <xf numFmtId="0" fontId="35" fillId="0" borderId="1" xfId="3" applyFont="1" applyBorder="1" applyAlignment="1">
      <alignment horizontal="left" vertical="center"/>
    </xf>
    <xf numFmtId="0" fontId="35" fillId="0" borderId="1" xfId="3" applyFont="1" applyBorder="1">
      <alignment vertical="center"/>
    </xf>
    <xf numFmtId="0" fontId="35" fillId="0" borderId="1" xfId="3" applyFont="1" applyBorder="1" applyAlignment="1">
      <alignment horizontal="right" vertical="center"/>
    </xf>
    <xf numFmtId="0" fontId="15" fillId="0" borderId="0" xfId="3" applyFont="1" applyAlignment="1">
      <alignment horizontal="left" vertical="center"/>
    </xf>
    <xf numFmtId="0" fontId="15" fillId="0" borderId="0" xfId="3" applyFont="1" applyAlignment="1">
      <alignment horizontal="left" vertical="center" wrapText="1"/>
    </xf>
    <xf numFmtId="0" fontId="35" fillId="0" borderId="0" xfId="3" applyFont="1" applyAlignment="1">
      <alignment horizontal="left"/>
    </xf>
    <xf numFmtId="0" fontId="2" fillId="0" borderId="0" xfId="3" applyFont="1" applyAlignment="1">
      <alignment horizontal="left" vertical="top"/>
    </xf>
    <xf numFmtId="0" fontId="74" fillId="0" borderId="0" xfId="0" applyFont="1" applyAlignment="1">
      <alignment horizontal="center" vertical="center"/>
    </xf>
    <xf numFmtId="0" fontId="5" fillId="0" borderId="19" xfId="0" applyFont="1" applyBorder="1" applyAlignment="1">
      <alignment horizontal="center" vertical="center"/>
    </xf>
    <xf numFmtId="0" fontId="5" fillId="0" borderId="0" xfId="0" applyFont="1" applyAlignment="1">
      <alignment horizontal="center" vertical="center"/>
    </xf>
    <xf numFmtId="0" fontId="35" fillId="0" borderId="21" xfId="0" applyFont="1" applyBorder="1" applyAlignment="1">
      <alignment horizontal="right" shrinkToFit="1"/>
    </xf>
    <xf numFmtId="0" fontId="35" fillId="0" borderId="21" xfId="0" applyFont="1" applyBorder="1" applyAlignment="1">
      <alignment horizontal="center" shrinkToFit="1"/>
    </xf>
    <xf numFmtId="0" fontId="35" fillId="0" borderId="21" xfId="0" applyFont="1" applyBorder="1" applyAlignment="1"/>
    <xf numFmtId="0" fontId="35" fillId="0" borderId="28" xfId="0" applyFont="1" applyBorder="1" applyAlignment="1">
      <alignment horizontal="right" vertical="center" shrinkToFit="1"/>
    </xf>
    <xf numFmtId="0" fontId="35" fillId="0" borderId="31" xfId="0" applyFont="1" applyBorder="1" applyAlignment="1">
      <alignment horizontal="left" vertical="center" shrinkToFit="1"/>
    </xf>
    <xf numFmtId="0" fontId="35" fillId="0" borderId="31" xfId="0" applyFont="1" applyBorder="1" applyAlignment="1">
      <alignment horizontal="left" vertical="center"/>
    </xf>
    <xf numFmtId="0" fontId="35" fillId="0" borderId="29" xfId="0" applyFont="1" applyBorder="1" applyAlignment="1">
      <alignment horizontal="left" vertical="center"/>
    </xf>
    <xf numFmtId="0" fontId="35" fillId="0" borderId="20" xfId="0" applyFont="1" applyBorder="1" applyAlignment="1">
      <alignment horizontal="center" vertical="center"/>
    </xf>
    <xf numFmtId="0" fontId="22" fillId="0" borderId="0" xfId="0" applyFont="1">
      <alignment vertical="center"/>
    </xf>
    <xf numFmtId="0" fontId="22" fillId="0" borderId="0" xfId="0" applyFont="1" applyAlignment="1">
      <alignment horizontal="right" vertical="top"/>
    </xf>
    <xf numFmtId="0" fontId="22" fillId="0" borderId="0" xfId="0" applyFont="1" applyAlignment="1">
      <alignment horizontal="left" vertical="center"/>
    </xf>
    <xf numFmtId="0" fontId="15" fillId="0" borderId="0" xfId="4">
      <alignment vertical="center"/>
    </xf>
    <xf numFmtId="0" fontId="20" fillId="4" borderId="0" xfId="2" applyFont="1" applyFill="1" applyAlignment="1">
      <alignment horizontal="right" vertical="center"/>
    </xf>
    <xf numFmtId="181" fontId="20" fillId="0" borderId="0" xfId="2" applyNumberFormat="1" applyFont="1" applyAlignment="1">
      <alignment horizontal="center" vertical="center"/>
    </xf>
    <xf numFmtId="0" fontId="125" fillId="0" borderId="0" xfId="2" applyFont="1" applyAlignment="1">
      <alignment vertical="center"/>
    </xf>
    <xf numFmtId="0" fontId="21" fillId="0" borderId="0" xfId="2" applyFont="1" applyAlignment="1">
      <alignment horizontal="right" vertical="center"/>
    </xf>
    <xf numFmtId="0" fontId="14" fillId="0" borderId="0" xfId="2"/>
    <xf numFmtId="0" fontId="2" fillId="2" borderId="0" xfId="0" applyFont="1" applyFill="1">
      <alignment vertical="center"/>
    </xf>
    <xf numFmtId="0" fontId="45" fillId="2" borderId="0" xfId="0" applyFont="1" applyFill="1" applyAlignment="1">
      <alignment horizontal="center" vertical="center"/>
    </xf>
    <xf numFmtId="0" fontId="35" fillId="2" borderId="0" xfId="0" applyFont="1" applyFill="1" applyAlignment="1">
      <alignment horizontal="left" vertical="center"/>
    </xf>
    <xf numFmtId="0" fontId="36" fillId="2" borderId="0" xfId="0" applyFont="1" applyFill="1" applyAlignment="1">
      <alignment horizontal="left" vertical="center"/>
    </xf>
    <xf numFmtId="0" fontId="49" fillId="0" borderId="0" xfId="0" applyFont="1">
      <alignment vertical="center"/>
    </xf>
    <xf numFmtId="0" fontId="2" fillId="2" borderId="0" xfId="0" applyFont="1" applyFill="1" applyAlignment="1">
      <alignment horizontal="left" vertical="center"/>
    </xf>
    <xf numFmtId="0" fontId="4" fillId="2" borderId="0" xfId="0" applyFont="1" applyFill="1">
      <alignment vertical="center"/>
    </xf>
    <xf numFmtId="0" fontId="0" fillId="0" borderId="0" xfId="0" applyAlignment="1">
      <alignment horizontal="left" vertical="center"/>
    </xf>
    <xf numFmtId="0" fontId="51" fillId="0" borderId="0" xfId="3" applyFont="1" applyAlignment="1">
      <alignment horizontal="distributed" vertical="center" indent="1"/>
    </xf>
    <xf numFmtId="0" fontId="51" fillId="0" borderId="0" xfId="3" applyFont="1" applyAlignment="1">
      <alignment horizontal="left" vertical="center" indent="1" shrinkToFit="1"/>
    </xf>
    <xf numFmtId="0" fontId="53" fillId="0" borderId="0" xfId="3" applyFont="1" applyAlignment="1">
      <alignment horizontal="distributed" vertical="center" indent="1"/>
    </xf>
    <xf numFmtId="49" fontId="51" fillId="0" borderId="0" xfId="3" applyNumberFormat="1" applyFont="1" applyAlignment="1">
      <alignment horizontal="left" vertical="center" indent="1" shrinkToFit="1"/>
    </xf>
    <xf numFmtId="0" fontId="18" fillId="0" borderId="0" xfId="2" applyFont="1" applyAlignment="1">
      <alignment horizontal="left" vertical="center" wrapText="1"/>
    </xf>
    <xf numFmtId="0" fontId="54" fillId="0" borderId="0" xfId="0" applyFont="1" applyAlignment="1">
      <alignment horizontal="justify" vertical="top" wrapText="1"/>
    </xf>
    <xf numFmtId="0" fontId="55" fillId="0" borderId="0" xfId="0" applyFont="1" applyAlignment="1">
      <alignment horizontal="justify" vertical="top" wrapText="1"/>
    </xf>
    <xf numFmtId="0" fontId="35" fillId="0" borderId="0" xfId="0" applyFont="1" applyAlignment="1">
      <alignment horizontal="left" vertical="center"/>
    </xf>
    <xf numFmtId="0" fontId="129" fillId="0" borderId="0" xfId="5" applyFont="1" applyAlignment="1">
      <alignment vertical="center" wrapText="1"/>
    </xf>
    <xf numFmtId="0" fontId="130" fillId="0" borderId="251" xfId="5" applyFont="1" applyBorder="1" applyAlignment="1">
      <alignment vertical="center"/>
    </xf>
    <xf numFmtId="0" fontId="130" fillId="0" borderId="252" xfId="5" applyFont="1" applyBorder="1" applyAlignment="1">
      <alignment vertical="center"/>
    </xf>
    <xf numFmtId="0" fontId="60" fillId="0" borderId="253" xfId="5" applyFont="1" applyBorder="1" applyAlignment="1">
      <alignment vertical="center"/>
    </xf>
    <xf numFmtId="0" fontId="60" fillId="0" borderId="254" xfId="5" applyFont="1" applyBorder="1" applyAlignment="1">
      <alignment vertical="center"/>
    </xf>
    <xf numFmtId="0" fontId="131" fillId="0" borderId="254" xfId="5" applyFont="1" applyBorder="1" applyAlignment="1">
      <alignment horizontal="left" vertical="center"/>
    </xf>
    <xf numFmtId="0" fontId="47" fillId="0" borderId="254" xfId="5" applyFont="1" applyBorder="1" applyAlignment="1">
      <alignment horizontal="left" vertical="center"/>
    </xf>
    <xf numFmtId="0" fontId="60" fillId="0" borderId="255" xfId="5" applyFont="1" applyBorder="1" applyAlignment="1">
      <alignment vertical="center"/>
    </xf>
    <xf numFmtId="0" fontId="57" fillId="0" borderId="0" xfId="5" applyFont="1" applyAlignment="1">
      <alignment vertical="center"/>
    </xf>
    <xf numFmtId="0" fontId="62" fillId="0" borderId="74" xfId="5" applyFont="1" applyBorder="1" applyAlignment="1">
      <alignment horizontal="center" vertical="center"/>
    </xf>
    <xf numFmtId="0" fontId="62" fillId="0" borderId="68" xfId="5" applyFont="1" applyBorder="1" applyAlignment="1">
      <alignment horizontal="center" vertical="center"/>
    </xf>
    <xf numFmtId="0" fontId="62" fillId="0" borderId="47" xfId="5" applyFont="1" applyBorder="1" applyAlignment="1">
      <alignment horizontal="center" vertical="center"/>
    </xf>
    <xf numFmtId="0" fontId="62" fillId="0" borderId="41" xfId="5" applyFont="1" applyBorder="1" applyAlignment="1">
      <alignment horizontal="center" vertical="center"/>
    </xf>
    <xf numFmtId="0" fontId="62" fillId="0" borderId="42" xfId="5" applyFont="1" applyBorder="1" applyAlignment="1">
      <alignment horizontal="center" vertical="center"/>
    </xf>
    <xf numFmtId="0" fontId="63" fillId="12" borderId="68" xfId="5" applyFont="1" applyFill="1" applyBorder="1" applyAlignment="1">
      <alignment horizontal="center" vertical="center" textRotation="255" wrapText="1"/>
    </xf>
    <xf numFmtId="0" fontId="65" fillId="3" borderId="0" xfId="5" applyFont="1" applyFill="1" applyAlignment="1">
      <alignment horizontal="center" vertical="center" wrapText="1"/>
    </xf>
    <xf numFmtId="0" fontId="65" fillId="3" borderId="49" xfId="5" applyFont="1" applyFill="1" applyBorder="1" applyAlignment="1">
      <alignment horizontal="center" vertical="center" wrapText="1"/>
    </xf>
    <xf numFmtId="0" fontId="65" fillId="3" borderId="48" xfId="5" applyFont="1" applyFill="1" applyBorder="1" applyAlignment="1">
      <alignment horizontal="center" vertical="center" wrapText="1"/>
    </xf>
    <xf numFmtId="0" fontId="65" fillId="12" borderId="48" xfId="5" applyFont="1" applyFill="1" applyBorder="1" applyAlignment="1">
      <alignment horizontal="center" vertical="center" wrapText="1"/>
    </xf>
    <xf numFmtId="0" fontId="65" fillId="12" borderId="44" xfId="5" applyFont="1" applyFill="1" applyBorder="1" applyAlignment="1">
      <alignment horizontal="center" vertical="center" wrapText="1"/>
    </xf>
    <xf numFmtId="0" fontId="60" fillId="3" borderId="77" xfId="5" applyFont="1" applyFill="1" applyBorder="1" applyAlignment="1">
      <alignment horizontal="center" vertical="center"/>
    </xf>
    <xf numFmtId="0" fontId="61" fillId="0" borderId="75" xfId="5" applyFont="1" applyBorder="1" applyAlignment="1">
      <alignment horizontal="center" vertical="center"/>
    </xf>
    <xf numFmtId="181" fontId="61" fillId="0" borderId="77" xfId="5" applyNumberFormat="1" applyFont="1" applyBorder="1" applyAlignment="1">
      <alignment horizontal="center" vertical="center"/>
    </xf>
    <xf numFmtId="181" fontId="61" fillId="0" borderId="75" xfId="5" applyNumberFormat="1" applyFont="1" applyBorder="1" applyAlignment="1">
      <alignment horizontal="center" vertical="center"/>
    </xf>
    <xf numFmtId="181" fontId="61" fillId="12" borderId="75" xfId="5" applyNumberFormat="1" applyFont="1" applyFill="1" applyBorder="1" applyAlignment="1">
      <alignment horizontal="center" vertical="center"/>
    </xf>
    <xf numFmtId="181" fontId="61" fillId="0" borderId="75" xfId="5" applyNumberFormat="1" applyFont="1" applyBorder="1" applyAlignment="1">
      <alignment horizontal="center" vertical="center" wrapText="1"/>
    </xf>
    <xf numFmtId="183" fontId="61" fillId="0" borderId="75" xfId="5" applyNumberFormat="1" applyFont="1" applyBorder="1" applyAlignment="1">
      <alignment horizontal="center" vertical="center"/>
    </xf>
    <xf numFmtId="184" fontId="61" fillId="0" borderId="75" xfId="5" applyNumberFormat="1" applyFont="1" applyBorder="1" applyAlignment="1">
      <alignment horizontal="center" vertical="center"/>
    </xf>
    <xf numFmtId="185" fontId="61" fillId="0" borderId="75" xfId="5" applyNumberFormat="1" applyFont="1" applyBorder="1" applyAlignment="1">
      <alignment horizontal="center" vertical="center"/>
    </xf>
    <xf numFmtId="0" fontId="61" fillId="0" borderId="77" xfId="5" applyFont="1" applyBorder="1" applyAlignment="1">
      <alignment horizontal="center" vertical="center"/>
    </xf>
    <xf numFmtId="181" fontId="61" fillId="12" borderId="77" xfId="5" applyNumberFormat="1" applyFont="1" applyFill="1" applyBorder="1" applyAlignment="1">
      <alignment horizontal="center" vertical="center"/>
    </xf>
    <xf numFmtId="0" fontId="60" fillId="3" borderId="80" xfId="5" applyFont="1" applyFill="1" applyBorder="1" applyAlignment="1">
      <alignment horizontal="center" vertical="center"/>
    </xf>
    <xf numFmtId="0" fontId="61" fillId="0" borderId="78" xfId="5" applyFont="1" applyBorder="1" applyAlignment="1">
      <alignment horizontal="center" vertical="center"/>
    </xf>
    <xf numFmtId="181" fontId="61" fillId="0" borderId="80" xfId="5" applyNumberFormat="1" applyFont="1" applyBorder="1" applyAlignment="1">
      <alignment horizontal="center" vertical="center"/>
    </xf>
    <xf numFmtId="181" fontId="61" fillId="0" borderId="78" xfId="5" applyNumberFormat="1" applyFont="1" applyBorder="1" applyAlignment="1">
      <alignment horizontal="center" vertical="center"/>
    </xf>
    <xf numFmtId="181" fontId="61" fillId="12" borderId="78" xfId="5" applyNumberFormat="1" applyFont="1" applyFill="1" applyBorder="1" applyAlignment="1">
      <alignment horizontal="center" vertical="center"/>
    </xf>
    <xf numFmtId="183" fontId="61" fillId="0" borderId="78" xfId="5" applyNumberFormat="1" applyFont="1" applyBorder="1" applyAlignment="1">
      <alignment horizontal="center" vertical="center"/>
    </xf>
    <xf numFmtId="184" fontId="61" fillId="0" borderId="78" xfId="5" applyNumberFormat="1" applyFont="1" applyBorder="1" applyAlignment="1">
      <alignment horizontal="center" vertical="center"/>
    </xf>
    <xf numFmtId="185" fontId="61" fillId="0" borderId="78" xfId="5" applyNumberFormat="1" applyFont="1" applyBorder="1" applyAlignment="1">
      <alignment horizontal="center" vertical="center"/>
    </xf>
    <xf numFmtId="0" fontId="61" fillId="0" borderId="80" xfId="5" applyFont="1" applyBorder="1" applyAlignment="1">
      <alignment horizontal="center" vertical="center"/>
    </xf>
    <xf numFmtId="181" fontId="61" fillId="12" borderId="80" xfId="5" applyNumberFormat="1" applyFont="1" applyFill="1" applyBorder="1" applyAlignment="1">
      <alignment horizontal="center" vertical="center"/>
    </xf>
    <xf numFmtId="0" fontId="61" fillId="0" borderId="81" xfId="5" applyFont="1" applyBorder="1" applyAlignment="1">
      <alignment horizontal="center" vertical="center"/>
    </xf>
    <xf numFmtId="181" fontId="61" fillId="0" borderId="82" xfId="5" applyNumberFormat="1" applyFont="1" applyBorder="1" applyAlignment="1">
      <alignment horizontal="center" vertical="center"/>
    </xf>
    <xf numFmtId="183" fontId="61" fillId="0" borderId="81" xfId="5" applyNumberFormat="1" applyFont="1" applyBorder="1" applyAlignment="1">
      <alignment horizontal="center" vertical="center"/>
    </xf>
    <xf numFmtId="184" fontId="61" fillId="0" borderId="81" xfId="5" applyNumberFormat="1" applyFont="1" applyBorder="1" applyAlignment="1">
      <alignment horizontal="center" vertical="center"/>
    </xf>
    <xf numFmtId="185" fontId="61" fillId="0" borderId="81" xfId="5" applyNumberFormat="1" applyFont="1" applyBorder="1" applyAlignment="1">
      <alignment horizontal="center" vertical="center"/>
    </xf>
    <xf numFmtId="0" fontId="61" fillId="0" borderId="82" xfId="5" applyFont="1" applyBorder="1" applyAlignment="1">
      <alignment horizontal="center" vertical="center"/>
    </xf>
    <xf numFmtId="0" fontId="60" fillId="3" borderId="106" xfId="5" applyFont="1" applyFill="1" applyBorder="1" applyAlignment="1">
      <alignment horizontal="center" vertical="center"/>
    </xf>
    <xf numFmtId="0" fontId="61" fillId="0" borderId="85" xfId="5" applyFont="1" applyBorder="1" applyAlignment="1">
      <alignment horizontal="center" vertical="center"/>
    </xf>
    <xf numFmtId="181" fontId="61" fillId="0" borderId="85" xfId="5" applyNumberFormat="1" applyFont="1" applyBorder="1" applyAlignment="1">
      <alignment horizontal="center" vertical="center"/>
    </xf>
    <xf numFmtId="181" fontId="61" fillId="0" borderId="86" xfId="5" applyNumberFormat="1" applyFont="1" applyBorder="1" applyAlignment="1">
      <alignment horizontal="center" vertical="center"/>
    </xf>
    <xf numFmtId="181" fontId="61" fillId="0" borderId="53" xfId="5" applyNumberFormat="1" applyFont="1" applyBorder="1" applyAlignment="1">
      <alignment horizontal="center" vertical="center"/>
    </xf>
    <xf numFmtId="181" fontId="61" fillId="12" borderId="53" xfId="5" applyNumberFormat="1" applyFont="1" applyFill="1" applyBorder="1" applyAlignment="1">
      <alignment horizontal="center" vertical="center"/>
    </xf>
    <xf numFmtId="183" fontId="61" fillId="0" borderId="85" xfId="5" applyNumberFormat="1" applyFont="1" applyBorder="1" applyAlignment="1">
      <alignment horizontal="center" vertical="center"/>
    </xf>
    <xf numFmtId="184" fontId="61" fillId="0" borderId="85" xfId="5" applyNumberFormat="1" applyFont="1" applyBorder="1" applyAlignment="1">
      <alignment horizontal="center" vertical="center"/>
    </xf>
    <xf numFmtId="183" fontId="61" fillId="0" borderId="86" xfId="5" applyNumberFormat="1" applyFont="1" applyBorder="1" applyAlignment="1">
      <alignment horizontal="center" vertical="center"/>
    </xf>
    <xf numFmtId="185" fontId="61" fillId="0" borderId="85" xfId="5" applyNumberFormat="1" applyFont="1" applyBorder="1" applyAlignment="1">
      <alignment horizontal="center" vertical="center"/>
    </xf>
    <xf numFmtId="0" fontId="61" fillId="0" borderId="86" xfId="5" applyFont="1" applyBorder="1" applyAlignment="1">
      <alignment horizontal="center" vertical="center"/>
    </xf>
    <xf numFmtId="0" fontId="61" fillId="0" borderId="87" xfId="5" applyFont="1" applyBorder="1" applyAlignment="1">
      <alignment horizontal="center" vertical="center"/>
    </xf>
    <xf numFmtId="181" fontId="61" fillId="12" borderId="86" xfId="5" applyNumberFormat="1" applyFont="1" applyFill="1" applyBorder="1" applyAlignment="1">
      <alignment horizontal="center" vertical="center"/>
    </xf>
    <xf numFmtId="181" fontId="61" fillId="0" borderId="88" xfId="5" applyNumberFormat="1" applyFont="1" applyBorder="1" applyAlignment="1">
      <alignment horizontal="center" vertical="center"/>
    </xf>
    <xf numFmtId="183" fontId="61" fillId="0" borderId="77" xfId="5" applyNumberFormat="1" applyFont="1" applyBorder="1" applyAlignment="1">
      <alignment horizontal="center" vertical="center"/>
    </xf>
    <xf numFmtId="184" fontId="61" fillId="0" borderId="77" xfId="5" applyNumberFormat="1" applyFont="1" applyBorder="1" applyAlignment="1">
      <alignment horizontal="center" vertical="center"/>
    </xf>
    <xf numFmtId="183" fontId="61" fillId="0" borderId="31" xfId="5" applyNumberFormat="1" applyFont="1" applyBorder="1" applyAlignment="1">
      <alignment horizontal="center" vertical="center"/>
    </xf>
    <xf numFmtId="185" fontId="61" fillId="0" borderId="88" xfId="5" applyNumberFormat="1" applyFont="1" applyBorder="1" applyAlignment="1">
      <alignment horizontal="center" vertical="center"/>
    </xf>
    <xf numFmtId="0" fontId="61" fillId="0" borderId="88" xfId="5" applyFont="1" applyBorder="1" applyAlignment="1">
      <alignment horizontal="center" vertical="center"/>
    </xf>
    <xf numFmtId="0" fontId="61" fillId="0" borderId="89" xfId="5" applyFont="1" applyBorder="1" applyAlignment="1">
      <alignment horizontal="center" vertical="center"/>
    </xf>
    <xf numFmtId="0" fontId="61" fillId="0" borderId="90" xfId="5" applyFont="1" applyBorder="1" applyAlignment="1">
      <alignment horizontal="center" vertical="center"/>
    </xf>
    <xf numFmtId="0" fontId="61" fillId="0" borderId="266" xfId="5" applyFont="1" applyBorder="1" applyAlignment="1">
      <alignment horizontal="center" vertical="center"/>
    </xf>
    <xf numFmtId="0" fontId="61" fillId="0" borderId="267" xfId="5" applyFont="1" applyBorder="1" applyAlignment="1">
      <alignment horizontal="center" vertical="center"/>
    </xf>
    <xf numFmtId="0" fontId="61" fillId="0" borderId="91" xfId="5" applyFont="1" applyBorder="1" applyAlignment="1">
      <alignment horizontal="center" vertical="center"/>
    </xf>
    <xf numFmtId="181" fontId="61" fillId="0" borderId="94" xfId="5" applyNumberFormat="1" applyFont="1" applyBorder="1" applyAlignment="1">
      <alignment horizontal="center" vertical="center"/>
    </xf>
    <xf numFmtId="181" fontId="61" fillId="0" borderId="92" xfId="5" applyNumberFormat="1" applyFont="1" applyBorder="1" applyAlignment="1">
      <alignment horizontal="center" vertical="center"/>
    </xf>
    <xf numFmtId="181" fontId="61" fillId="12" borderId="92" xfId="5" applyNumberFormat="1" applyFont="1" applyFill="1" applyBorder="1" applyAlignment="1">
      <alignment horizontal="center" vertical="center"/>
    </xf>
    <xf numFmtId="183" fontId="61" fillId="0" borderId="95" xfId="5" applyNumberFormat="1" applyFont="1" applyBorder="1" applyAlignment="1">
      <alignment horizontal="center" vertical="center"/>
    </xf>
    <xf numFmtId="184" fontId="61" fillId="0" borderId="95" xfId="5" applyNumberFormat="1" applyFont="1" applyBorder="1" applyAlignment="1">
      <alignment horizontal="center" vertical="center"/>
    </xf>
    <xf numFmtId="183" fontId="61" fillId="0" borderId="80" xfId="5" applyNumberFormat="1" applyFont="1" applyBorder="1" applyAlignment="1">
      <alignment horizontal="center" vertical="center"/>
    </xf>
    <xf numFmtId="185" fontId="61" fillId="0" borderId="96" xfId="5" applyNumberFormat="1" applyFont="1" applyBorder="1" applyAlignment="1">
      <alignment horizontal="center" vertical="center"/>
    </xf>
    <xf numFmtId="0" fontId="61" fillId="0" borderId="96" xfId="5" applyFont="1" applyBorder="1" applyAlignment="1">
      <alignment horizontal="center" vertical="center"/>
    </xf>
    <xf numFmtId="0" fontId="61" fillId="0" borderId="97" xfId="5" applyFont="1" applyBorder="1" applyAlignment="1">
      <alignment horizontal="center" vertical="center"/>
    </xf>
    <xf numFmtId="0" fontId="61" fillId="0" borderId="94" xfId="5" applyFont="1" applyBorder="1" applyAlignment="1">
      <alignment horizontal="center" vertical="center"/>
    </xf>
    <xf numFmtId="0" fontId="61" fillId="0" borderId="98" xfId="5" applyFont="1" applyBorder="1" applyAlignment="1">
      <alignment horizontal="center" vertical="center"/>
    </xf>
    <xf numFmtId="0" fontId="61" fillId="0" borderId="99" xfId="5" applyFont="1" applyBorder="1" applyAlignment="1">
      <alignment horizontal="center" vertical="center"/>
    </xf>
    <xf numFmtId="181" fontId="61" fillId="12" borderId="95" xfId="5" applyNumberFormat="1" applyFont="1" applyFill="1" applyBorder="1" applyAlignment="1">
      <alignment horizontal="center" vertical="center"/>
    </xf>
    <xf numFmtId="181" fontId="61" fillId="12" borderId="94" xfId="5" applyNumberFormat="1" applyFont="1" applyFill="1" applyBorder="1" applyAlignment="1">
      <alignment horizontal="center" vertical="center"/>
    </xf>
    <xf numFmtId="183" fontId="61" fillId="0" borderId="49" xfId="5" applyNumberFormat="1" applyFont="1" applyBorder="1" applyAlignment="1">
      <alignment horizontal="center" vertical="center"/>
    </xf>
    <xf numFmtId="183" fontId="61" fillId="0" borderId="21" xfId="5" applyNumberFormat="1" applyFont="1" applyBorder="1" applyAlignment="1">
      <alignment horizontal="center" vertical="center"/>
    </xf>
    <xf numFmtId="185" fontId="61" fillId="0" borderId="94" xfId="5" applyNumberFormat="1" applyFont="1" applyBorder="1" applyAlignment="1">
      <alignment horizontal="center" vertical="center"/>
    </xf>
    <xf numFmtId="181" fontId="61" fillId="0" borderId="99" xfId="5" applyNumberFormat="1" applyFont="1" applyBorder="1" applyAlignment="1">
      <alignment horizontal="center" vertical="center"/>
    </xf>
    <xf numFmtId="181" fontId="61" fillId="12" borderId="99" xfId="5" applyNumberFormat="1" applyFont="1" applyFill="1" applyBorder="1" applyAlignment="1">
      <alignment horizontal="center" vertical="center"/>
    </xf>
    <xf numFmtId="183" fontId="61" fillId="0" borderId="94" xfId="5" applyNumberFormat="1" applyFont="1" applyBorder="1" applyAlignment="1">
      <alignment horizontal="center" vertical="center"/>
    </xf>
    <xf numFmtId="184" fontId="61" fillId="0" borderId="94" xfId="5" applyNumberFormat="1" applyFont="1" applyBorder="1" applyAlignment="1">
      <alignment horizontal="center" vertical="center"/>
    </xf>
    <xf numFmtId="183" fontId="61" fillId="0" borderId="102" xfId="5" applyNumberFormat="1" applyFont="1" applyBorder="1" applyAlignment="1">
      <alignment horizontal="center" vertical="center"/>
    </xf>
    <xf numFmtId="181" fontId="61" fillId="0" borderId="87" xfId="5" applyNumberFormat="1" applyFont="1" applyBorder="1" applyAlignment="1">
      <alignment horizontal="center" vertical="center"/>
    </xf>
    <xf numFmtId="181" fontId="61" fillId="0" borderId="83" xfId="5" applyNumberFormat="1" applyFont="1" applyBorder="1" applyAlignment="1">
      <alignment horizontal="center" vertical="center"/>
    </xf>
    <xf numFmtId="181" fontId="61" fillId="12" borderId="87" xfId="5" applyNumberFormat="1" applyFont="1" applyFill="1" applyBorder="1" applyAlignment="1">
      <alignment horizontal="center" vertical="center"/>
    </xf>
    <xf numFmtId="181" fontId="61" fillId="12" borderId="83" xfId="5" applyNumberFormat="1" applyFont="1" applyFill="1" applyBorder="1" applyAlignment="1">
      <alignment horizontal="center" vertical="center"/>
    </xf>
    <xf numFmtId="184" fontId="61" fillId="0" borderId="86" xfId="5" applyNumberFormat="1" applyFont="1" applyBorder="1" applyAlignment="1">
      <alignment horizontal="center" vertical="center"/>
    </xf>
    <xf numFmtId="183" fontId="61" fillId="0" borderId="103" xfId="5" applyNumberFormat="1" applyFont="1" applyBorder="1" applyAlignment="1">
      <alignment horizontal="center" vertical="center"/>
    </xf>
    <xf numFmtId="185" fontId="61" fillId="0" borderId="86" xfId="5" applyNumberFormat="1" applyFont="1" applyBorder="1" applyAlignment="1">
      <alignment horizontal="center" vertical="center"/>
    </xf>
    <xf numFmtId="0" fontId="61" fillId="0" borderId="104" xfId="5" applyFont="1" applyBorder="1" applyAlignment="1">
      <alignment horizontal="center" vertical="center"/>
    </xf>
    <xf numFmtId="0" fontId="61" fillId="0" borderId="68" xfId="5" applyFont="1" applyBorder="1" applyAlignment="1">
      <alignment horizontal="center" vertical="center"/>
    </xf>
    <xf numFmtId="183" fontId="61" fillId="0" borderId="97" xfId="5" applyNumberFormat="1" applyFont="1" applyBorder="1" applyAlignment="1">
      <alignment horizontal="center" vertical="center"/>
    </xf>
    <xf numFmtId="184" fontId="61" fillId="0" borderId="97" xfId="5" applyNumberFormat="1" applyFont="1" applyBorder="1" applyAlignment="1">
      <alignment horizontal="center" vertical="center"/>
    </xf>
    <xf numFmtId="0" fontId="61" fillId="0" borderId="105" xfId="5" applyFont="1" applyBorder="1" applyAlignment="1">
      <alignment horizontal="center" vertical="center"/>
    </xf>
    <xf numFmtId="0" fontId="61" fillId="0" borderId="47" xfId="5" applyFont="1" applyBorder="1" applyAlignment="1">
      <alignment horizontal="center" vertical="center"/>
    </xf>
    <xf numFmtId="181" fontId="61" fillId="0" borderId="68" xfId="5" applyNumberFormat="1" applyFont="1" applyBorder="1" applyAlignment="1">
      <alignment horizontal="center" vertical="center"/>
    </xf>
    <xf numFmtId="181" fontId="61" fillId="0" borderId="106" xfId="5" applyNumberFormat="1" applyFont="1" applyBorder="1" applyAlignment="1">
      <alignment horizontal="center" vertical="center"/>
    </xf>
    <xf numFmtId="0" fontId="61" fillId="0" borderId="103" xfId="5" applyFont="1" applyBorder="1" applyAlignment="1">
      <alignment horizontal="center" vertical="center"/>
    </xf>
    <xf numFmtId="183" fontId="61" fillId="0" borderId="47" xfId="5" applyNumberFormat="1" applyFont="1" applyBorder="1" applyAlignment="1">
      <alignment horizontal="center" vertical="center"/>
    </xf>
    <xf numFmtId="184" fontId="61" fillId="0" borderId="47" xfId="5" applyNumberFormat="1" applyFont="1" applyBorder="1" applyAlignment="1">
      <alignment horizontal="center" vertical="center"/>
    </xf>
    <xf numFmtId="185" fontId="61" fillId="0" borderId="47" xfId="5" applyNumberFormat="1" applyFont="1" applyBorder="1" applyAlignment="1">
      <alignment horizontal="center" vertical="center"/>
    </xf>
    <xf numFmtId="0" fontId="60" fillId="0" borderId="0" xfId="5" applyFont="1" applyAlignment="1">
      <alignment vertical="center" textRotation="255"/>
    </xf>
    <xf numFmtId="181" fontId="61" fillId="0" borderId="0" xfId="5" applyNumberFormat="1" applyFont="1" applyAlignment="1">
      <alignment horizontal="center" vertical="center"/>
    </xf>
    <xf numFmtId="0" fontId="59" fillId="0" borderId="0" xfId="5" applyFont="1" applyAlignment="1">
      <alignment vertical="center" wrapText="1"/>
    </xf>
    <xf numFmtId="0" fontId="130" fillId="0" borderId="269" xfId="5" applyFont="1" applyBorder="1" applyAlignment="1">
      <alignment vertical="center"/>
    </xf>
    <xf numFmtId="0" fontId="130" fillId="0" borderId="253" xfId="5" applyFont="1" applyBorder="1" applyAlignment="1">
      <alignment vertical="center"/>
    </xf>
    <xf numFmtId="0" fontId="67" fillId="0" borderId="254" xfId="5" applyFont="1" applyBorder="1" applyAlignment="1">
      <alignment vertical="center"/>
    </xf>
    <xf numFmtId="0" fontId="64" fillId="0" borderId="0" xfId="5" applyFont="1" applyAlignment="1">
      <alignment vertical="center"/>
    </xf>
    <xf numFmtId="0" fontId="67" fillId="0" borderId="0" xfId="5" applyFont="1" applyAlignment="1">
      <alignment vertical="center"/>
    </xf>
    <xf numFmtId="0" fontId="62" fillId="0" borderId="108" xfId="5" applyFont="1" applyBorder="1" applyAlignment="1">
      <alignment horizontal="center" vertical="center"/>
    </xf>
    <xf numFmtId="0" fontId="62" fillId="0" borderId="51" xfId="5" applyFont="1" applyBorder="1" applyAlignment="1">
      <alignment horizontal="center" vertical="center"/>
    </xf>
    <xf numFmtId="0" fontId="57" fillId="3" borderId="49" xfId="5" applyFont="1" applyFill="1" applyBorder="1" applyAlignment="1">
      <alignment horizontal="center" vertical="center"/>
    </xf>
    <xf numFmtId="0" fontId="63" fillId="3" borderId="48" xfId="5" applyFont="1" applyFill="1" applyBorder="1" applyAlignment="1">
      <alignment horizontal="center" vertical="center"/>
    </xf>
    <xf numFmtId="0" fontId="65" fillId="3" borderId="44" xfId="5" applyFont="1" applyFill="1" applyBorder="1" applyAlignment="1">
      <alignment horizontal="center" vertical="center" wrapText="1"/>
    </xf>
    <xf numFmtId="0" fontId="65" fillId="3" borderId="50" xfId="5" applyFont="1" applyFill="1" applyBorder="1" applyAlignment="1">
      <alignment horizontal="center" vertical="center" wrapText="1"/>
    </xf>
    <xf numFmtId="0" fontId="65" fillId="12" borderId="49" xfId="5" applyFont="1" applyFill="1" applyBorder="1" applyAlignment="1">
      <alignment horizontal="center" vertical="center" wrapText="1"/>
    </xf>
    <xf numFmtId="181" fontId="61" fillId="0" borderId="109" xfId="5" applyNumberFormat="1" applyFont="1" applyBorder="1" applyAlignment="1">
      <alignment horizontal="center" vertical="center"/>
    </xf>
    <xf numFmtId="181" fontId="61" fillId="12" borderId="109" xfId="5" applyNumberFormat="1" applyFont="1" applyFill="1" applyBorder="1" applyAlignment="1">
      <alignment horizontal="center" vertical="center"/>
    </xf>
    <xf numFmtId="181" fontId="61" fillId="12" borderId="41" xfId="5" applyNumberFormat="1" applyFont="1" applyFill="1" applyBorder="1" applyAlignment="1">
      <alignment horizontal="center" vertical="center"/>
    </xf>
    <xf numFmtId="187" fontId="61" fillId="0" borderId="109" xfId="5" applyNumberFormat="1" applyFont="1" applyBorder="1" applyAlignment="1">
      <alignment horizontal="center" vertical="center"/>
    </xf>
    <xf numFmtId="0" fontId="61" fillId="0" borderId="41" xfId="5" applyFont="1" applyBorder="1" applyAlignment="1">
      <alignment horizontal="center" vertical="center"/>
    </xf>
    <xf numFmtId="0" fontId="60" fillId="0" borderId="18" xfId="5" applyFont="1" applyBorder="1" applyAlignment="1">
      <alignment vertical="center"/>
    </xf>
    <xf numFmtId="0" fontId="59" fillId="0" borderId="0" xfId="5" applyFont="1" applyAlignment="1">
      <alignment vertical="center"/>
    </xf>
    <xf numFmtId="0" fontId="68" fillId="0" borderId="0" xfId="5" applyFont="1" applyAlignment="1">
      <alignment vertical="center"/>
    </xf>
    <xf numFmtId="0" fontId="133" fillId="0" borderId="0" xfId="5" applyFont="1" applyAlignment="1">
      <alignment vertical="center" wrapText="1"/>
    </xf>
    <xf numFmtId="0" fontId="133" fillId="0" borderId="254" xfId="5" applyFont="1" applyBorder="1" applyAlignment="1">
      <alignment vertical="center" wrapText="1"/>
    </xf>
    <xf numFmtId="0" fontId="58" fillId="0" borderId="254" xfId="5" applyFont="1" applyBorder="1" applyAlignment="1">
      <alignment horizontal="center" vertical="center"/>
    </xf>
    <xf numFmtId="0" fontId="134" fillId="0" borderId="254" xfId="5" applyFont="1" applyBorder="1" applyAlignment="1">
      <alignment horizontal="left" vertical="center"/>
    </xf>
    <xf numFmtId="0" fontId="58" fillId="0" borderId="255" xfId="5" applyFont="1" applyBorder="1" applyAlignment="1">
      <alignment horizontal="center" vertical="center"/>
    </xf>
    <xf numFmtId="0" fontId="135" fillId="0" borderId="0" xfId="5" applyFont="1" applyAlignment="1">
      <alignment vertical="center"/>
    </xf>
    <xf numFmtId="0" fontId="59" fillId="0" borderId="0" xfId="5" applyFont="1" applyAlignment="1">
      <alignment horizontal="left" vertical="center" wrapText="1"/>
    </xf>
    <xf numFmtId="0" fontId="136" fillId="0" borderId="74" xfId="5" applyFont="1" applyBorder="1" applyAlignment="1">
      <alignment horizontal="center" vertical="center"/>
    </xf>
    <xf numFmtId="0" fontId="62" fillId="0" borderId="110" xfId="5" applyFont="1" applyBorder="1" applyAlignment="1">
      <alignment horizontal="center" vertical="center"/>
    </xf>
    <xf numFmtId="0" fontId="62" fillId="0" borderId="46" xfId="5" applyFont="1" applyBorder="1" applyAlignment="1">
      <alignment horizontal="center" vertical="center"/>
    </xf>
    <xf numFmtId="0" fontId="60" fillId="0" borderId="0" xfId="5" applyFont="1" applyAlignment="1">
      <alignment horizontal="center" vertical="center"/>
    </xf>
    <xf numFmtId="0" fontId="59" fillId="0" borderId="0" xfId="5" applyFont="1" applyAlignment="1">
      <alignment horizontal="center" vertical="center"/>
    </xf>
    <xf numFmtId="0" fontId="56" fillId="12" borderId="53" xfId="5" applyFont="1" applyFill="1" applyBorder="1" applyAlignment="1">
      <alignment vertical="center" wrapText="1"/>
    </xf>
    <xf numFmtId="0" fontId="56" fillId="0" borderId="17" xfId="5" applyFont="1" applyBorder="1" applyAlignment="1">
      <alignment horizontal="right" vertical="center" wrapText="1"/>
    </xf>
    <xf numFmtId="0" fontId="56" fillId="0" borderId="57" xfId="5" applyFont="1" applyBorder="1" applyAlignment="1">
      <alignment horizontal="right" vertical="center" wrapText="1"/>
    </xf>
    <xf numFmtId="0" fontId="56" fillId="12" borderId="55" xfId="5" applyFont="1" applyFill="1" applyBorder="1" applyAlignment="1">
      <alignment vertical="center" wrapText="1"/>
    </xf>
    <xf numFmtId="184" fontId="56" fillId="12" borderId="121" xfId="5" applyNumberFormat="1" applyFont="1" applyFill="1" applyBorder="1" applyAlignment="1">
      <alignment vertical="center" wrapText="1"/>
    </xf>
    <xf numFmtId="0" fontId="56" fillId="0" borderId="42" xfId="5" applyFont="1" applyBorder="1" applyAlignment="1">
      <alignment horizontal="right" vertical="center" wrapText="1"/>
    </xf>
    <xf numFmtId="0" fontId="56" fillId="12" borderId="46" xfId="5" applyFont="1" applyFill="1" applyBorder="1" applyAlignment="1">
      <alignment vertical="center" wrapText="1"/>
    </xf>
    <xf numFmtId="0" fontId="56" fillId="0" borderId="122" xfId="5" applyFont="1" applyBorder="1" applyAlignment="1">
      <alignment horizontal="right" vertical="center" wrapText="1"/>
    </xf>
    <xf numFmtId="0" fontId="56" fillId="0" borderId="43" xfId="5" applyFont="1" applyBorder="1" applyAlignment="1">
      <alignment horizontal="right" vertical="center" wrapText="1"/>
    </xf>
    <xf numFmtId="0" fontId="60" fillId="0" borderId="0" xfId="5" applyFont="1" applyAlignment="1">
      <alignment horizontal="right" vertical="center" wrapText="1"/>
    </xf>
    <xf numFmtId="0" fontId="70" fillId="0" borderId="0" xfId="5" applyFont="1" applyAlignment="1">
      <alignment vertical="center"/>
    </xf>
    <xf numFmtId="0" fontId="61" fillId="0" borderId="0" xfId="5" applyFont="1"/>
    <xf numFmtId="0" fontId="130" fillId="0" borderId="271" xfId="5" applyFont="1" applyBorder="1" applyAlignment="1">
      <alignment vertical="center"/>
    </xf>
    <xf numFmtId="0" fontId="130" fillId="0" borderId="272" xfId="5" applyFont="1" applyBorder="1" applyAlignment="1">
      <alignment vertical="center"/>
    </xf>
    <xf numFmtId="0" fontId="70" fillId="0" borderId="272" xfId="5" applyFont="1" applyBorder="1" applyAlignment="1">
      <alignment vertical="center"/>
    </xf>
    <xf numFmtId="0" fontId="134" fillId="0" borderId="272" xfId="5" applyFont="1" applyBorder="1" applyAlignment="1">
      <alignment horizontal="left" vertical="center"/>
    </xf>
    <xf numFmtId="0" fontId="47" fillId="0" borderId="272" xfId="5" applyFont="1" applyBorder="1" applyAlignment="1">
      <alignment horizontal="left" vertical="center"/>
    </xf>
    <xf numFmtId="0" fontId="61" fillId="0" borderId="273" xfId="5" applyFont="1" applyBorder="1"/>
    <xf numFmtId="0" fontId="58" fillId="0" borderId="0" xfId="5" applyFont="1"/>
    <xf numFmtId="0" fontId="129" fillId="0" borderId="0" xfId="5" applyFont="1"/>
    <xf numFmtId="0" fontId="129" fillId="0" borderId="0" xfId="5" applyFont="1" applyAlignment="1">
      <alignment wrapText="1"/>
    </xf>
    <xf numFmtId="0" fontId="138" fillId="0" borderId="0" xfId="5" applyFont="1" applyAlignment="1">
      <alignment vertical="center"/>
    </xf>
    <xf numFmtId="0" fontId="139" fillId="0" borderId="0" xfId="5" applyFont="1"/>
    <xf numFmtId="0" fontId="61" fillId="0" borderId="19" xfId="5" applyFont="1" applyBorder="1" applyAlignment="1">
      <alignment vertical="center" wrapText="1"/>
    </xf>
    <xf numFmtId="0" fontId="61" fillId="0" borderId="29" xfId="5" applyFont="1" applyBorder="1" applyAlignment="1">
      <alignment horizontal="center" vertical="center" wrapText="1"/>
    </xf>
    <xf numFmtId="0" fontId="61" fillId="3" borderId="19" xfId="5" applyFont="1" applyFill="1" applyBorder="1" applyAlignment="1">
      <alignment horizontal="right" vertical="center"/>
    </xf>
    <xf numFmtId="0" fontId="140" fillId="3" borderId="21" xfId="5" applyFont="1" applyFill="1" applyBorder="1" applyAlignment="1">
      <alignment vertical="center"/>
    </xf>
    <xf numFmtId="0" fontId="61" fillId="0" borderId="27" xfId="5" applyFont="1" applyBorder="1" applyAlignment="1">
      <alignment horizontal="center" vertical="center" wrapText="1"/>
    </xf>
    <xf numFmtId="0" fontId="61" fillId="0" borderId="0" xfId="5" applyFont="1" applyAlignment="1">
      <alignment vertical="center"/>
    </xf>
    <xf numFmtId="0" fontId="2" fillId="0" borderId="0" xfId="5" applyFont="1" applyAlignment="1">
      <alignment vertical="center"/>
    </xf>
    <xf numFmtId="0" fontId="4" fillId="0" borderId="0" xfId="5" applyFont="1" applyAlignment="1">
      <alignment horizontal="right" vertical="center"/>
    </xf>
    <xf numFmtId="0" fontId="142" fillId="0" borderId="0" xfId="5" applyFont="1" applyAlignment="1">
      <alignment horizontal="right" vertical="center"/>
    </xf>
    <xf numFmtId="0" fontId="143" fillId="7" borderId="41" xfId="5" applyFont="1" applyFill="1" applyBorder="1" applyAlignment="1">
      <alignment horizontal="center" vertical="center"/>
    </xf>
    <xf numFmtId="0" fontId="4" fillId="0" borderId="0" xfId="5" applyFont="1" applyAlignment="1">
      <alignment horizontal="center" vertical="center"/>
    </xf>
    <xf numFmtId="0" fontId="61" fillId="3" borderId="23" xfId="5" applyFont="1" applyFill="1" applyBorder="1" applyAlignment="1">
      <alignment vertical="top" wrapText="1"/>
    </xf>
    <xf numFmtId="0" fontId="61" fillId="0" borderId="23" xfId="5" applyFont="1" applyBorder="1" applyAlignment="1">
      <alignment vertical="center"/>
    </xf>
    <xf numFmtId="0" fontId="48" fillId="0" borderId="15" xfId="5" applyFont="1" applyBorder="1" applyAlignment="1">
      <alignment horizontal="center" vertical="top" wrapText="1"/>
    </xf>
    <xf numFmtId="0" fontId="48" fillId="0" borderId="24" xfId="5" applyFont="1" applyBorder="1" applyAlignment="1">
      <alignment horizontal="left" vertical="top" wrapText="1"/>
    </xf>
    <xf numFmtId="0" fontId="144" fillId="0" borderId="0" xfId="5" applyFont="1"/>
    <xf numFmtId="0" fontId="61" fillId="3" borderId="26" xfId="5" applyFont="1" applyFill="1" applyBorder="1" applyAlignment="1">
      <alignment vertical="top"/>
    </xf>
    <xf numFmtId="0" fontId="61" fillId="0" borderId="26" xfId="5" applyFont="1" applyBorder="1" applyAlignment="1">
      <alignment vertical="center"/>
    </xf>
    <xf numFmtId="0" fontId="48" fillId="0" borderId="0" xfId="5" applyFont="1" applyAlignment="1">
      <alignment horizontal="center" vertical="top"/>
    </xf>
    <xf numFmtId="0" fontId="48" fillId="0" borderId="27" xfId="5" applyFont="1" applyBorder="1" applyAlignment="1">
      <alignment horizontal="left" vertical="top"/>
    </xf>
    <xf numFmtId="0" fontId="61" fillId="3" borderId="26" xfId="5" applyFont="1" applyFill="1" applyBorder="1" applyAlignment="1">
      <alignment horizontal="right"/>
    </xf>
    <xf numFmtId="0" fontId="61" fillId="3" borderId="28" xfId="5" applyFont="1" applyFill="1" applyBorder="1" applyAlignment="1">
      <alignment vertical="top"/>
    </xf>
    <xf numFmtId="0" fontId="61" fillId="0" borderId="28" xfId="5" applyFont="1" applyBorder="1" applyAlignment="1">
      <alignment vertical="center"/>
    </xf>
    <xf numFmtId="0" fontId="140" fillId="3" borderId="1" xfId="5" applyFont="1" applyFill="1" applyBorder="1" applyAlignment="1">
      <alignment horizontal="left" vertical="center" wrapText="1"/>
    </xf>
    <xf numFmtId="0" fontId="61" fillId="0" borderId="20" xfId="5" applyFont="1" applyBorder="1" applyAlignment="1">
      <alignment horizontal="center" vertical="center" wrapText="1"/>
    </xf>
    <xf numFmtId="0" fontId="60" fillId="0" borderId="0" xfId="5" applyFont="1"/>
    <xf numFmtId="0" fontId="60" fillId="0" borderId="0" xfId="5" applyFont="1" applyAlignment="1">
      <alignment vertical="top" wrapText="1"/>
    </xf>
    <xf numFmtId="0" fontId="111" fillId="0" borderId="0" xfId="0" applyFont="1" applyAlignment="1">
      <alignment horizontal="justify" vertical="center"/>
    </xf>
    <xf numFmtId="0" fontId="148" fillId="0" borderId="0" xfId="0" applyFont="1" applyAlignment="1">
      <alignment horizontal="justify" vertical="center"/>
    </xf>
    <xf numFmtId="0" fontId="151" fillId="0" borderId="0" xfId="0" applyFont="1" applyAlignment="1">
      <alignment horizontal="justify" vertical="center"/>
    </xf>
    <xf numFmtId="0" fontId="111" fillId="0" borderId="22" xfId="0" applyFont="1" applyBorder="1" applyAlignment="1">
      <alignment horizontal="center" vertical="center" wrapText="1"/>
    </xf>
    <xf numFmtId="0" fontId="111" fillId="0" borderId="26" xfId="0" applyFont="1" applyBorder="1" applyAlignment="1">
      <alignment horizontal="justify" vertical="center"/>
    </xf>
    <xf numFmtId="0" fontId="149" fillId="0" borderId="0" xfId="0" applyFont="1" applyAlignment="1">
      <alignment horizontal="justify" vertical="center"/>
    </xf>
    <xf numFmtId="0" fontId="111" fillId="8" borderId="1" xfId="0" applyFont="1" applyFill="1" applyBorder="1" applyAlignment="1">
      <alignment horizontal="center" vertical="center" wrapText="1"/>
    </xf>
    <xf numFmtId="0" fontId="111" fillId="0" borderId="1" xfId="0" applyFont="1" applyBorder="1" applyAlignment="1">
      <alignment horizontal="justify" vertical="top" wrapText="1"/>
    </xf>
    <xf numFmtId="20" fontId="111" fillId="0" borderId="1" xfId="0" applyNumberFormat="1" applyFont="1" applyBorder="1" applyAlignment="1">
      <alignment horizontal="justify" vertical="top" wrapText="1"/>
    </xf>
    <xf numFmtId="0" fontId="0" fillId="0" borderId="166" xfId="0" applyBorder="1">
      <alignment vertical="center"/>
    </xf>
    <xf numFmtId="0" fontId="0" fillId="0" borderId="274" xfId="0" applyBorder="1">
      <alignment vertical="center"/>
    </xf>
    <xf numFmtId="0" fontId="0" fillId="0" borderId="168" xfId="0" applyBorder="1">
      <alignment vertical="center"/>
    </xf>
    <xf numFmtId="0" fontId="0" fillId="0" borderId="275" xfId="0" applyBorder="1">
      <alignment vertical="center"/>
    </xf>
    <xf numFmtId="0" fontId="111" fillId="0" borderId="50" xfId="0" applyFont="1" applyBorder="1" applyAlignment="1">
      <alignment horizontal="center" vertical="center" wrapText="1"/>
    </xf>
    <xf numFmtId="0" fontId="111" fillId="9" borderId="50" xfId="0" applyFont="1" applyFill="1" applyBorder="1" applyAlignment="1">
      <alignment horizontal="center" vertical="center" wrapText="1"/>
    </xf>
    <xf numFmtId="0" fontId="111" fillId="0" borderId="45" xfId="0" applyFont="1" applyBorder="1" applyAlignment="1">
      <alignment horizontal="center" vertical="center" wrapText="1"/>
    </xf>
    <xf numFmtId="0" fontId="111" fillId="9" borderId="45" xfId="0" applyFont="1" applyFill="1" applyBorder="1" applyAlignment="1">
      <alignment horizontal="center" vertical="center" wrapText="1"/>
    </xf>
    <xf numFmtId="0" fontId="111" fillId="0" borderId="44" xfId="0" applyFont="1" applyBorder="1" applyAlignment="1">
      <alignment horizontal="justify" vertical="top" wrapText="1"/>
    </xf>
    <xf numFmtId="0" fontId="0" fillId="0" borderId="169" xfId="0" applyBorder="1">
      <alignment vertical="center"/>
    </xf>
    <xf numFmtId="0" fontId="0" fillId="0" borderId="276" xfId="0" applyBorder="1">
      <alignment vertical="center"/>
    </xf>
    <xf numFmtId="0" fontId="111" fillId="0" borderId="0" xfId="0" applyFont="1" applyAlignment="1">
      <alignment horizontal="justify" vertical="center" wrapText="1"/>
    </xf>
    <xf numFmtId="0" fontId="0" fillId="0" borderId="168" xfId="0" applyBorder="1" applyAlignment="1">
      <alignment horizontal="left" vertical="center"/>
    </xf>
    <xf numFmtId="0" fontId="0" fillId="0" borderId="275" xfId="0" applyBorder="1" applyAlignment="1">
      <alignment horizontal="left" vertical="center"/>
    </xf>
    <xf numFmtId="0" fontId="111" fillId="0" borderId="0" xfId="0" applyFont="1" applyAlignment="1">
      <alignment horizontal="center" vertical="center" wrapText="1"/>
    </xf>
    <xf numFmtId="0" fontId="111" fillId="0" borderId="68" xfId="0" applyFont="1" applyBorder="1" applyAlignment="1">
      <alignment horizontal="center" vertical="center" wrapText="1"/>
    </xf>
    <xf numFmtId="0" fontId="111" fillId="0" borderId="0" xfId="0" applyFont="1" applyAlignment="1">
      <alignment vertical="top" wrapText="1"/>
    </xf>
    <xf numFmtId="0" fontId="149" fillId="0" borderId="41" xfId="0" applyFont="1" applyBorder="1" applyAlignment="1">
      <alignment horizontal="center" vertical="center" wrapText="1"/>
    </xf>
    <xf numFmtId="0" fontId="149" fillId="0" borderId="0" xfId="0" applyFont="1" applyAlignment="1">
      <alignment horizontal="center" vertical="center" wrapText="1"/>
    </xf>
    <xf numFmtId="0" fontId="149" fillId="0" borderId="44" xfId="0" applyFont="1" applyBorder="1" applyAlignment="1">
      <alignment horizontal="center" vertical="center" wrapText="1"/>
    </xf>
    <xf numFmtId="0" fontId="111" fillId="0" borderId="0" xfId="0" applyFont="1" applyAlignment="1">
      <alignment horizontal="left" vertical="top" wrapText="1"/>
    </xf>
    <xf numFmtId="0" fontId="111" fillId="0" borderId="22" xfId="0" applyFont="1" applyBorder="1" applyAlignment="1">
      <alignment vertical="center" wrapText="1"/>
    </xf>
    <xf numFmtId="0" fontId="111" fillId="0" borderId="0" xfId="0" applyFont="1" applyAlignment="1">
      <alignment horizontal="left" vertical="center"/>
    </xf>
    <xf numFmtId="0" fontId="111" fillId="0" borderId="41" xfId="0" applyFont="1" applyBorder="1" applyAlignment="1">
      <alignment horizontal="center" vertical="center" wrapText="1"/>
    </xf>
    <xf numFmtId="0" fontId="109" fillId="0" borderId="0" xfId="0" applyFont="1" applyAlignment="1">
      <alignment horizontal="left" vertical="center"/>
    </xf>
    <xf numFmtId="0" fontId="150" fillId="0" borderId="1" xfId="0" applyFont="1" applyBorder="1" applyAlignment="1">
      <alignment vertical="center" wrapText="1"/>
    </xf>
    <xf numFmtId="0" fontId="150" fillId="0" borderId="0" xfId="0" applyFont="1" applyAlignment="1">
      <alignment vertical="center" wrapText="1"/>
    </xf>
    <xf numFmtId="0" fontId="150" fillId="0" borderId="22" xfId="0" applyFont="1" applyBorder="1" applyAlignment="1">
      <alignment vertical="center" wrapText="1"/>
    </xf>
    <xf numFmtId="0" fontId="21" fillId="0" borderId="0" xfId="7" applyFont="1" applyFill="1" applyAlignment="1">
      <alignment horizontal="left" vertical="center"/>
    </xf>
    <xf numFmtId="0" fontId="72" fillId="0" borderId="0" xfId="8" applyFont="1">
      <alignment vertical="center"/>
    </xf>
    <xf numFmtId="0" fontId="21" fillId="0" borderId="0" xfId="0" applyFont="1" applyAlignment="1">
      <alignment horizontal="left" vertical="center"/>
    </xf>
    <xf numFmtId="0" fontId="21" fillId="0" borderId="0" xfId="3" applyNumberFormat="1" applyFont="1" applyBorder="1" applyAlignment="1">
      <alignment horizontal="left" vertical="center" wrapText="1" shrinkToFit="1"/>
    </xf>
    <xf numFmtId="49" fontId="21" fillId="0" borderId="0" xfId="3" applyNumberFormat="1" applyFont="1" applyBorder="1" applyAlignment="1">
      <alignment horizontal="left" vertical="center" shrinkToFit="1"/>
    </xf>
    <xf numFmtId="0" fontId="37" fillId="0" borderId="0" xfId="3" applyNumberFormat="1" applyFont="1" applyBorder="1" applyAlignment="1">
      <alignment vertical="center"/>
    </xf>
    <xf numFmtId="0" fontId="0" fillId="0" borderId="0" xfId="0">
      <alignment vertical="center"/>
    </xf>
    <xf numFmtId="0" fontId="0" fillId="0" borderId="15" xfId="0" applyBorder="1">
      <alignment vertical="center"/>
    </xf>
    <xf numFmtId="0" fontId="0" fillId="0" borderId="24" xfId="0" applyBorder="1">
      <alignment vertical="center"/>
    </xf>
    <xf numFmtId="0" fontId="0" fillId="0" borderId="31" xfId="0" applyBorder="1">
      <alignment vertical="center"/>
    </xf>
    <xf numFmtId="0" fontId="0" fillId="0" borderId="29" xfId="0" applyBorder="1">
      <alignment vertical="center"/>
    </xf>
    <xf numFmtId="0" fontId="0" fillId="0" borderId="21" xfId="0" applyBorder="1">
      <alignment vertical="center"/>
    </xf>
    <xf numFmtId="0" fontId="0" fillId="0" borderId="20" xfId="0" applyBorder="1">
      <alignment vertical="center"/>
    </xf>
    <xf numFmtId="0" fontId="0" fillId="0" borderId="27" xfId="0" applyBorder="1">
      <alignment vertical="center"/>
    </xf>
    <xf numFmtId="0" fontId="74" fillId="0" borderId="0" xfId="0" applyFont="1" applyAlignment="1">
      <alignment horizontal="center" vertical="center"/>
    </xf>
    <xf numFmtId="49" fontId="5" fillId="0" borderId="0" xfId="0" applyNumberFormat="1" applyFont="1" applyAlignment="1">
      <alignment horizontal="center" vertical="center"/>
    </xf>
    <xf numFmtId="0" fontId="0" fillId="0" borderId="0" xfId="0" applyAlignment="1">
      <alignment horizontal="center" vertical="center"/>
    </xf>
    <xf numFmtId="0" fontId="9" fillId="0" borderId="0" xfId="5" applyFont="1" applyAlignment="1">
      <alignment wrapText="1"/>
    </xf>
    <xf numFmtId="0" fontId="37" fillId="0" borderId="0" xfId="3" applyNumberFormat="1" applyFont="1" applyAlignment="1">
      <alignment horizontal="right" vertical="center"/>
    </xf>
    <xf numFmtId="0" fontId="37" fillId="0" borderId="0" xfId="3" applyFont="1" applyAlignment="1">
      <alignment horizontal="center" vertical="center"/>
    </xf>
    <xf numFmtId="49" fontId="22" fillId="0" borderId="0" xfId="18" applyNumberFormat="1" applyFont="1">
      <alignment vertical="center"/>
    </xf>
    <xf numFmtId="49" fontId="10" fillId="0" borderId="0" xfId="18" applyNumberFormat="1" applyFont="1">
      <alignment vertical="center"/>
    </xf>
    <xf numFmtId="49" fontId="5" fillId="0" borderId="0" xfId="18" applyNumberFormat="1" applyFont="1">
      <alignment vertical="center"/>
    </xf>
    <xf numFmtId="10" fontId="5" fillId="0" borderId="181" xfId="24" applyNumberFormat="1" applyFont="1" applyBorder="1" applyAlignment="1">
      <alignment horizontal="center" vertical="center"/>
    </xf>
    <xf numFmtId="49" fontId="5" fillId="0" borderId="1" xfId="18" applyNumberFormat="1" applyFont="1" applyBorder="1">
      <alignment vertical="center"/>
    </xf>
    <xf numFmtId="49" fontId="5" fillId="0" borderId="1" xfId="18" applyNumberFormat="1" applyFont="1" applyBorder="1" applyAlignment="1">
      <alignment horizontal="left" vertical="center"/>
    </xf>
    <xf numFmtId="189" fontId="5" fillId="13" borderId="20" xfId="24" applyNumberFormat="1" applyFont="1" applyFill="1" applyBorder="1">
      <alignment vertical="center"/>
    </xf>
    <xf numFmtId="49" fontId="5" fillId="0" borderId="180" xfId="18" applyNumberFormat="1" applyFont="1" applyBorder="1">
      <alignment vertical="center"/>
    </xf>
    <xf numFmtId="49" fontId="5" fillId="0" borderId="21" xfId="18" applyNumberFormat="1" applyFont="1" applyBorder="1" applyAlignment="1">
      <alignment horizontal="centerContinuous" vertical="center"/>
    </xf>
    <xf numFmtId="49" fontId="5" fillId="0" borderId="19" xfId="18" applyNumberFormat="1" applyFont="1" applyBorder="1" applyAlignment="1">
      <alignment horizontal="centerContinuous" vertical="center"/>
    </xf>
    <xf numFmtId="49" fontId="5" fillId="0" borderId="180" xfId="18" applyNumberFormat="1" applyFont="1" applyBorder="1" applyAlignment="1">
      <alignment horizontal="left" vertical="center"/>
    </xf>
    <xf numFmtId="49" fontId="5" fillId="0" borderId="181" xfId="18" applyNumberFormat="1" applyFont="1" applyBorder="1" applyAlignment="1">
      <alignment horizontal="center" vertical="center"/>
    </xf>
    <xf numFmtId="181" fontId="5" fillId="6" borderId="19" xfId="18" applyNumberFormat="1" applyFont="1" applyFill="1" applyBorder="1" applyProtection="1">
      <alignment vertical="center"/>
      <protection locked="0"/>
    </xf>
    <xf numFmtId="49" fontId="5" fillId="0" borderId="0" xfId="18" applyNumberFormat="1" applyFont="1" applyAlignment="1">
      <alignment horizontal="left" vertical="center"/>
    </xf>
    <xf numFmtId="49" fontId="5" fillId="0" borderId="0" xfId="18" applyNumberFormat="1" applyFont="1" applyAlignment="1">
      <alignment horizontal="center" vertical="center"/>
    </xf>
    <xf numFmtId="49" fontId="5" fillId="6" borderId="0" xfId="18" applyNumberFormat="1" applyFont="1" applyFill="1" applyAlignment="1">
      <alignment horizontal="center" vertical="center"/>
    </xf>
    <xf numFmtId="49" fontId="5" fillId="6" borderId="0" xfId="18" applyNumberFormat="1" applyFont="1" applyFill="1" applyAlignment="1" applyProtection="1">
      <alignment horizontal="right" vertical="center"/>
      <protection locked="0"/>
    </xf>
    <xf numFmtId="49" fontId="5" fillId="0" borderId="0" xfId="18" applyNumberFormat="1" applyFont="1" applyAlignment="1">
      <alignment horizontal="left" vertical="center" indent="3"/>
    </xf>
    <xf numFmtId="49" fontId="74" fillId="0" borderId="0" xfId="18" applyNumberFormat="1" applyFont="1">
      <alignment vertical="center"/>
    </xf>
    <xf numFmtId="49" fontId="74" fillId="0" borderId="0" xfId="18" applyNumberFormat="1" applyFont="1" applyAlignment="1">
      <alignment horizontal="left" vertical="center"/>
    </xf>
    <xf numFmtId="49" fontId="5" fillId="6" borderId="20" xfId="18" applyNumberFormat="1" applyFont="1" applyFill="1" applyBorder="1" applyAlignment="1" applyProtection="1">
      <alignment horizontal="center" vertical="center"/>
      <protection locked="0"/>
    </xf>
    <xf numFmtId="49" fontId="5" fillId="6" borderId="21" xfId="18" applyNumberFormat="1" applyFont="1" applyFill="1" applyBorder="1" applyAlignment="1" applyProtection="1">
      <alignment horizontal="center" vertical="center"/>
      <protection locked="0"/>
    </xf>
    <xf numFmtId="49" fontId="5" fillId="6" borderId="19" xfId="18" applyNumberFormat="1" applyFont="1" applyFill="1" applyBorder="1" applyAlignment="1" applyProtection="1">
      <alignment horizontal="center" vertical="center"/>
      <protection locked="0"/>
    </xf>
    <xf numFmtId="49" fontId="5" fillId="0" borderId="20" xfId="18" applyNumberFormat="1" applyFont="1" applyBorder="1">
      <alignment vertical="center"/>
    </xf>
    <xf numFmtId="49" fontId="5" fillId="0" borderId="21" xfId="18" applyNumberFormat="1" applyFont="1" applyBorder="1">
      <alignment vertical="center"/>
    </xf>
    <xf numFmtId="49" fontId="5" fillId="0" borderId="21" xfId="18" applyNumberFormat="1" applyFont="1" applyBorder="1" applyAlignment="1">
      <alignment horizontal="left" vertical="center"/>
    </xf>
    <xf numFmtId="49" fontId="5" fillId="0" borderId="19" xfId="18" applyNumberFormat="1" applyFont="1" applyBorder="1" applyAlignment="1">
      <alignment horizontal="left" vertical="center"/>
    </xf>
    <xf numFmtId="49" fontId="9" fillId="0" borderId="0" xfId="18" applyNumberFormat="1" applyFont="1" applyAlignment="1">
      <alignment horizontal="left" vertical="center"/>
    </xf>
    <xf numFmtId="49" fontId="9" fillId="0" borderId="0" xfId="18" applyNumberFormat="1" applyFont="1" applyAlignment="1">
      <alignment horizontal="right" vertical="center" wrapText="1"/>
    </xf>
    <xf numFmtId="49" fontId="12" fillId="0" borderId="0" xfId="18" applyNumberFormat="1" applyFont="1">
      <alignment vertical="center"/>
    </xf>
    <xf numFmtId="49" fontId="12" fillId="0" borderId="0" xfId="18" applyNumberFormat="1" applyFont="1" applyAlignment="1">
      <alignment horizontal="left" vertical="center" indent="4"/>
    </xf>
    <xf numFmtId="0" fontId="36" fillId="0" borderId="0" xfId="0" applyFont="1" applyAlignment="1">
      <alignment horizontal="left" vertical="center"/>
    </xf>
    <xf numFmtId="0" fontId="20" fillId="0" borderId="0" xfId="0" applyFont="1" applyAlignment="1">
      <alignment horizontal="left" vertical="center"/>
    </xf>
    <xf numFmtId="0" fontId="36" fillId="0" borderId="0" xfId="0" applyFont="1" applyAlignment="1">
      <alignment horizontal="left" vertical="center" wrapText="1"/>
    </xf>
    <xf numFmtId="0" fontId="36" fillId="0" borderId="0" xfId="0" applyFont="1" applyAlignment="1">
      <alignment horizontal="left" vertical="top" wrapText="1"/>
    </xf>
    <xf numFmtId="0" fontId="9" fillId="0" borderId="0" xfId="5" applyFont="1" applyAlignment="1">
      <alignment horizontal="center" vertical="center" wrapText="1"/>
    </xf>
    <xf numFmtId="0" fontId="10" fillId="0" borderId="0" xfId="5" applyFont="1" applyAlignment="1">
      <alignment vertical="distributed" wrapText="1"/>
    </xf>
    <xf numFmtId="190" fontId="22" fillId="0" borderId="226" xfId="5" applyNumberFormat="1" applyFont="1" applyBorder="1" applyAlignment="1">
      <alignment horizontal="right" vertical="center" wrapText="1"/>
    </xf>
    <xf numFmtId="49" fontId="22" fillId="0" borderId="227" xfId="5" applyNumberFormat="1" applyFont="1" applyBorder="1" applyAlignment="1">
      <alignment vertical="center"/>
    </xf>
    <xf numFmtId="190" fontId="22" fillId="0" borderId="223" xfId="5" applyNumberFormat="1" applyFont="1" applyBorder="1" applyAlignment="1">
      <alignment horizontal="right" vertical="center" wrapText="1"/>
    </xf>
    <xf numFmtId="49" fontId="22" fillId="0" borderId="14" xfId="5" applyNumberFormat="1" applyFont="1" applyBorder="1" applyAlignment="1">
      <alignment vertical="center"/>
    </xf>
    <xf numFmtId="190" fontId="22" fillId="0" borderId="49" xfId="5" applyNumberFormat="1" applyFont="1" applyBorder="1" applyAlignment="1">
      <alignment horizontal="right" vertical="center" wrapText="1"/>
    </xf>
    <xf numFmtId="49" fontId="22" fillId="0" borderId="219" xfId="5" applyNumberFormat="1" applyFont="1" applyBorder="1" applyAlignment="1">
      <alignment vertical="center"/>
    </xf>
    <xf numFmtId="0" fontId="13" fillId="0" borderId="5" xfId="1" applyFill="1" applyBorder="1" applyAlignment="1" applyProtection="1">
      <alignment horizontal="center" vertical="center"/>
    </xf>
    <xf numFmtId="0" fontId="22" fillId="0" borderId="0" xfId="7" applyFont="1">
      <alignment vertical="center"/>
    </xf>
    <xf numFmtId="0" fontId="5" fillId="0" borderId="0" xfId="7" applyFont="1" applyAlignment="1">
      <alignment horizontal="center" vertical="center"/>
    </xf>
    <xf numFmtId="0" fontId="159" fillId="0" borderId="0" xfId="7" applyFont="1" applyAlignment="1">
      <alignment horizontal="left" vertical="center"/>
    </xf>
    <xf numFmtId="0" fontId="5" fillId="0" borderId="0" xfId="7" applyFont="1" applyAlignment="1">
      <alignment horizontal="left" vertical="center"/>
    </xf>
    <xf numFmtId="49" fontId="5" fillId="0" borderId="31" xfId="7" applyNumberFormat="1" applyFont="1" applyBorder="1" applyAlignment="1">
      <alignment horizontal="center" vertical="center"/>
    </xf>
    <xf numFmtId="0" fontId="22" fillId="0" borderId="31" xfId="7" applyFont="1" applyBorder="1">
      <alignment vertical="center"/>
    </xf>
    <xf numFmtId="0" fontId="5" fillId="0" borderId="28" xfId="7" applyFont="1" applyBorder="1">
      <alignment vertical="center"/>
    </xf>
    <xf numFmtId="0" fontId="5" fillId="0" borderId="31" xfId="7" applyFont="1" applyBorder="1">
      <alignment vertical="center"/>
    </xf>
    <xf numFmtId="0" fontId="5" fillId="0" borderId="26" xfId="7" applyFont="1" applyBorder="1" applyAlignment="1">
      <alignment horizontal="left" vertical="center"/>
    </xf>
    <xf numFmtId="0" fontId="22" fillId="0" borderId="0" xfId="7" applyFont="1" applyAlignment="1">
      <alignment horizontal="center" vertical="center"/>
    </xf>
    <xf numFmtId="0" fontId="22" fillId="0" borderId="24" xfId="7" applyFont="1" applyBorder="1">
      <alignment vertical="center"/>
    </xf>
    <xf numFmtId="0" fontId="5" fillId="0" borderId="28" xfId="7" applyFont="1" applyBorder="1" applyAlignment="1">
      <alignment horizontal="left" vertical="center"/>
    </xf>
    <xf numFmtId="0" fontId="5" fillId="0" borderId="31" xfId="7" applyFont="1" applyBorder="1" applyAlignment="1">
      <alignment horizontal="left" vertical="center"/>
    </xf>
    <xf numFmtId="0" fontId="5" fillId="0" borderId="31" xfId="7" applyFont="1" applyBorder="1" applyAlignment="1">
      <alignment horizontal="center" vertical="center"/>
    </xf>
    <xf numFmtId="0" fontId="22" fillId="0" borderId="31" xfId="7" applyFont="1" applyBorder="1" applyAlignment="1">
      <alignment horizontal="center" vertical="center"/>
    </xf>
    <xf numFmtId="0" fontId="22" fillId="0" borderId="27" xfId="7" applyFont="1" applyBorder="1">
      <alignment vertical="center"/>
    </xf>
    <xf numFmtId="0" fontId="5" fillId="0" borderId="23" xfId="7" applyFont="1" applyBorder="1" applyAlignment="1">
      <alignment horizontal="left" vertical="center"/>
    </xf>
    <xf numFmtId="0" fontId="9" fillId="0" borderId="15" xfId="7" applyFont="1" applyBorder="1" applyAlignment="1">
      <alignment horizontal="center" vertical="center"/>
    </xf>
    <xf numFmtId="0" fontId="9" fillId="0" borderId="0" xfId="7" applyFont="1" applyAlignment="1">
      <alignment horizontal="center" vertical="center"/>
    </xf>
    <xf numFmtId="49" fontId="74" fillId="0" borderId="28" xfId="7" applyNumberFormat="1" applyFont="1" applyBorder="1">
      <alignment vertical="center"/>
    </xf>
    <xf numFmtId="0" fontId="9" fillId="0" borderId="31" xfId="7" applyFont="1" applyBorder="1" applyAlignment="1">
      <alignment horizontal="center" vertical="center"/>
    </xf>
    <xf numFmtId="0" fontId="22" fillId="0" borderId="29" xfId="7" applyFont="1" applyBorder="1">
      <alignment vertical="center"/>
    </xf>
    <xf numFmtId="0" fontId="5" fillId="2" borderId="15" xfId="7" applyFont="1" applyFill="1" applyBorder="1" applyAlignment="1">
      <alignment horizontal="center" vertical="center" wrapText="1"/>
    </xf>
    <xf numFmtId="0" fontId="5" fillId="2" borderId="0" xfId="7" applyFont="1" applyFill="1" applyAlignment="1">
      <alignment horizontal="center" vertical="center" wrapText="1"/>
    </xf>
    <xf numFmtId="49" fontId="74" fillId="0" borderId="15" xfId="7" applyNumberFormat="1" applyFont="1" applyBorder="1">
      <alignment vertical="center"/>
    </xf>
    <xf numFmtId="0" fontId="5" fillId="0" borderId="15" xfId="7" applyFont="1" applyBorder="1" applyAlignment="1">
      <alignment horizontal="center" vertical="center"/>
    </xf>
    <xf numFmtId="49" fontId="74" fillId="0" borderId="0" xfId="7" applyNumberFormat="1" applyFont="1" applyAlignment="1">
      <alignment horizontal="center" vertical="center"/>
    </xf>
    <xf numFmtId="49" fontId="5" fillId="0" borderId="0" xfId="7" applyNumberFormat="1" applyFont="1" applyAlignment="1">
      <alignment horizontal="center" vertical="center"/>
    </xf>
    <xf numFmtId="0" fontId="5" fillId="2" borderId="31" xfId="7" applyFont="1" applyFill="1" applyBorder="1" applyAlignment="1">
      <alignment horizontal="left" vertical="center"/>
    </xf>
    <xf numFmtId="49" fontId="74" fillId="0" borderId="31" xfId="7" applyNumberFormat="1" applyFont="1" applyBorder="1">
      <alignment vertical="center"/>
    </xf>
    <xf numFmtId="0" fontId="5" fillId="0" borderId="15" xfId="7" applyFont="1" applyBorder="1">
      <alignment vertical="center"/>
    </xf>
    <xf numFmtId="0" fontId="10" fillId="0" borderId="15" xfId="7" applyFont="1" applyBorder="1">
      <alignment vertical="center"/>
    </xf>
    <xf numFmtId="0" fontId="28" fillId="0" borderId="24" xfId="7" applyFont="1" applyBorder="1">
      <alignment vertical="center"/>
    </xf>
    <xf numFmtId="49" fontId="12" fillId="0" borderId="31" xfId="7" applyNumberFormat="1" applyFont="1" applyBorder="1" applyAlignment="1">
      <alignment horizontal="center" vertical="center"/>
    </xf>
    <xf numFmtId="49" fontId="12" fillId="0" borderId="31" xfId="7" applyNumberFormat="1" applyFont="1" applyBorder="1">
      <alignment vertical="center"/>
    </xf>
    <xf numFmtId="0" fontId="5" fillId="0" borderId="20" xfId="7" applyFont="1" applyBorder="1" applyAlignment="1">
      <alignment horizontal="left" vertical="center"/>
    </xf>
    <xf numFmtId="0" fontId="22" fillId="0" borderId="15" xfId="7" applyFont="1" applyBorder="1">
      <alignment vertical="center"/>
    </xf>
    <xf numFmtId="0" fontId="9" fillId="0" borderId="0" xfId="7" applyFont="1">
      <alignment vertical="center"/>
    </xf>
    <xf numFmtId="181" fontId="22" fillId="0" borderId="0" xfId="7" applyNumberFormat="1" applyFont="1">
      <alignment vertical="center"/>
    </xf>
    <xf numFmtId="181" fontId="2" fillId="0" borderId="0" xfId="7" applyNumberFormat="1" applyFont="1">
      <alignment vertical="center"/>
    </xf>
    <xf numFmtId="181" fontId="2" fillId="0" borderId="0" xfId="7" applyNumberFormat="1" applyFont="1" applyAlignment="1">
      <alignment horizontal="center" vertical="center"/>
    </xf>
    <xf numFmtId="181" fontId="36" fillId="0" borderId="0" xfId="7" applyNumberFormat="1" applyFont="1" applyAlignment="1">
      <alignment horizontal="center" vertical="center"/>
    </xf>
    <xf numFmtId="181" fontId="77" fillId="0" borderId="0" xfId="7" applyNumberFormat="1" applyFont="1" applyAlignment="1">
      <alignment horizontal="left" vertical="center"/>
    </xf>
    <xf numFmtId="181" fontId="35" fillId="0" borderId="0" xfId="7" applyNumberFormat="1" applyFont="1">
      <alignment vertical="center"/>
    </xf>
    <xf numFmtId="181" fontId="35" fillId="0" borderId="0" xfId="7" applyNumberFormat="1" applyFont="1" applyAlignment="1">
      <alignment horizontal="left" vertical="center" wrapText="1"/>
    </xf>
    <xf numFmtId="181" fontId="35" fillId="0" borderId="0" xfId="7" applyNumberFormat="1" applyFont="1" applyAlignment="1">
      <alignment horizontal="center" vertical="center" wrapText="1"/>
    </xf>
    <xf numFmtId="181" fontId="39" fillId="0" borderId="0" xfId="7" applyNumberFormat="1" applyFont="1" applyAlignment="1">
      <alignment horizontal="right" vertical="center" wrapText="1"/>
    </xf>
    <xf numFmtId="181" fontId="36" fillId="0" borderId="0" xfId="7" applyNumberFormat="1" applyFont="1" applyAlignment="1">
      <alignment horizontal="center" vertical="center" wrapText="1"/>
    </xf>
    <xf numFmtId="181" fontId="2" fillId="0" borderId="1" xfId="7" applyNumberFormat="1" applyFont="1" applyBorder="1" applyAlignment="1">
      <alignment horizontal="center" vertical="center" wrapText="1"/>
    </xf>
    <xf numFmtId="181" fontId="36" fillId="0" borderId="1" xfId="7" applyNumberFormat="1" applyFont="1" applyBorder="1" applyAlignment="1">
      <alignment horizontal="center" vertical="center"/>
    </xf>
    <xf numFmtId="181" fontId="36" fillId="0" borderId="1" xfId="7" applyNumberFormat="1" applyFont="1" applyBorder="1" applyAlignment="1">
      <alignment horizontal="center" vertical="center" wrapText="1"/>
    </xf>
    <xf numFmtId="181" fontId="36" fillId="0" borderId="0" xfId="7" applyNumberFormat="1" applyFont="1">
      <alignment vertical="center"/>
    </xf>
    <xf numFmtId="181" fontId="2" fillId="0" borderId="1" xfId="7" applyNumberFormat="1" applyFont="1" applyBorder="1">
      <alignment vertical="center"/>
    </xf>
    <xf numFmtId="181" fontId="36" fillId="0" borderId="0" xfId="7" applyNumberFormat="1" applyFont="1" applyAlignment="1">
      <alignment horizontal="left" vertical="center" wrapText="1"/>
    </xf>
    <xf numFmtId="181" fontId="36" fillId="0" borderId="2" xfId="7" applyNumberFormat="1" applyFont="1" applyBorder="1" applyAlignment="1">
      <alignment horizontal="center" vertical="center" wrapText="1"/>
    </xf>
    <xf numFmtId="181" fontId="36" fillId="0" borderId="22" xfId="7" applyNumberFormat="1" applyFont="1" applyBorder="1" applyAlignment="1">
      <alignment horizontal="center" vertical="center" wrapText="1"/>
    </xf>
    <xf numFmtId="181" fontId="36" fillId="0" borderId="215" xfId="7" applyNumberFormat="1" applyFont="1" applyBorder="1" applyAlignment="1">
      <alignment horizontal="center" vertical="center" wrapText="1"/>
    </xf>
    <xf numFmtId="181" fontId="36" fillId="0" borderId="20" xfId="7" applyNumberFormat="1" applyFont="1" applyBorder="1" applyAlignment="1">
      <alignment horizontal="center" vertical="center" wrapText="1"/>
    </xf>
    <xf numFmtId="181" fontId="36" fillId="0" borderId="216" xfId="7" applyNumberFormat="1" applyFont="1" applyBorder="1" applyAlignment="1">
      <alignment horizontal="center" vertical="center" wrapText="1"/>
    </xf>
    <xf numFmtId="181" fontId="36" fillId="0" borderId="217" xfId="7" applyNumberFormat="1" applyFont="1" applyBorder="1" applyAlignment="1">
      <alignment horizontal="center" vertical="center" wrapText="1"/>
    </xf>
    <xf numFmtId="181" fontId="36" fillId="0" borderId="218" xfId="7" applyNumberFormat="1" applyFont="1" applyBorder="1" applyAlignment="1">
      <alignment horizontal="center" vertical="center" wrapText="1"/>
    </xf>
    <xf numFmtId="181" fontId="36" fillId="0" borderId="20" xfId="7" applyNumberFormat="1" applyFont="1" applyBorder="1">
      <alignment vertical="center"/>
    </xf>
    <xf numFmtId="181" fontId="36" fillId="0" borderId="48" xfId="7" applyNumberFormat="1" applyFont="1" applyBorder="1" applyAlignment="1">
      <alignment vertical="center" wrapText="1"/>
    </xf>
    <xf numFmtId="181" fontId="36" fillId="0" borderId="28" xfId="7" applyNumberFormat="1" applyFont="1" applyBorder="1" applyAlignment="1">
      <alignment horizontal="center" vertical="center" wrapText="1"/>
    </xf>
    <xf numFmtId="181" fontId="36" fillId="0" borderId="149" xfId="7" applyNumberFormat="1" applyFont="1" applyBorder="1" applyAlignment="1">
      <alignment horizontal="center" vertical="center" wrapText="1"/>
    </xf>
    <xf numFmtId="181" fontId="36" fillId="0" borderId="19" xfId="7" applyNumberFormat="1" applyFont="1" applyBorder="1" applyAlignment="1">
      <alignment horizontal="center" vertical="center" wrapText="1"/>
    </xf>
    <xf numFmtId="181" fontId="36" fillId="0" borderId="114" xfId="7" applyNumberFormat="1" applyFont="1" applyBorder="1" applyAlignment="1">
      <alignment horizontal="center" vertical="center" wrapText="1"/>
    </xf>
    <xf numFmtId="181" fontId="36" fillId="0" borderId="53" xfId="7" applyNumberFormat="1" applyFont="1" applyBorder="1" applyAlignment="1">
      <alignment vertical="center" wrapText="1"/>
    </xf>
    <xf numFmtId="181" fontId="36" fillId="0" borderId="115" xfId="7" applyNumberFormat="1" applyFont="1" applyBorder="1" applyAlignment="1">
      <alignment horizontal="center" vertical="center" wrapText="1"/>
    </xf>
    <xf numFmtId="181" fontId="36" fillId="0" borderId="48" xfId="7" applyNumberFormat="1" applyFont="1" applyBorder="1" applyAlignment="1">
      <alignment horizontal="center" vertical="center"/>
    </xf>
    <xf numFmtId="181" fontId="36" fillId="0" borderId="48" xfId="7" applyNumberFormat="1" applyFont="1" applyBorder="1">
      <alignment vertical="center"/>
    </xf>
    <xf numFmtId="181" fontId="36" fillId="0" borderId="1" xfId="7" applyNumberFormat="1" applyFont="1" applyBorder="1">
      <alignment vertical="center"/>
    </xf>
    <xf numFmtId="181" fontId="36" fillId="0" borderId="0" xfId="7" applyNumberFormat="1" applyFont="1" applyAlignment="1">
      <alignment horizontal="left" vertical="center"/>
    </xf>
    <xf numFmtId="181" fontId="2" fillId="0" borderId="0" xfId="7" applyNumberFormat="1" applyFont="1" applyAlignment="1">
      <alignment horizontal="left" vertical="center"/>
    </xf>
    <xf numFmtId="181" fontId="9" fillId="0" borderId="0" xfId="7" applyNumberFormat="1" applyFont="1">
      <alignment vertical="center"/>
    </xf>
    <xf numFmtId="181" fontId="9" fillId="0" borderId="0" xfId="7" applyNumberFormat="1" applyFont="1" applyAlignment="1">
      <alignment horizontal="left" vertical="center"/>
    </xf>
    <xf numFmtId="181" fontId="2" fillId="0" borderId="0" xfId="7" applyNumberFormat="1" applyFont="1" applyAlignment="1">
      <alignment horizontal="right" vertical="center"/>
    </xf>
    <xf numFmtId="0" fontId="0" fillId="0" borderId="21" xfId="0" applyBorder="1" applyAlignment="1">
      <alignment vertical="center" shrinkToFit="1"/>
    </xf>
    <xf numFmtId="0" fontId="0" fillId="0" borderId="19" xfId="0" applyBorder="1" applyAlignment="1">
      <alignment vertical="center" shrinkToFit="1"/>
    </xf>
    <xf numFmtId="0" fontId="0" fillId="0" borderId="20" xfId="0" applyBorder="1" applyAlignment="1">
      <alignment horizontal="center" vertical="center" shrinkToFit="1"/>
    </xf>
    <xf numFmtId="0" fontId="0" fillId="0" borderId="277" xfId="0" applyBorder="1">
      <alignment vertical="center"/>
    </xf>
    <xf numFmtId="0" fontId="0" fillId="0" borderId="59" xfId="0" applyBorder="1">
      <alignment vertical="center"/>
    </xf>
    <xf numFmtId="0" fontId="0" fillId="0" borderId="278" xfId="0" applyBorder="1" applyAlignment="1">
      <alignment horizontal="center" vertical="center"/>
    </xf>
    <xf numFmtId="0" fontId="0" fillId="0" borderId="26" xfId="0" applyBorder="1" applyAlignment="1">
      <alignment horizontal="center" vertical="center"/>
    </xf>
    <xf numFmtId="0" fontId="0" fillId="0" borderId="131" xfId="0" applyBorder="1">
      <alignment vertical="center"/>
    </xf>
    <xf numFmtId="0" fontId="0" fillId="0" borderId="130" xfId="0" applyBorder="1">
      <alignment vertical="center"/>
    </xf>
    <xf numFmtId="0" fontId="0" fillId="0" borderId="129" xfId="0" applyBorder="1" applyAlignment="1">
      <alignment horizontal="center" vertical="center"/>
    </xf>
    <xf numFmtId="0" fontId="0" fillId="0" borderId="278" xfId="0" applyBorder="1">
      <alignment vertical="center"/>
    </xf>
    <xf numFmtId="0" fontId="0" fillId="0" borderId="26" xfId="0" applyBorder="1" applyAlignment="1">
      <alignment horizontal="right" vertical="center"/>
    </xf>
    <xf numFmtId="0" fontId="0" fillId="0" borderId="23" xfId="0" applyBorder="1" applyAlignment="1">
      <alignment horizontal="right" vertical="center"/>
    </xf>
    <xf numFmtId="0" fontId="73" fillId="0" borderId="0" xfId="0" applyFont="1" applyAlignment="1">
      <alignment horizontal="left" vertical="center"/>
    </xf>
    <xf numFmtId="49" fontId="22" fillId="0" borderId="0" xfId="0" applyNumberFormat="1" applyFont="1">
      <alignment vertical="center"/>
    </xf>
    <xf numFmtId="49" fontId="5" fillId="0" borderId="0" xfId="0" applyNumberFormat="1" applyFont="1" applyAlignment="1">
      <alignment horizontal="justify" vertical="center" wrapText="1"/>
    </xf>
    <xf numFmtId="0" fontId="101" fillId="0" borderId="0" xfId="0" applyFont="1" applyAlignment="1">
      <alignment horizontal="left" vertical="center"/>
    </xf>
    <xf numFmtId="0" fontId="101" fillId="0" borderId="0" xfId="0" applyFont="1" applyAlignment="1">
      <alignment horizontal="right" vertical="center"/>
    </xf>
    <xf numFmtId="49" fontId="74" fillId="0" borderId="0" xfId="0" applyNumberFormat="1" applyFont="1" applyAlignment="1">
      <alignment horizontal="left" vertical="center"/>
    </xf>
    <xf numFmtId="49" fontId="74" fillId="0" borderId="0" xfId="0" applyNumberFormat="1" applyFont="1">
      <alignment vertical="center"/>
    </xf>
    <xf numFmtId="49" fontId="5" fillId="0" borderId="0" xfId="0" applyNumberFormat="1" applyFont="1">
      <alignment vertical="center"/>
    </xf>
    <xf numFmtId="49" fontId="5" fillId="6" borderId="21" xfId="0" applyNumberFormat="1" applyFont="1" applyFill="1" applyBorder="1" applyAlignment="1" applyProtection="1">
      <alignment horizontal="center" vertical="center"/>
      <protection locked="0"/>
    </xf>
    <xf numFmtId="49" fontId="5" fillId="0" borderId="0" xfId="0" applyNumberFormat="1" applyFont="1" applyAlignment="1">
      <alignment horizontal="left" vertical="center"/>
    </xf>
    <xf numFmtId="49" fontId="5" fillId="0" borderId="0" xfId="0" applyNumberFormat="1" applyFont="1" applyAlignment="1">
      <alignment horizontal="left" vertical="center" indent="3"/>
    </xf>
    <xf numFmtId="49" fontId="5" fillId="6" borderId="0" xfId="0" applyNumberFormat="1" applyFont="1" applyFill="1" applyAlignment="1" applyProtection="1">
      <alignment horizontal="center" vertical="center"/>
      <protection locked="0"/>
    </xf>
    <xf numFmtId="49" fontId="5" fillId="0" borderId="181" xfId="0" applyNumberFormat="1" applyFont="1" applyBorder="1" applyAlignment="1">
      <alignment horizontal="center" vertical="center"/>
    </xf>
    <xf numFmtId="0" fontId="5" fillId="13" borderId="19" xfId="0" applyFont="1" applyFill="1" applyBorder="1" applyAlignment="1">
      <alignment horizontal="center" vertical="center"/>
    </xf>
    <xf numFmtId="0" fontId="98" fillId="0" borderId="15" xfId="0" applyFont="1" applyBorder="1" applyAlignment="1">
      <alignment horizontal="left" vertical="center" wrapText="1"/>
    </xf>
    <xf numFmtId="49" fontId="5" fillId="0" borderId="15" xfId="0" applyNumberFormat="1" applyFont="1" applyBorder="1">
      <alignment vertical="center"/>
    </xf>
    <xf numFmtId="49" fontId="5" fillId="0" borderId="15" xfId="0" applyNumberFormat="1" applyFont="1" applyBorder="1" applyAlignment="1">
      <alignment horizontal="center" vertical="center"/>
    </xf>
    <xf numFmtId="0" fontId="101" fillId="6" borderId="23" xfId="0" applyFont="1" applyFill="1" applyBorder="1" applyProtection="1">
      <alignment vertical="center"/>
      <protection locked="0"/>
    </xf>
    <xf numFmtId="0" fontId="101" fillId="6" borderId="28" xfId="0" applyFont="1" applyFill="1" applyBorder="1" applyProtection="1">
      <alignment vertical="center"/>
      <protection locked="0"/>
    </xf>
    <xf numFmtId="0" fontId="101" fillId="6" borderId="19" xfId="0" applyFont="1" applyFill="1" applyBorder="1" applyAlignment="1" applyProtection="1">
      <alignment horizontal="right" vertical="center" shrinkToFit="1"/>
      <protection locked="0"/>
    </xf>
    <xf numFmtId="193" fontId="101" fillId="0" borderId="181" xfId="0" applyNumberFormat="1" applyFont="1" applyBorder="1" applyAlignment="1">
      <alignment horizontal="center" vertical="center"/>
    </xf>
    <xf numFmtId="0" fontId="101" fillId="6" borderId="21" xfId="0" applyFont="1" applyFill="1" applyBorder="1" applyAlignment="1" applyProtection="1">
      <alignment horizontal="right" vertical="center"/>
      <protection locked="0"/>
    </xf>
    <xf numFmtId="0" fontId="101" fillId="0" borderId="15" xfId="0" applyFont="1" applyBorder="1" applyAlignment="1">
      <alignment horizontal="justify" vertical="center"/>
    </xf>
    <xf numFmtId="0" fontId="98" fillId="0" borderId="0" xfId="0" applyFont="1" applyAlignment="1">
      <alignment horizontal="justify" vertical="center"/>
    </xf>
    <xf numFmtId="49" fontId="5" fillId="0" borderId="23" xfId="0" applyNumberFormat="1" applyFont="1" applyBorder="1" applyAlignment="1">
      <alignment horizontal="left" vertical="center"/>
    </xf>
    <xf numFmtId="49" fontId="5" fillId="0" borderId="15" xfId="0" applyNumberFormat="1" applyFont="1" applyBorder="1" applyAlignment="1">
      <alignment horizontal="left" vertical="center"/>
    </xf>
    <xf numFmtId="49" fontId="5" fillId="0" borderId="24" xfId="0" applyNumberFormat="1" applyFont="1" applyBorder="1" applyAlignment="1">
      <alignment horizontal="left" vertical="center"/>
    </xf>
    <xf numFmtId="49" fontId="5" fillId="0" borderId="27" xfId="0" applyNumberFormat="1" applyFont="1" applyBorder="1">
      <alignment vertical="center"/>
    </xf>
    <xf numFmtId="49" fontId="5" fillId="0" borderId="22" xfId="0" applyNumberFormat="1" applyFont="1" applyBorder="1" applyAlignment="1">
      <alignment horizontal="center" vertical="center"/>
    </xf>
    <xf numFmtId="49" fontId="5" fillId="0" borderId="31" xfId="0" applyNumberFormat="1" applyFont="1" applyBorder="1">
      <alignment vertical="center"/>
    </xf>
    <xf numFmtId="49" fontId="5" fillId="0" borderId="25" xfId="0" applyNumberFormat="1" applyFont="1" applyBorder="1">
      <alignment vertical="center"/>
    </xf>
    <xf numFmtId="49" fontId="5" fillId="0" borderId="2" xfId="0" applyNumberFormat="1" applyFont="1" applyBorder="1">
      <alignment vertical="center"/>
    </xf>
    <xf numFmtId="189" fontId="5" fillId="3" borderId="28" xfId="24" applyNumberFormat="1" applyFont="1" applyFill="1" applyBorder="1" applyAlignment="1">
      <alignment horizontal="center" vertical="center"/>
    </xf>
    <xf numFmtId="49" fontId="5" fillId="0" borderId="25" xfId="0" applyNumberFormat="1" applyFont="1" applyBorder="1" applyAlignment="1">
      <alignment horizontal="left" vertical="center"/>
    </xf>
    <xf numFmtId="49" fontId="5" fillId="0" borderId="21" xfId="0" applyNumberFormat="1" applyFont="1" applyBorder="1">
      <alignment vertical="center"/>
    </xf>
    <xf numFmtId="49" fontId="5" fillId="0" borderId="29" xfId="0" applyNumberFormat="1" applyFont="1" applyBorder="1" applyAlignment="1">
      <alignment horizontal="left" vertical="center"/>
    </xf>
    <xf numFmtId="189" fontId="5" fillId="3" borderId="31" xfId="24" applyNumberFormat="1" applyFont="1" applyFill="1" applyBorder="1" applyAlignment="1">
      <alignment horizontal="center" vertical="center"/>
    </xf>
    <xf numFmtId="49" fontId="5" fillId="0" borderId="22" xfId="0" quotePrefix="1" applyNumberFormat="1" applyFont="1" applyBorder="1" applyAlignment="1">
      <alignment horizontal="center" vertical="center"/>
    </xf>
    <xf numFmtId="49" fontId="5" fillId="0" borderId="25" xfId="0" quotePrefix="1" applyNumberFormat="1" applyFont="1" applyBorder="1" applyAlignment="1">
      <alignment horizontal="center" vertical="center"/>
    </xf>
    <xf numFmtId="0" fontId="104" fillId="0" borderId="0" xfId="0" applyFont="1" applyAlignment="1">
      <alignment horizontal="left" vertical="center" indent="2"/>
    </xf>
    <xf numFmtId="49" fontId="10" fillId="0" borderId="0" xfId="0" applyNumberFormat="1" applyFont="1" applyAlignment="1">
      <alignment horizontal="left" vertical="center" indent="4"/>
    </xf>
    <xf numFmtId="49" fontId="10" fillId="0" borderId="0" xfId="0" applyNumberFormat="1" applyFont="1">
      <alignment vertical="center"/>
    </xf>
    <xf numFmtId="49" fontId="8" fillId="6" borderId="0" xfId="0" applyNumberFormat="1" applyFont="1" applyFill="1" applyAlignment="1" applyProtection="1">
      <alignment horizontal="center" vertical="center" wrapText="1"/>
      <protection locked="0"/>
    </xf>
    <xf numFmtId="49" fontId="9" fillId="0" borderId="0" xfId="0" applyNumberFormat="1" applyFont="1" applyAlignment="1">
      <alignment horizontal="right" vertical="center" wrapText="1"/>
    </xf>
    <xf numFmtId="49" fontId="5" fillId="6" borderId="0" xfId="0" applyNumberFormat="1" applyFont="1" applyFill="1" applyAlignment="1" applyProtection="1">
      <alignment horizontal="right" vertical="center"/>
      <protection locked="0"/>
    </xf>
    <xf numFmtId="0" fontId="5" fillId="0" borderId="181" xfId="0" applyFont="1" applyBorder="1" applyAlignment="1">
      <alignment horizontal="center" vertical="center" wrapText="1"/>
    </xf>
    <xf numFmtId="49" fontId="5" fillId="0" borderId="20" xfId="0" applyNumberFormat="1" applyFont="1" applyBorder="1">
      <alignment vertical="center"/>
    </xf>
    <xf numFmtId="0" fontId="10" fillId="0" borderId="0" xfId="0" applyFont="1">
      <alignment vertical="center"/>
    </xf>
    <xf numFmtId="0" fontId="12" fillId="0" borderId="15" xfId="0" applyFont="1" applyBorder="1" applyAlignment="1">
      <alignment horizontal="right" vertical="top"/>
    </xf>
    <xf numFmtId="0" fontId="12" fillId="0" borderId="0" xfId="0" applyFont="1" applyAlignment="1">
      <alignment horizontal="left" vertical="center" indent="3"/>
    </xf>
    <xf numFmtId="0" fontId="12" fillId="0" borderId="0" xfId="0" applyFont="1" applyAlignment="1">
      <alignment horizontal="left" vertical="center" indent="2"/>
    </xf>
    <xf numFmtId="0" fontId="12" fillId="0" borderId="0" xfId="0" applyFont="1">
      <alignment vertical="center"/>
    </xf>
    <xf numFmtId="49" fontId="12" fillId="0" borderId="0" xfId="0" applyNumberFormat="1" applyFont="1" applyAlignment="1">
      <alignment horizontal="left" vertical="top" indent="2"/>
    </xf>
    <xf numFmtId="49" fontId="12" fillId="0" borderId="0" xfId="0" applyNumberFormat="1" applyFont="1">
      <alignment vertical="center"/>
    </xf>
    <xf numFmtId="49" fontId="12" fillId="0" borderId="0" xfId="0" applyNumberFormat="1" applyFont="1" applyAlignment="1">
      <alignment horizontal="left" vertical="center" indent="4"/>
    </xf>
    <xf numFmtId="0" fontId="7" fillId="0" borderId="0" xfId="18" applyFont="1">
      <alignment vertical="center"/>
    </xf>
    <xf numFmtId="0" fontId="9" fillId="0" borderId="17" xfId="18" applyFont="1" applyBorder="1" applyAlignment="1">
      <alignment horizontal="left" vertical="top" wrapText="1"/>
    </xf>
    <xf numFmtId="49" fontId="9" fillId="0" borderId="17" xfId="18" applyNumberFormat="1" applyFont="1" applyBorder="1" applyAlignment="1">
      <alignment horizontal="left" vertical="top" wrapText="1"/>
    </xf>
    <xf numFmtId="0" fontId="9" fillId="0" borderId="0" xfId="18" applyFont="1" applyAlignment="1">
      <alignment horizontal="left" vertical="center"/>
    </xf>
    <xf numFmtId="0" fontId="11" fillId="0" borderId="22" xfId="18" applyFont="1" applyBorder="1" applyAlignment="1">
      <alignment horizontal="left" vertical="center" wrapText="1"/>
    </xf>
    <xf numFmtId="0" fontId="11" fillId="0" borderId="25" xfId="18" applyFont="1" applyBorder="1" applyAlignment="1">
      <alignment horizontal="left" vertical="center" wrapText="1"/>
    </xf>
    <xf numFmtId="0" fontId="11" fillId="0" borderId="23" xfId="18" applyFont="1" applyBorder="1" applyAlignment="1">
      <alignment horizontal="left" vertical="center" wrapText="1" indent="1"/>
    </xf>
    <xf numFmtId="0" fontId="11" fillId="0" borderId="24" xfId="18" applyFont="1" applyBorder="1" applyAlignment="1">
      <alignment horizontal="left" vertical="center" wrapText="1" indent="1"/>
    </xf>
    <xf numFmtId="0" fontId="11" fillId="0" borderId="24" xfId="18" applyFont="1" applyBorder="1" applyAlignment="1">
      <alignment vertical="center" wrapText="1"/>
    </xf>
    <xf numFmtId="0" fontId="11" fillId="0" borderId="132" xfId="18" applyFont="1" applyBorder="1" applyAlignment="1">
      <alignment horizontal="left" vertical="center" wrapText="1" indent="1"/>
    </xf>
    <xf numFmtId="0" fontId="11" fillId="0" borderId="37" xfId="18" applyFont="1" applyBorder="1" applyAlignment="1">
      <alignment horizontal="left" vertical="center" wrapText="1" indent="1"/>
    </xf>
    <xf numFmtId="0" fontId="11" fillId="0" borderId="37" xfId="18" applyFont="1" applyBorder="1" applyAlignment="1">
      <alignment vertical="center" wrapText="1"/>
    </xf>
    <xf numFmtId="0" fontId="7" fillId="0" borderId="25" xfId="18" applyFont="1" applyBorder="1" applyAlignment="1">
      <alignment vertical="center" wrapText="1"/>
    </xf>
    <xf numFmtId="0" fontId="11" fillId="0" borderId="26" xfId="18" applyFont="1" applyBorder="1" applyAlignment="1">
      <alignment horizontal="left" vertical="center" wrapText="1" indent="1"/>
    </xf>
    <xf numFmtId="0" fontId="11" fillId="0" borderId="27" xfId="18" applyFont="1" applyBorder="1" applyAlignment="1">
      <alignment horizontal="left" vertical="center" wrapText="1" indent="1"/>
    </xf>
    <xf numFmtId="0" fontId="11" fillId="0" borderId="27" xfId="18" applyFont="1" applyBorder="1" applyAlignment="1">
      <alignment vertical="center" wrapText="1"/>
    </xf>
    <xf numFmtId="0" fontId="7" fillId="0" borderId="19" xfId="18" applyFont="1" applyBorder="1" applyAlignment="1">
      <alignment horizontal="center" vertical="center" wrapText="1"/>
    </xf>
    <xf numFmtId="0" fontId="11" fillId="0" borderId="20" xfId="18" applyFont="1" applyBorder="1" applyAlignment="1">
      <alignment vertical="center" wrapText="1"/>
    </xf>
    <xf numFmtId="0" fontId="11" fillId="0" borderId="2" xfId="18" applyFont="1" applyBorder="1" applyAlignment="1">
      <alignment horizontal="left" vertical="center" wrapText="1"/>
    </xf>
    <xf numFmtId="0" fontId="11" fillId="0" borderId="38" xfId="18" applyFont="1" applyBorder="1" applyAlignment="1">
      <alignment horizontal="right" vertical="center" wrapText="1"/>
    </xf>
    <xf numFmtId="0" fontId="35" fillId="0" borderId="39" xfId="18" applyFont="1" applyBorder="1" applyAlignment="1">
      <alignment horizontal="right" vertical="center"/>
    </xf>
    <xf numFmtId="0" fontId="11" fillId="0" borderId="23" xfId="18" applyFont="1" applyBorder="1" applyAlignment="1">
      <alignment horizontal="right" vertical="center" wrapText="1"/>
    </xf>
    <xf numFmtId="0" fontId="35" fillId="0" borderId="24" xfId="18" applyFont="1" applyBorder="1" applyAlignment="1">
      <alignment horizontal="right" vertical="center"/>
    </xf>
    <xf numFmtId="0" fontId="11" fillId="0" borderId="26" xfId="18" applyFont="1" applyBorder="1" applyAlignment="1">
      <alignment horizontal="right" vertical="center" wrapText="1"/>
    </xf>
    <xf numFmtId="0" fontId="35" fillId="0" borderId="27" xfId="18" applyFont="1" applyBorder="1" applyAlignment="1">
      <alignment horizontal="right" vertical="center"/>
    </xf>
    <xf numFmtId="0" fontId="11" fillId="0" borderId="28" xfId="18" applyFont="1" applyBorder="1" applyAlignment="1">
      <alignment horizontal="right" vertical="center" wrapText="1"/>
    </xf>
    <xf numFmtId="0" fontId="35" fillId="0" borderId="29" xfId="18" applyFont="1" applyBorder="1" applyAlignment="1">
      <alignment horizontal="right" vertical="center"/>
    </xf>
    <xf numFmtId="0" fontId="11" fillId="0" borderId="0" xfId="18" applyFont="1" applyAlignment="1">
      <alignment horizontal="justify" vertical="center"/>
    </xf>
    <xf numFmtId="0" fontId="15" fillId="0" borderId="0" xfId="7">
      <alignment vertical="center"/>
    </xf>
    <xf numFmtId="0" fontId="21" fillId="0" borderId="0" xfId="7" applyFont="1">
      <alignment vertical="center"/>
    </xf>
    <xf numFmtId="0" fontId="165" fillId="0" borderId="0" xfId="7" applyFont="1">
      <alignment vertical="center"/>
    </xf>
    <xf numFmtId="0" fontId="18" fillId="0" borderId="0" xfId="7" applyFont="1" applyAlignment="1">
      <alignment horizontal="center" vertical="center"/>
    </xf>
    <xf numFmtId="49" fontId="18" fillId="0" borderId="0" xfId="7" applyNumberFormat="1" applyFont="1" applyAlignment="1">
      <alignment horizontal="center" vertical="center"/>
    </xf>
    <xf numFmtId="49" fontId="15" fillId="0" borderId="0" xfId="7" applyNumberFormat="1">
      <alignment vertical="center"/>
    </xf>
    <xf numFmtId="49" fontId="21" fillId="0" borderId="31" xfId="7" applyNumberFormat="1" applyFont="1" applyBorder="1" applyAlignment="1">
      <alignment horizontal="left" vertical="center"/>
    </xf>
    <xf numFmtId="49" fontId="18" fillId="0" borderId="31" xfId="7" applyNumberFormat="1" applyFont="1" applyBorder="1" applyAlignment="1">
      <alignment horizontal="center" vertical="center"/>
    </xf>
    <xf numFmtId="49" fontId="20" fillId="0" borderId="0" xfId="7" applyNumberFormat="1" applyFont="1" applyAlignment="1">
      <alignment horizontal="left" vertical="center"/>
    </xf>
    <xf numFmtId="49" fontId="21" fillId="0" borderId="0" xfId="7" applyNumberFormat="1" applyFont="1" applyAlignment="1">
      <alignment horizontal="left" vertical="center"/>
    </xf>
    <xf numFmtId="49" fontId="21" fillId="0" borderId="0" xfId="7" applyNumberFormat="1" applyFont="1">
      <alignment vertical="center"/>
    </xf>
    <xf numFmtId="0" fontId="21" fillId="0" borderId="23" xfId="7" applyFont="1" applyBorder="1" applyAlignment="1">
      <alignment horizontal="left" vertical="center"/>
    </xf>
    <xf numFmtId="0" fontId="21" fillId="0" borderId="15" xfId="7" applyFont="1" applyBorder="1" applyAlignment="1">
      <alignment horizontal="left" vertical="center"/>
    </xf>
    <xf numFmtId="0" fontId="21" fillId="0" borderId="24" xfId="7" applyFont="1" applyBorder="1" applyAlignment="1">
      <alignment horizontal="left" vertical="center"/>
    </xf>
    <xf numFmtId="0" fontId="21" fillId="0" borderId="26" xfId="7" applyFont="1" applyBorder="1" applyAlignment="1">
      <alignment horizontal="left" vertical="center"/>
    </xf>
    <xf numFmtId="0" fontId="21" fillId="0" borderId="27" xfId="7" applyFont="1" applyBorder="1" applyAlignment="1">
      <alignment horizontal="left" vertical="center"/>
    </xf>
    <xf numFmtId="0" fontId="21" fillId="0" borderId="31" xfId="7" applyFont="1" applyBorder="1" applyAlignment="1">
      <alignment horizontal="left" vertical="center"/>
    </xf>
    <xf numFmtId="0" fontId="21" fillId="0" borderId="24" xfId="7" applyFont="1" applyBorder="1">
      <alignment vertical="center"/>
    </xf>
    <xf numFmtId="0" fontId="21" fillId="0" borderId="21" xfId="7" applyFont="1" applyBorder="1" applyAlignment="1">
      <alignment horizontal="left" vertical="center"/>
    </xf>
    <xf numFmtId="0" fontId="21" fillId="0" borderId="21" xfId="7" applyFont="1" applyBorder="1">
      <alignment vertical="center"/>
    </xf>
    <xf numFmtId="0" fontId="21" fillId="0" borderId="19" xfId="7" applyFont="1" applyBorder="1" applyAlignment="1">
      <alignment horizontal="left" vertical="center"/>
    </xf>
    <xf numFmtId="0" fontId="21" fillId="0" borderId="20" xfId="7" applyFont="1" applyBorder="1" applyAlignment="1">
      <alignment horizontal="left" vertical="center"/>
    </xf>
    <xf numFmtId="0" fontId="167" fillId="0" borderId="26" xfId="7" applyFont="1" applyBorder="1" applyAlignment="1">
      <alignment horizontal="left" vertical="center"/>
    </xf>
    <xf numFmtId="0" fontId="21" fillId="0" borderId="27" xfId="7" applyFont="1" applyBorder="1">
      <alignment vertical="center"/>
    </xf>
    <xf numFmtId="0" fontId="19" fillId="0" borderId="0" xfId="7" applyFont="1" applyAlignment="1">
      <alignment horizontal="left" vertical="center"/>
    </xf>
    <xf numFmtId="0" fontId="20" fillId="0" borderId="0" xfId="7" applyFont="1">
      <alignment vertical="center"/>
    </xf>
    <xf numFmtId="0" fontId="19" fillId="0" borderId="15" xfId="7" applyFont="1" applyBorder="1" applyAlignment="1">
      <alignment horizontal="left" vertical="center"/>
    </xf>
    <xf numFmtId="0" fontId="20" fillId="0" borderId="15" xfId="7" applyFont="1" applyBorder="1" applyAlignment="1">
      <alignment horizontal="left" vertical="center"/>
    </xf>
    <xf numFmtId="0" fontId="21" fillId="0" borderId="28" xfId="7" applyFont="1" applyBorder="1" applyAlignment="1">
      <alignment horizontal="left" vertical="center"/>
    </xf>
    <xf numFmtId="0" fontId="21" fillId="0" borderId="29" xfId="7" applyFont="1" applyBorder="1" applyAlignment="1">
      <alignment horizontal="left" vertical="center"/>
    </xf>
    <xf numFmtId="0" fontId="20" fillId="0" borderId="26" xfId="7" applyFont="1" applyBorder="1" applyAlignment="1">
      <alignment horizontal="left" vertical="center"/>
    </xf>
    <xf numFmtId="0" fontId="167" fillId="0" borderId="0" xfId="7" applyFont="1" applyAlignment="1">
      <alignment horizontal="left" vertical="center"/>
    </xf>
    <xf numFmtId="0" fontId="20" fillId="0" borderId="0" xfId="7" applyFont="1" applyAlignment="1">
      <alignment horizontal="left" vertical="center"/>
    </xf>
    <xf numFmtId="0" fontId="167" fillId="0" borderId="27" xfId="7" applyFont="1" applyBorder="1" applyAlignment="1">
      <alignment horizontal="left" vertical="center"/>
    </xf>
    <xf numFmtId="0" fontId="167" fillId="0" borderId="0" xfId="7" applyFont="1">
      <alignment vertical="center"/>
    </xf>
    <xf numFmtId="0" fontId="21" fillId="0" borderId="0" xfId="7" applyFont="1" applyAlignment="1">
      <alignment vertical="center" shrinkToFit="1"/>
    </xf>
    <xf numFmtId="0" fontId="21" fillId="0" borderId="27" xfId="7" applyFont="1" applyBorder="1" applyAlignment="1">
      <alignment vertical="center" shrinkToFit="1"/>
    </xf>
    <xf numFmtId="0" fontId="20" fillId="0" borderId="31" xfId="7" applyFont="1" applyBorder="1" applyAlignment="1">
      <alignment horizontal="left" vertical="center"/>
    </xf>
    <xf numFmtId="0" fontId="21" fillId="0" borderId="31" xfId="7" applyFont="1" applyBorder="1">
      <alignment vertical="center"/>
    </xf>
    <xf numFmtId="0" fontId="21" fillId="0" borderId="2" xfId="7" applyFont="1" applyBorder="1" applyAlignment="1">
      <alignment horizontal="left" vertical="center"/>
    </xf>
    <xf numFmtId="0" fontId="168" fillId="0" borderId="23" xfId="7" applyFont="1" applyBorder="1" applyAlignment="1">
      <alignment horizontal="left" vertical="center"/>
    </xf>
    <xf numFmtId="0" fontId="168" fillId="0" borderId="15" xfId="7" applyFont="1" applyBorder="1" applyAlignment="1">
      <alignment horizontal="left" vertical="center"/>
    </xf>
    <xf numFmtId="0" fontId="168" fillId="0" borderId="15" xfId="7" applyFont="1" applyBorder="1">
      <alignment vertical="center"/>
    </xf>
    <xf numFmtId="0" fontId="169" fillId="0" borderId="28" xfId="7" applyFont="1" applyBorder="1" applyAlignment="1">
      <alignment horizontal="left" vertical="center" readingOrder="1"/>
    </xf>
    <xf numFmtId="0" fontId="168" fillId="0" borderId="31" xfId="7" applyFont="1" applyBorder="1" applyAlignment="1">
      <alignment horizontal="left" vertical="center"/>
    </xf>
    <xf numFmtId="0" fontId="168" fillId="0" borderId="31" xfId="7" applyFont="1" applyBorder="1">
      <alignment vertical="center"/>
    </xf>
    <xf numFmtId="0" fontId="168" fillId="0" borderId="15" xfId="7" applyFont="1" applyBorder="1" applyAlignment="1">
      <alignment horizontal="center" vertical="center"/>
    </xf>
    <xf numFmtId="0" fontId="169" fillId="0" borderId="26" xfId="7" applyFont="1" applyBorder="1" applyAlignment="1">
      <alignment horizontal="left" vertical="center" readingOrder="1"/>
    </xf>
    <xf numFmtId="0" fontId="168" fillId="0" borderId="0" xfId="7" applyFont="1" applyAlignment="1">
      <alignment horizontal="left" vertical="center"/>
    </xf>
    <xf numFmtId="0" fontId="168" fillId="0" borderId="0" xfId="7" applyFont="1">
      <alignment vertical="center"/>
    </xf>
    <xf numFmtId="0" fontId="168" fillId="0" borderId="28" xfId="7" applyFont="1" applyBorder="1" applyAlignment="1">
      <alignment horizontal="left" vertical="center" readingOrder="1"/>
    </xf>
    <xf numFmtId="0" fontId="90" fillId="0" borderId="26" xfId="7" applyFont="1" applyBorder="1" applyAlignment="1">
      <alignment horizontal="left" vertical="center"/>
    </xf>
    <xf numFmtId="0" fontId="168" fillId="0" borderId="0" xfId="7" applyFont="1" applyAlignment="1">
      <alignment horizontal="center" vertical="center"/>
    </xf>
    <xf numFmtId="0" fontId="90" fillId="0" borderId="28" xfId="7" applyFont="1" applyBorder="1" applyAlignment="1">
      <alignment horizontal="left" vertical="center"/>
    </xf>
    <xf numFmtId="0" fontId="168" fillId="0" borderId="31" xfId="7" applyFont="1" applyBorder="1" applyAlignment="1">
      <alignment horizontal="center" vertical="center"/>
    </xf>
    <xf numFmtId="0" fontId="22" fillId="0" borderId="0" xfId="0" applyFont="1" applyAlignment="1">
      <alignment horizontal="center" vertical="center"/>
    </xf>
    <xf numFmtId="0" fontId="22" fillId="0" borderId="0" xfId="0" applyFont="1" applyAlignment="1">
      <alignment horizontal="right" vertical="center"/>
    </xf>
    <xf numFmtId="0" fontId="22" fillId="0" borderId="20" xfId="0" applyFont="1" applyBorder="1" applyAlignment="1">
      <alignment horizontal="center" vertical="center"/>
    </xf>
    <xf numFmtId="0" fontId="22" fillId="0" borderId="19" xfId="0" applyFont="1" applyBorder="1" applyAlignment="1">
      <alignment horizontal="center" vertical="center"/>
    </xf>
    <xf numFmtId="0" fontId="9" fillId="0" borderId="0" xfId="0" applyFont="1">
      <alignment vertical="center"/>
    </xf>
    <xf numFmtId="49" fontId="5" fillId="2" borderId="0" xfId="0" applyNumberFormat="1" applyFont="1" applyFill="1">
      <alignment vertical="center"/>
    </xf>
    <xf numFmtId="49" fontId="5" fillId="6" borderId="0" xfId="0" applyNumberFormat="1" applyFont="1" applyFill="1" applyAlignment="1">
      <alignment horizontal="right" vertical="center"/>
    </xf>
    <xf numFmtId="0" fontId="98" fillId="0" borderId="26" xfId="0" applyFont="1" applyBorder="1">
      <alignment vertical="center"/>
    </xf>
    <xf numFmtId="0" fontId="98" fillId="0" borderId="0" xfId="0" applyFont="1">
      <alignment vertical="center"/>
    </xf>
    <xf numFmtId="0" fontId="98" fillId="0" borderId="19" xfId="0" applyFont="1" applyBorder="1">
      <alignment vertical="center"/>
    </xf>
    <xf numFmtId="0" fontId="98" fillId="0" borderId="21" xfId="0" applyFont="1" applyBorder="1">
      <alignment vertical="center"/>
    </xf>
    <xf numFmtId="0" fontId="101" fillId="13" borderId="26" xfId="0" applyFont="1" applyFill="1" applyBorder="1" applyAlignment="1" applyProtection="1">
      <alignment horizontal="right" vertical="center" wrapText="1"/>
      <protection locked="0"/>
    </xf>
    <xf numFmtId="0" fontId="101" fillId="0" borderId="0" xfId="0" applyFont="1" applyAlignment="1">
      <alignment vertical="center" wrapText="1"/>
    </xf>
    <xf numFmtId="0" fontId="101" fillId="0" borderId="27" xfId="0" applyFont="1" applyBorder="1" applyAlignment="1">
      <alignment vertical="top" wrapText="1"/>
    </xf>
    <xf numFmtId="0" fontId="101" fillId="13" borderId="28" xfId="0" applyFont="1" applyFill="1" applyBorder="1" applyAlignment="1" applyProtection="1">
      <alignment horizontal="right" vertical="center" wrapText="1"/>
      <protection locked="0"/>
    </xf>
    <xf numFmtId="0" fontId="101" fillId="0" borderId="23" xfId="0" applyFont="1" applyBorder="1" applyAlignment="1">
      <alignment vertical="center" shrinkToFit="1"/>
    </xf>
    <xf numFmtId="0" fontId="101" fillId="0" borderId="15" xfId="0" applyFont="1" applyBorder="1" applyAlignment="1">
      <alignment horizontal="right" vertical="center" shrinkToFit="1"/>
    </xf>
    <xf numFmtId="193" fontId="101" fillId="0" borderId="15" xfId="0" applyNumberFormat="1" applyFont="1" applyBorder="1" applyAlignment="1">
      <alignment horizontal="center" vertical="center"/>
    </xf>
    <xf numFmtId="0" fontId="98" fillId="6" borderId="1" xfId="0" applyFont="1" applyFill="1" applyBorder="1" applyProtection="1">
      <alignment vertical="center"/>
      <protection locked="0"/>
    </xf>
    <xf numFmtId="0" fontId="2" fillId="0" borderId="41" xfId="0" applyFont="1" applyBorder="1" applyProtection="1">
      <alignment vertical="center"/>
      <protection locked="0"/>
    </xf>
    <xf numFmtId="0" fontId="13" fillId="0" borderId="239" xfId="1" applyFill="1" applyBorder="1" applyAlignment="1" applyProtection="1">
      <alignment horizontal="center" vertical="center"/>
    </xf>
    <xf numFmtId="0" fontId="13" fillId="0" borderId="5" xfId="1" applyFill="1" applyBorder="1" applyAlignment="1" applyProtection="1">
      <alignment horizontal="center" vertical="center" wrapText="1"/>
    </xf>
    <xf numFmtId="0" fontId="13" fillId="0" borderId="240" xfId="1" applyFill="1" applyBorder="1" applyAlignment="1" applyProtection="1">
      <alignment horizontal="center" vertical="center"/>
    </xf>
    <xf numFmtId="0" fontId="0" fillId="0" borderId="0" xfId="0">
      <alignment vertical="center"/>
    </xf>
    <xf numFmtId="181" fontId="0" fillId="0" borderId="0" xfId="0" applyNumberFormat="1">
      <alignment vertical="center"/>
    </xf>
    <xf numFmtId="0" fontId="170" fillId="2" borderId="0" xfId="0" applyFont="1" applyFill="1">
      <alignment vertical="center"/>
    </xf>
    <xf numFmtId="0" fontId="170" fillId="0" borderId="0" xfId="0" applyFont="1">
      <alignment vertical="center"/>
    </xf>
    <xf numFmtId="0" fontId="171" fillId="2" borderId="0" xfId="0" applyFont="1" applyFill="1">
      <alignment vertical="center"/>
    </xf>
    <xf numFmtId="0" fontId="170" fillId="2" borderId="46" xfId="0" applyFont="1" applyFill="1" applyBorder="1">
      <alignment vertical="center"/>
    </xf>
    <xf numFmtId="0" fontId="170" fillId="2" borderId="43" xfId="0" applyFont="1" applyFill="1" applyBorder="1">
      <alignment vertical="center"/>
    </xf>
    <xf numFmtId="0" fontId="170" fillId="2" borderId="42" xfId="0" applyFont="1" applyFill="1" applyBorder="1">
      <alignment vertical="center"/>
    </xf>
    <xf numFmtId="0" fontId="170" fillId="0" borderId="0" xfId="0" applyFont="1" applyAlignment="1">
      <alignment horizontal="center" vertical="center"/>
    </xf>
    <xf numFmtId="0" fontId="170" fillId="2" borderId="47" xfId="0" applyFont="1" applyFill="1" applyBorder="1" applyAlignment="1">
      <alignment horizontal="left" vertical="center"/>
    </xf>
    <xf numFmtId="0" fontId="170" fillId="2" borderId="18" xfId="0" applyFont="1" applyFill="1" applyBorder="1" applyAlignment="1">
      <alignment horizontal="left" vertical="center"/>
    </xf>
    <xf numFmtId="0" fontId="170" fillId="0" borderId="18" xfId="0" applyFont="1" applyBorder="1">
      <alignment vertical="center"/>
    </xf>
    <xf numFmtId="0" fontId="170" fillId="0" borderId="51" xfId="0" applyFont="1" applyBorder="1">
      <alignment vertical="center"/>
    </xf>
    <xf numFmtId="0" fontId="170" fillId="2" borderId="92" xfId="0" applyFont="1" applyFill="1" applyBorder="1" applyAlignment="1">
      <alignment horizontal="left" vertical="center"/>
    </xf>
    <xf numFmtId="0" fontId="170" fillId="2" borderId="31" xfId="0" applyFont="1" applyFill="1" applyBorder="1" applyAlignment="1">
      <alignment horizontal="left" vertical="center"/>
    </xf>
    <xf numFmtId="0" fontId="170" fillId="0" borderId="31" xfId="0" applyFont="1" applyBorder="1">
      <alignment vertical="center"/>
    </xf>
    <xf numFmtId="0" fontId="170" fillId="2" borderId="31" xfId="0" applyFont="1" applyFill="1" applyBorder="1">
      <alignment vertical="center"/>
    </xf>
    <xf numFmtId="0" fontId="170" fillId="2" borderId="93" xfId="0" applyFont="1" applyFill="1" applyBorder="1">
      <alignment vertical="center"/>
    </xf>
    <xf numFmtId="0" fontId="170" fillId="2" borderId="78" xfId="0" applyFont="1" applyFill="1" applyBorder="1">
      <alignment vertical="center"/>
    </xf>
    <xf numFmtId="0" fontId="170" fillId="2" borderId="21" xfId="0" applyFont="1" applyFill="1" applyBorder="1">
      <alignment vertical="center"/>
    </xf>
    <xf numFmtId="0" fontId="170" fillId="2" borderId="79" xfId="0" applyFont="1" applyFill="1" applyBorder="1">
      <alignment vertical="center"/>
    </xf>
    <xf numFmtId="0" fontId="170" fillId="2" borderId="53" xfId="0" applyFont="1" applyFill="1" applyBorder="1">
      <alignment vertical="center"/>
    </xf>
    <xf numFmtId="0" fontId="170" fillId="2" borderId="17" xfId="0" applyFont="1" applyFill="1" applyBorder="1">
      <alignment vertical="center"/>
    </xf>
    <xf numFmtId="0" fontId="170" fillId="2" borderId="45" xfId="0" applyFont="1" applyFill="1" applyBorder="1">
      <alignment vertical="center"/>
    </xf>
    <xf numFmtId="0" fontId="170" fillId="2" borderId="0" xfId="0" applyFont="1" applyFill="1" applyAlignment="1">
      <alignment horizontal="center" vertical="center"/>
    </xf>
    <xf numFmtId="0" fontId="170" fillId="2" borderId="47" xfId="0" applyFont="1" applyFill="1" applyBorder="1">
      <alignment vertical="center"/>
    </xf>
    <xf numFmtId="0" fontId="170" fillId="2" borderId="18" xfId="0" applyFont="1" applyFill="1" applyBorder="1">
      <alignment vertical="center"/>
    </xf>
    <xf numFmtId="0" fontId="170" fillId="2" borderId="51" xfId="0" applyFont="1" applyFill="1" applyBorder="1">
      <alignment vertical="center"/>
    </xf>
    <xf numFmtId="0" fontId="170" fillId="2" borderId="92" xfId="0" applyFont="1" applyFill="1" applyBorder="1">
      <alignment vertical="center"/>
    </xf>
    <xf numFmtId="0" fontId="170" fillId="2" borderId="48" xfId="0" applyFont="1" applyFill="1" applyBorder="1">
      <alignment vertical="center"/>
    </xf>
    <xf numFmtId="0" fontId="170" fillId="2" borderId="50" xfId="0" applyFont="1" applyFill="1" applyBorder="1">
      <alignment vertical="center"/>
    </xf>
    <xf numFmtId="0" fontId="170" fillId="2" borderId="83" xfId="0" applyFont="1" applyFill="1" applyBorder="1">
      <alignment vertical="center"/>
    </xf>
    <xf numFmtId="0" fontId="170" fillId="2" borderId="116" xfId="0" applyFont="1" applyFill="1" applyBorder="1">
      <alignment vertical="center"/>
    </xf>
    <xf numFmtId="0" fontId="170" fillId="2" borderId="84" xfId="0" applyFont="1" applyFill="1" applyBorder="1">
      <alignment vertical="center"/>
    </xf>
    <xf numFmtId="0" fontId="170" fillId="2" borderId="75" xfId="0" applyFont="1" applyFill="1" applyBorder="1">
      <alignment vertical="center"/>
    </xf>
    <xf numFmtId="0" fontId="170" fillId="2" borderId="145" xfId="0" applyFont="1" applyFill="1" applyBorder="1">
      <alignment vertical="center"/>
    </xf>
    <xf numFmtId="0" fontId="170" fillId="2" borderId="76" xfId="0" applyFont="1" applyFill="1" applyBorder="1">
      <alignment vertical="center"/>
    </xf>
    <xf numFmtId="0" fontId="170" fillId="2" borderId="26" xfId="0" applyFont="1" applyFill="1" applyBorder="1">
      <alignment vertical="center"/>
    </xf>
    <xf numFmtId="0" fontId="170" fillId="2" borderId="28" xfId="0" applyFont="1" applyFill="1" applyBorder="1">
      <alignment vertical="center"/>
    </xf>
    <xf numFmtId="0" fontId="170" fillId="2" borderId="115" xfId="0" applyFont="1" applyFill="1" applyBorder="1">
      <alignment vertical="center"/>
    </xf>
    <xf numFmtId="0" fontId="170" fillId="2" borderId="81" xfId="0" applyFont="1" applyFill="1" applyBorder="1">
      <alignment vertical="center"/>
    </xf>
    <xf numFmtId="0" fontId="170" fillId="2" borderId="15" xfId="0" applyFont="1" applyFill="1" applyBorder="1">
      <alignment vertical="center"/>
    </xf>
    <xf numFmtId="0" fontId="170" fillId="0" borderId="15" xfId="0" applyFont="1" applyBorder="1">
      <alignment vertical="center"/>
    </xf>
    <xf numFmtId="0" fontId="170" fillId="0" borderId="100" xfId="0" applyFont="1" applyBorder="1">
      <alignment vertical="center"/>
    </xf>
    <xf numFmtId="0" fontId="170" fillId="0" borderId="93" xfId="0" applyFont="1" applyBorder="1">
      <alignment vertical="center"/>
    </xf>
    <xf numFmtId="0" fontId="170" fillId="0" borderId="15" xfId="0" applyFont="1" applyBorder="1" applyAlignment="1">
      <alignment horizontal="right" vertical="center"/>
    </xf>
    <xf numFmtId="0" fontId="173" fillId="2" borderId="0" xfId="0" applyFont="1" applyFill="1">
      <alignment vertical="center"/>
    </xf>
    <xf numFmtId="0" fontId="170" fillId="2" borderId="100" xfId="0" applyFont="1" applyFill="1" applyBorder="1">
      <alignment vertical="center"/>
    </xf>
    <xf numFmtId="0" fontId="170" fillId="2" borderId="31" xfId="0" applyFont="1" applyFill="1" applyBorder="1" applyAlignment="1">
      <alignment horizontal="center" vertical="center"/>
    </xf>
    <xf numFmtId="0" fontId="170" fillId="2" borderId="15" xfId="0" applyFont="1" applyFill="1" applyBorder="1" applyAlignment="1">
      <alignment horizontal="center" vertical="center"/>
    </xf>
    <xf numFmtId="0" fontId="170" fillId="2" borderId="0" xfId="0" applyFont="1" applyFill="1" applyAlignment="1">
      <alignment horizontal="left" vertical="top" wrapText="1"/>
    </xf>
    <xf numFmtId="0" fontId="173" fillId="0" borderId="0" xfId="0" applyFont="1">
      <alignment vertical="center"/>
    </xf>
    <xf numFmtId="0" fontId="173" fillId="2" borderId="0" xfId="0" applyFont="1" applyFill="1" applyAlignment="1">
      <alignment vertical="top" wrapText="1"/>
    </xf>
    <xf numFmtId="0" fontId="173" fillId="2" borderId="0" xfId="0" applyFont="1" applyFill="1" applyAlignment="1">
      <alignment vertical="top"/>
    </xf>
    <xf numFmtId="0" fontId="9" fillId="2" borderId="0" xfId="0" applyFont="1" applyFill="1" applyAlignment="1">
      <alignment vertical="top"/>
    </xf>
    <xf numFmtId="0" fontId="9" fillId="2" borderId="0" xfId="0" applyFont="1" applyFill="1" applyAlignment="1">
      <alignment vertical="top" wrapText="1"/>
    </xf>
    <xf numFmtId="0" fontId="170" fillId="2" borderId="2" xfId="0" applyFont="1" applyFill="1" applyBorder="1" applyAlignment="1">
      <alignment horizontal="center" vertical="center"/>
    </xf>
    <xf numFmtId="0" fontId="170" fillId="2" borderId="29" xfId="0" applyFont="1" applyFill="1" applyBorder="1" applyAlignment="1">
      <alignment horizontal="center" vertical="center"/>
    </xf>
    <xf numFmtId="0" fontId="170" fillId="2" borderId="19" xfId="0" applyFont="1" applyFill="1" applyBorder="1">
      <alignment vertical="center"/>
    </xf>
    <xf numFmtId="0" fontId="170" fillId="2" borderId="1" xfId="0" applyFont="1" applyFill="1" applyBorder="1" applyAlignment="1">
      <alignment horizontal="center" vertical="center"/>
    </xf>
    <xf numFmtId="0" fontId="170" fillId="2" borderId="21" xfId="0" applyFont="1" applyFill="1" applyBorder="1" applyAlignment="1">
      <alignment horizontal="center" vertical="center"/>
    </xf>
    <xf numFmtId="0" fontId="170" fillId="2" borderId="20" xfId="0" applyFont="1" applyFill="1" applyBorder="1" applyAlignment="1">
      <alignment horizontal="center" vertical="center"/>
    </xf>
    <xf numFmtId="0" fontId="170" fillId="2" borderId="286" xfId="0" applyFont="1" applyFill="1" applyBorder="1">
      <alignment vertical="center"/>
    </xf>
    <xf numFmtId="0" fontId="170" fillId="2" borderId="1" xfId="0" applyFont="1" applyFill="1" applyBorder="1">
      <alignment vertical="center"/>
    </xf>
    <xf numFmtId="0" fontId="170" fillId="2" borderId="22" xfId="0" applyFont="1" applyFill="1" applyBorder="1" applyAlignment="1">
      <alignment horizontal="center" vertical="center"/>
    </xf>
    <xf numFmtId="0" fontId="170" fillId="2" borderId="146" xfId="0" applyFont="1" applyFill="1" applyBorder="1" applyAlignment="1">
      <alignment horizontal="center" vertical="center"/>
    </xf>
    <xf numFmtId="0" fontId="170" fillId="2" borderId="17" xfId="0" applyFont="1" applyFill="1" applyBorder="1" applyAlignment="1">
      <alignment horizontal="center" vertical="center"/>
    </xf>
    <xf numFmtId="0" fontId="170" fillId="2" borderId="55" xfId="0" applyFont="1" applyFill="1" applyBorder="1">
      <alignment vertical="center"/>
    </xf>
    <xf numFmtId="0" fontId="170" fillId="0" borderId="43" xfId="0" applyFont="1" applyBorder="1">
      <alignment vertical="center"/>
    </xf>
    <xf numFmtId="0" fontId="170" fillId="2" borderId="145" xfId="0" applyFont="1" applyFill="1" applyBorder="1" applyAlignment="1">
      <alignment horizontal="right" vertical="center"/>
    </xf>
    <xf numFmtId="0" fontId="170" fillId="0" borderId="48" xfId="0" applyFont="1" applyBorder="1">
      <alignment vertical="center"/>
    </xf>
    <xf numFmtId="0" fontId="170" fillId="0" borderId="53" xfId="0" applyFont="1" applyBorder="1">
      <alignment vertical="center"/>
    </xf>
    <xf numFmtId="0" fontId="170" fillId="0" borderId="50" xfId="0" applyFont="1" applyBorder="1">
      <alignment vertical="center"/>
    </xf>
    <xf numFmtId="0" fontId="170" fillId="2" borderId="23" xfId="0" applyFont="1" applyFill="1" applyBorder="1">
      <alignment vertical="center"/>
    </xf>
    <xf numFmtId="0" fontId="9" fillId="2" borderId="0" xfId="0" applyFont="1" applyFill="1">
      <alignment vertical="center"/>
    </xf>
    <xf numFmtId="0" fontId="5" fillId="0" borderId="0" xfId="0" applyFont="1">
      <alignment vertical="center"/>
    </xf>
    <xf numFmtId="0" fontId="0" fillId="0" borderId="0" xfId="0">
      <alignment vertical="center"/>
    </xf>
    <xf numFmtId="0" fontId="0" fillId="0" borderId="0" xfId="0" applyAlignment="1">
      <alignment horizontal="center" vertical="center"/>
    </xf>
    <xf numFmtId="0" fontId="22" fillId="0" borderId="0" xfId="0" applyFont="1" applyAlignment="1">
      <alignment vertical="center" wrapText="1"/>
    </xf>
    <xf numFmtId="0" fontId="73" fillId="0" borderId="0" xfId="0" applyFont="1" applyAlignment="1">
      <alignment horizontal="center" vertical="center" wrapText="1"/>
    </xf>
    <xf numFmtId="0" fontId="2" fillId="0" borderId="0" xfId="3" applyFont="1" applyAlignment="1">
      <alignment horizontal="left" vertical="top" wrapText="1"/>
    </xf>
    <xf numFmtId="0" fontId="35" fillId="0" borderId="2" xfId="3" applyFont="1" applyBorder="1" applyAlignment="1">
      <alignment horizontal="center" vertical="center"/>
    </xf>
    <xf numFmtId="0" fontId="35" fillId="0" borderId="28" xfId="3" applyFont="1" applyBorder="1" applyAlignment="1">
      <alignment horizontal="center" vertical="center"/>
    </xf>
    <xf numFmtId="0" fontId="2" fillId="0" borderId="0" xfId="3" applyFont="1" applyAlignment="1">
      <alignment horizontal="left" vertical="center" wrapText="1"/>
    </xf>
    <xf numFmtId="0" fontId="2" fillId="0" borderId="0" xfId="3" applyFont="1" applyAlignment="1">
      <alignment horizontal="left" vertical="center"/>
    </xf>
    <xf numFmtId="0" fontId="36" fillId="0" borderId="23" xfId="3" applyFont="1" applyBorder="1" applyAlignment="1">
      <alignment horizontal="left" vertical="center"/>
    </xf>
    <xf numFmtId="0" fontId="35" fillId="0" borderId="0" xfId="3" applyFont="1">
      <alignment vertical="center"/>
    </xf>
    <xf numFmtId="0" fontId="35" fillId="11" borderId="15" xfId="3" applyFont="1" applyFill="1" applyBorder="1" applyAlignment="1">
      <alignment horizontal="left" vertical="center" indent="1"/>
    </xf>
    <xf numFmtId="0" fontId="35" fillId="11" borderId="0" xfId="3" applyFont="1" applyFill="1" applyAlignment="1">
      <alignment horizontal="left" vertical="center" indent="1"/>
    </xf>
    <xf numFmtId="0" fontId="35" fillId="11" borderId="25" xfId="3" applyFont="1" applyFill="1" applyBorder="1" applyAlignment="1">
      <alignment horizontal="center" vertical="center"/>
    </xf>
    <xf numFmtId="0" fontId="35" fillId="11" borderId="2" xfId="3" applyFont="1" applyFill="1" applyBorder="1" applyAlignment="1">
      <alignment horizontal="center" vertical="center"/>
    </xf>
    <xf numFmtId="0" fontId="35" fillId="11" borderId="21" xfId="3" applyFont="1" applyFill="1" applyBorder="1">
      <alignment vertical="center"/>
    </xf>
    <xf numFmtId="0" fontId="35" fillId="11" borderId="20" xfId="3" applyFont="1" applyFill="1" applyBorder="1">
      <alignment vertical="center"/>
    </xf>
    <xf numFmtId="0" fontId="35" fillId="11" borderId="19" xfId="3" applyFont="1" applyFill="1" applyBorder="1" applyAlignment="1">
      <alignment horizontal="center" vertical="center" wrapText="1"/>
    </xf>
    <xf numFmtId="0" fontId="36" fillId="0" borderId="23" xfId="3" applyFont="1" applyBorder="1">
      <alignment vertical="center"/>
    </xf>
    <xf numFmtId="0" fontId="36" fillId="0" borderId="23" xfId="3" applyFont="1" applyBorder="1" applyAlignment="1">
      <alignment horizontal="left" vertical="center" wrapText="1"/>
    </xf>
    <xf numFmtId="0" fontId="36" fillId="0" borderId="22" xfId="3" applyFont="1" applyBorder="1" applyAlignment="1">
      <alignment horizontal="left" vertical="center"/>
    </xf>
    <xf numFmtId="0" fontId="4" fillId="0" borderId="233" xfId="0" applyFont="1" applyBorder="1" applyAlignment="1" applyProtection="1">
      <alignment horizontal="center" vertical="center" wrapText="1"/>
    </xf>
    <xf numFmtId="0" fontId="13" fillId="0" borderId="3" xfId="1" applyFill="1" applyBorder="1" applyAlignment="1" applyProtection="1">
      <alignment horizontal="center" vertical="center" wrapText="1"/>
    </xf>
    <xf numFmtId="49" fontId="177" fillId="0" borderId="0" xfId="18" applyNumberFormat="1" applyFont="1" applyAlignment="1">
      <alignment horizontal="justify" vertical="center" wrapText="1"/>
    </xf>
    <xf numFmtId="49" fontId="90" fillId="0" borderId="0" xfId="18" applyNumberFormat="1" applyFont="1">
      <alignment vertical="center"/>
    </xf>
    <xf numFmtId="49" fontId="178" fillId="0" borderId="0" xfId="18" applyNumberFormat="1" applyFont="1" applyAlignment="1">
      <alignment horizontal="center" vertical="center" wrapText="1"/>
    </xf>
    <xf numFmtId="49" fontId="173" fillId="0" borderId="0" xfId="18" applyNumberFormat="1" applyFont="1" applyAlignment="1">
      <alignment horizontal="right" vertical="center" wrapText="1"/>
    </xf>
    <xf numFmtId="49" fontId="173" fillId="0" borderId="17" xfId="18" applyNumberFormat="1" applyFont="1" applyBorder="1" applyAlignment="1">
      <alignment horizontal="left" vertical="top" wrapText="1"/>
    </xf>
    <xf numFmtId="49" fontId="173" fillId="0" borderId="0" xfId="18" applyNumberFormat="1" applyFont="1" applyAlignment="1">
      <alignment horizontal="left" vertical="center"/>
    </xf>
    <xf numFmtId="49" fontId="180" fillId="0" borderId="1" xfId="18" applyNumberFormat="1" applyFont="1" applyBorder="1" applyAlignment="1">
      <alignment horizontal="left" vertical="center" wrapText="1"/>
    </xf>
    <xf numFmtId="49" fontId="180" fillId="0" borderId="1" xfId="18" applyNumberFormat="1" applyFont="1" applyBorder="1" applyAlignment="1">
      <alignment horizontal="center" vertical="center" wrapText="1"/>
    </xf>
    <xf numFmtId="49" fontId="180" fillId="0" borderId="0" xfId="18" applyNumberFormat="1" applyFont="1" applyAlignment="1">
      <alignment horizontal="left" vertical="center" wrapText="1"/>
    </xf>
    <xf numFmtId="49" fontId="180" fillId="0" borderId="0" xfId="18" applyNumberFormat="1" applyFont="1" applyAlignment="1">
      <alignment horizontal="left" vertical="center" shrinkToFit="1"/>
    </xf>
    <xf numFmtId="49" fontId="180" fillId="0" borderId="0" xfId="18" applyNumberFormat="1" applyFont="1" applyAlignment="1">
      <alignment horizontal="left" vertical="center" wrapText="1" indent="1"/>
    </xf>
    <xf numFmtId="49" fontId="180" fillId="0" borderId="0" xfId="18" applyNumberFormat="1" applyFont="1" applyAlignment="1">
      <alignment vertical="center" wrapText="1"/>
    </xf>
    <xf numFmtId="49" fontId="180" fillId="0" borderId="21" xfId="18" applyNumberFormat="1" applyFont="1" applyBorder="1" applyAlignment="1">
      <alignment horizontal="center" vertical="center" wrapText="1"/>
    </xf>
    <xf numFmtId="49" fontId="180" fillId="0" borderId="0" xfId="18" applyNumberFormat="1" applyFont="1" applyAlignment="1">
      <alignment horizontal="center" vertical="center" wrapText="1"/>
    </xf>
    <xf numFmtId="49" fontId="180" fillId="0" borderId="1" xfId="18" applyNumberFormat="1" applyFont="1" applyBorder="1" applyAlignment="1">
      <alignment vertical="center" wrapText="1"/>
    </xf>
    <xf numFmtId="49" fontId="181" fillId="0" borderId="0" xfId="18" applyNumberFormat="1" applyFont="1">
      <alignment vertical="center"/>
    </xf>
    <xf numFmtId="49" fontId="183" fillId="0" borderId="1" xfId="18" applyNumberFormat="1" applyFont="1" applyBorder="1" applyAlignment="1">
      <alignment horizontal="center" vertical="center" wrapText="1"/>
    </xf>
    <xf numFmtId="49" fontId="180" fillId="0" borderId="0" xfId="18" applyNumberFormat="1" applyFont="1" applyAlignment="1">
      <alignment horizontal="justify" vertical="center"/>
    </xf>
    <xf numFmtId="0" fontId="19" fillId="0" borderId="23" xfId="25" applyFont="1" applyBorder="1">
      <alignment vertical="center"/>
    </xf>
    <xf numFmtId="0" fontId="19" fillId="0" borderId="15" xfId="25" applyFont="1" applyBorder="1">
      <alignment vertical="center"/>
    </xf>
    <xf numFmtId="49" fontId="180" fillId="0" borderId="15" xfId="18" applyNumberFormat="1" applyFont="1" applyBorder="1">
      <alignment vertical="center"/>
    </xf>
    <xf numFmtId="49" fontId="90" fillId="0" borderId="15" xfId="18" applyNumberFormat="1" applyFont="1" applyBorder="1">
      <alignment vertical="center"/>
    </xf>
    <xf numFmtId="49" fontId="90" fillId="0" borderId="24" xfId="18" applyNumberFormat="1" applyFont="1" applyBorder="1">
      <alignment vertical="center"/>
    </xf>
    <xf numFmtId="0" fontId="19" fillId="0" borderId="26" xfId="25" applyFont="1" applyBorder="1">
      <alignment vertical="center"/>
    </xf>
    <xf numFmtId="0" fontId="19" fillId="0" borderId="0" xfId="25" applyFont="1">
      <alignment vertical="center"/>
    </xf>
    <xf numFmtId="49" fontId="180" fillId="0" borderId="0" xfId="18" applyNumberFormat="1" applyFont="1">
      <alignment vertical="center"/>
    </xf>
    <xf numFmtId="49" fontId="90" fillId="0" borderId="27" xfId="18" applyNumberFormat="1" applyFont="1" applyBorder="1">
      <alignment vertical="center"/>
    </xf>
    <xf numFmtId="0" fontId="19" fillId="0" borderId="28" xfId="25" applyFont="1" applyBorder="1">
      <alignment vertical="center"/>
    </xf>
    <xf numFmtId="0" fontId="19" fillId="0" borderId="31" xfId="25" applyFont="1" applyBorder="1">
      <alignment vertical="center"/>
    </xf>
    <xf numFmtId="49" fontId="180" fillId="0" borderId="31" xfId="18" applyNumberFormat="1" applyFont="1" applyBorder="1">
      <alignment vertical="center"/>
    </xf>
    <xf numFmtId="49" fontId="90" fillId="0" borderId="31" xfId="18" applyNumberFormat="1" applyFont="1" applyBorder="1">
      <alignment vertical="center"/>
    </xf>
    <xf numFmtId="49" fontId="90" fillId="0" borderId="29" xfId="18" applyNumberFormat="1" applyFont="1" applyBorder="1">
      <alignment vertical="center"/>
    </xf>
    <xf numFmtId="49" fontId="180" fillId="0" borderId="0" xfId="18" applyNumberFormat="1" applyFont="1" applyAlignment="1">
      <alignment horizontal="justify" vertical="center" wrapText="1"/>
    </xf>
    <xf numFmtId="0" fontId="2" fillId="0" borderId="0" xfId="0" applyFont="1" applyAlignment="1" applyProtection="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45" fillId="0" borderId="0" xfId="0" applyFont="1" applyAlignment="1" applyProtection="1">
      <alignment horizontal="center" vertical="center"/>
    </xf>
    <xf numFmtId="0" fontId="3" fillId="0" borderId="0" xfId="0" applyFont="1" applyAlignment="1" applyProtection="1">
      <alignment horizontal="center" vertical="center"/>
    </xf>
    <xf numFmtId="0" fontId="2" fillId="0" borderId="59" xfId="0" applyFont="1" applyBorder="1" applyAlignment="1" applyProtection="1">
      <alignment horizontal="center" vertical="center"/>
    </xf>
    <xf numFmtId="0" fontId="3" fillId="0" borderId="60" xfId="0" applyFont="1" applyBorder="1" applyAlignment="1" applyProtection="1">
      <alignment horizontal="center" vertical="center" shrinkToFit="1"/>
    </xf>
    <xf numFmtId="0" fontId="3" fillId="0" borderId="63" xfId="0" applyFont="1" applyBorder="1" applyAlignment="1" applyProtection="1">
      <alignment horizontal="center" vertical="center"/>
    </xf>
    <xf numFmtId="0" fontId="2" fillId="0" borderId="62" xfId="0" applyFont="1" applyBorder="1" applyAlignment="1" applyProtection="1">
      <alignment horizontal="center" vertical="center"/>
    </xf>
    <xf numFmtId="0" fontId="49" fillId="0" borderId="0" xfId="0" applyFont="1" applyAlignment="1" applyProtection="1">
      <alignment horizontal="center" vertical="center"/>
    </xf>
    <xf numFmtId="0" fontId="2" fillId="0" borderId="29" xfId="0" applyFont="1" applyBorder="1" applyProtection="1">
      <alignment vertical="center"/>
    </xf>
    <xf numFmtId="0" fontId="2" fillId="0" borderId="6" xfId="0" applyFont="1" applyBorder="1" applyAlignment="1" applyProtection="1">
      <alignment horizontal="center" vertical="center"/>
    </xf>
    <xf numFmtId="0" fontId="2" fillId="0" borderId="22" xfId="0" applyFont="1" applyBorder="1" applyAlignment="1" applyProtection="1">
      <alignment horizontal="center" vertical="center"/>
    </xf>
    <xf numFmtId="0" fontId="2" fillId="0" borderId="0" xfId="0" applyFont="1" applyBorder="1" applyProtection="1">
      <alignment vertical="center"/>
    </xf>
    <xf numFmtId="0" fontId="3" fillId="0" borderId="27" xfId="0" applyFont="1" applyBorder="1" applyProtection="1">
      <alignment vertical="center"/>
    </xf>
    <xf numFmtId="0" fontId="2" fillId="0" borderId="21" xfId="0" applyFont="1" applyBorder="1" applyProtection="1">
      <alignment vertical="center"/>
    </xf>
    <xf numFmtId="0" fontId="2" fillId="0" borderId="21" xfId="0" applyFont="1" applyBorder="1" applyAlignment="1" applyProtection="1">
      <alignment horizontal="center" vertical="center"/>
    </xf>
    <xf numFmtId="0" fontId="2" fillId="0" borderId="31" xfId="0" applyFont="1" applyBorder="1" applyProtection="1">
      <alignment vertical="center"/>
    </xf>
    <xf numFmtId="0" fontId="2" fillId="0" borderId="0" xfId="0" applyFont="1" applyBorder="1" applyAlignment="1" applyProtection="1">
      <alignment horizontal="center" vertical="center"/>
    </xf>
    <xf numFmtId="0" fontId="2" fillId="0" borderId="15" xfId="0" applyFont="1" applyBorder="1" applyProtection="1">
      <alignment vertical="center"/>
    </xf>
    <xf numFmtId="0" fontId="3" fillId="2" borderId="15" xfId="0" applyFont="1" applyFill="1" applyBorder="1" applyProtection="1">
      <alignment vertical="center"/>
    </xf>
    <xf numFmtId="0" fontId="2" fillId="2" borderId="35" xfId="0" applyFont="1" applyFill="1" applyBorder="1" applyAlignment="1" applyProtection="1">
      <alignment vertical="center" wrapText="1"/>
    </xf>
    <xf numFmtId="0" fontId="2" fillId="0" borderId="72" xfId="0" applyFont="1" applyBorder="1" applyAlignment="1" applyProtection="1">
      <alignment horizontal="center" vertical="center"/>
    </xf>
    <xf numFmtId="0" fontId="13" fillId="0" borderId="0" xfId="1" applyAlignment="1" applyProtection="1">
      <alignment horizontal="center" vertical="center"/>
    </xf>
    <xf numFmtId="0" fontId="2" fillId="2" borderId="37" xfId="0" applyFont="1" applyFill="1" applyBorder="1" applyProtection="1">
      <alignment vertical="center"/>
    </xf>
    <xf numFmtId="0" fontId="2" fillId="0" borderId="185" xfId="0" applyFont="1" applyBorder="1" applyAlignment="1" applyProtection="1">
      <alignment horizontal="center" vertical="center"/>
    </xf>
    <xf numFmtId="0" fontId="13" fillId="0" borderId="30" xfId="1" applyBorder="1" applyAlignment="1" applyProtection="1">
      <alignment horizontal="center" vertical="center"/>
    </xf>
    <xf numFmtId="0" fontId="2" fillId="2" borderId="0" xfId="0" applyFont="1" applyFill="1" applyBorder="1" applyProtection="1">
      <alignment vertical="center"/>
    </xf>
    <xf numFmtId="0" fontId="2" fillId="0" borderId="231" xfId="0" applyFont="1" applyBorder="1" applyAlignment="1" applyProtection="1">
      <alignment horizontal="center" vertical="center"/>
    </xf>
    <xf numFmtId="0" fontId="2" fillId="2" borderId="15" xfId="0" applyFont="1" applyFill="1" applyBorder="1" applyProtection="1">
      <alignment vertical="center"/>
    </xf>
    <xf numFmtId="0" fontId="2" fillId="0" borderId="15" xfId="0" applyFont="1" applyBorder="1" applyAlignment="1" applyProtection="1">
      <alignment horizontal="center" vertical="center"/>
    </xf>
    <xf numFmtId="0" fontId="13" fillId="0" borderId="1" xfId="1" applyBorder="1" applyAlignment="1" applyProtection="1">
      <alignment horizontal="center" vertical="center"/>
    </xf>
    <xf numFmtId="0" fontId="2" fillId="0" borderId="31" xfId="0" applyFont="1" applyBorder="1" applyAlignment="1" applyProtection="1">
      <alignment horizontal="center" vertical="center"/>
    </xf>
    <xf numFmtId="0" fontId="3" fillId="0" borderId="21" xfId="0" applyFont="1" applyBorder="1" applyProtection="1">
      <alignment vertical="center"/>
    </xf>
    <xf numFmtId="0" fontId="2" fillId="0" borderId="20" xfId="0" applyFont="1" applyBorder="1" applyAlignment="1" applyProtection="1">
      <alignment horizontal="center" vertical="center"/>
    </xf>
    <xf numFmtId="0" fontId="2" fillId="2" borderId="14" xfId="0" applyFont="1" applyFill="1" applyBorder="1" applyProtection="1">
      <alignment vertical="center"/>
    </xf>
    <xf numFmtId="0" fontId="2" fillId="2" borderId="16" xfId="0" applyFont="1" applyFill="1" applyBorder="1" applyProtection="1">
      <alignment vertical="center"/>
    </xf>
    <xf numFmtId="0" fontId="2" fillId="2" borderId="16" xfId="0" applyFont="1" applyFill="1" applyBorder="1" applyAlignment="1" applyProtection="1">
      <alignment vertical="center" wrapText="1"/>
    </xf>
    <xf numFmtId="0" fontId="13" fillId="0" borderId="30" xfId="1" applyFill="1" applyBorder="1" applyAlignment="1" applyProtection="1">
      <alignment horizontal="center" vertical="center"/>
    </xf>
    <xf numFmtId="0" fontId="2" fillId="0" borderId="71" xfId="0" applyFont="1" applyBorder="1" applyAlignment="1" applyProtection="1">
      <alignment horizontal="center" vertical="center"/>
    </xf>
    <xf numFmtId="0" fontId="2" fillId="0" borderId="235" xfId="0" applyFont="1" applyBorder="1" applyAlignment="1" applyProtection="1">
      <alignment horizontal="center" vertical="center"/>
    </xf>
    <xf numFmtId="0" fontId="2" fillId="2" borderId="7" xfId="0" applyFont="1" applyFill="1" applyBorder="1" applyProtection="1">
      <alignment vertical="center"/>
    </xf>
    <xf numFmtId="0" fontId="2" fillId="0" borderId="21" xfId="0" applyFont="1" applyFill="1" applyBorder="1" applyAlignment="1" applyProtection="1">
      <alignment horizontal="center" vertical="center"/>
    </xf>
    <xf numFmtId="0" fontId="2" fillId="0" borderId="20" xfId="0" applyFont="1" applyFill="1" applyBorder="1" applyAlignment="1" applyProtection="1">
      <alignment horizontal="center" vertical="center"/>
    </xf>
    <xf numFmtId="0" fontId="2" fillId="0" borderId="26" xfId="0" applyFont="1" applyBorder="1" applyAlignment="1" applyProtection="1">
      <alignment horizontal="center" vertical="center"/>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2" borderId="13" xfId="0" applyFont="1" applyFill="1" applyBorder="1" applyAlignment="1" applyProtection="1">
      <alignment horizontal="left" vertical="center"/>
    </xf>
    <xf numFmtId="0" fontId="2" fillId="0" borderId="16" xfId="0" applyFont="1" applyBorder="1" applyAlignment="1" applyProtection="1">
      <alignment horizontal="left" vertical="center"/>
    </xf>
    <xf numFmtId="0" fontId="2" fillId="0" borderId="41"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0" borderId="31" xfId="0" applyFont="1" applyFill="1" applyBorder="1" applyAlignment="1" applyProtection="1">
      <alignment horizontal="center" vertical="center"/>
    </xf>
    <xf numFmtId="0" fontId="2" fillId="2" borderId="238" xfId="0" applyFont="1" applyFill="1" applyBorder="1" applyAlignment="1" applyProtection="1">
      <alignment vertical="center" wrapText="1"/>
    </xf>
    <xf numFmtId="0" fontId="13" fillId="0" borderId="234" xfId="1" applyFill="1" applyBorder="1" applyAlignment="1" applyProtection="1">
      <alignment horizontal="center" vertical="center"/>
    </xf>
    <xf numFmtId="0" fontId="2" fillId="2" borderId="14" xfId="0" applyFont="1" applyFill="1" applyBorder="1" applyAlignment="1" applyProtection="1">
      <alignment vertical="center" wrapText="1"/>
    </xf>
    <xf numFmtId="0" fontId="13" fillId="0" borderId="70" xfId="1" applyFill="1" applyBorder="1" applyAlignment="1" applyProtection="1">
      <alignment horizontal="center" vertical="center"/>
    </xf>
    <xf numFmtId="0" fontId="2" fillId="2" borderId="13" xfId="0" applyFont="1" applyFill="1" applyBorder="1" applyAlignment="1" applyProtection="1">
      <alignment horizontal="left" vertical="center" wrapText="1"/>
    </xf>
    <xf numFmtId="0" fontId="2" fillId="0" borderId="0" xfId="0" applyFont="1" applyFill="1" applyAlignment="1" applyProtection="1">
      <alignment horizontal="center" vertical="center"/>
    </xf>
    <xf numFmtId="0" fontId="2" fillId="0" borderId="0" xfId="0" applyFont="1" applyFill="1" applyProtection="1">
      <alignment vertical="center"/>
    </xf>
    <xf numFmtId="0" fontId="2" fillId="2" borderId="14" xfId="0" applyFont="1" applyFill="1" applyBorder="1" applyAlignment="1" applyProtection="1">
      <alignment horizontal="left" vertical="center" wrapText="1"/>
    </xf>
    <xf numFmtId="0" fontId="13" fillId="0" borderId="283" xfId="1" applyFill="1" applyBorder="1" applyAlignment="1" applyProtection="1">
      <alignment horizontal="center" vertical="center"/>
    </xf>
    <xf numFmtId="0" fontId="2" fillId="2" borderId="7" xfId="0" applyFont="1" applyFill="1" applyBorder="1" applyAlignment="1" applyProtection="1">
      <alignment vertical="center" wrapText="1"/>
    </xf>
    <xf numFmtId="0" fontId="13" fillId="0" borderId="285" xfId="1" applyFill="1" applyBorder="1" applyAlignment="1" applyProtection="1">
      <alignment horizontal="center" vertical="center"/>
    </xf>
    <xf numFmtId="0" fontId="2" fillId="0" borderId="41" xfId="0" applyFont="1" applyBorder="1" applyAlignment="1" applyProtection="1">
      <alignment horizontal="center" vertical="center" wrapText="1"/>
    </xf>
    <xf numFmtId="0" fontId="47" fillId="0" borderId="53" xfId="0" applyFont="1" applyBorder="1" applyAlignment="1" applyProtection="1">
      <alignment horizontal="justify" vertical="center" wrapText="1"/>
    </xf>
    <xf numFmtId="0" fontId="48" fillId="0" borderId="0" xfId="0" applyFont="1" applyAlignment="1" applyProtection="1">
      <alignment horizontal="justify" vertical="center" wrapText="1"/>
    </xf>
    <xf numFmtId="0" fontId="2" fillId="0" borderId="41" xfId="0" applyFont="1" applyBorder="1" applyAlignment="1" applyProtection="1">
      <alignment vertical="center" wrapText="1"/>
    </xf>
    <xf numFmtId="0" fontId="2" fillId="0" borderId="41" xfId="0" applyFont="1" applyBorder="1" applyAlignment="1" applyProtection="1">
      <alignment horizontal="center" vertical="center" shrinkToFit="1"/>
    </xf>
    <xf numFmtId="0" fontId="2" fillId="0" borderId="48" xfId="0" applyFont="1" applyBorder="1" applyAlignment="1" applyProtection="1">
      <alignment horizontal="center" vertical="center"/>
    </xf>
    <xf numFmtId="0" fontId="2" fillId="0" borderId="31" xfId="0" applyFont="1" applyBorder="1" applyProtection="1">
      <alignment vertical="center"/>
      <protection locked="0"/>
    </xf>
    <xf numFmtId="0" fontId="2" fillId="0" borderId="0" xfId="0" applyFont="1" applyBorder="1" applyProtection="1">
      <alignment vertical="center"/>
      <protection locked="0"/>
    </xf>
    <xf numFmtId="0" fontId="2" fillId="0" borderId="1" xfId="0" applyFont="1" applyBorder="1" applyAlignment="1" applyProtection="1">
      <alignment horizontal="center" vertical="center"/>
      <protection locked="0"/>
    </xf>
    <xf numFmtId="0" fontId="2" fillId="0" borderId="237" xfId="0" applyFont="1" applyBorder="1" applyProtection="1">
      <alignment vertical="center"/>
      <protection locked="0"/>
    </xf>
    <xf numFmtId="0" fontId="2" fillId="0" borderId="146" xfId="0" applyFont="1" applyBorder="1" applyAlignment="1" applyProtection="1">
      <alignment horizontal="center" vertical="center"/>
      <protection locked="0"/>
    </xf>
    <xf numFmtId="0" fontId="2" fillId="0" borderId="68" xfId="0" applyFont="1" applyBorder="1" applyAlignment="1" applyProtection="1">
      <alignment vertical="center"/>
      <protection locked="0"/>
    </xf>
    <xf numFmtId="0" fontId="2" fillId="0" borderId="109" xfId="0" applyFont="1" applyBorder="1" applyAlignment="1" applyProtection="1">
      <alignment vertical="center"/>
      <protection locked="0"/>
    </xf>
    <xf numFmtId="0" fontId="2" fillId="0" borderId="21" xfId="0" applyFont="1" applyBorder="1" applyProtection="1">
      <alignment vertical="center"/>
      <protection locked="0"/>
    </xf>
    <xf numFmtId="0" fontId="2" fillId="0" borderId="68" xfId="0" applyFont="1" applyBorder="1" applyAlignment="1" applyProtection="1">
      <alignment horizontal="center" vertical="center"/>
      <protection locked="0"/>
    </xf>
    <xf numFmtId="0" fontId="2" fillId="0" borderId="68" xfId="0" applyFont="1" applyBorder="1" applyProtection="1">
      <alignment vertical="center"/>
      <protection locked="0"/>
    </xf>
    <xf numFmtId="0" fontId="35" fillId="0" borderId="31" xfId="3" applyFont="1" applyBorder="1" applyAlignment="1">
      <alignment horizontal="left" vertical="center"/>
    </xf>
    <xf numFmtId="0" fontId="35" fillId="0" borderId="21" xfId="3" applyFont="1" applyBorder="1" applyAlignment="1">
      <alignment horizontal="left" vertical="center"/>
    </xf>
    <xf numFmtId="0" fontId="2" fillId="2" borderId="0" xfId="0" applyFont="1" applyFill="1" applyAlignment="1">
      <alignment horizontal="left" vertical="center" wrapText="1"/>
    </xf>
    <xf numFmtId="0" fontId="127" fillId="2" borderId="0" xfId="0" applyFont="1" applyFill="1" applyAlignment="1">
      <alignment horizontal="center" vertical="center"/>
    </xf>
    <xf numFmtId="0" fontId="2" fillId="2" borderId="0" xfId="0" applyFont="1" applyFill="1" applyAlignment="1">
      <alignment horizontal="left" vertical="center"/>
    </xf>
    <xf numFmtId="0" fontId="0" fillId="0" borderId="0" xfId="0" applyAlignment="1">
      <alignment horizontal="left" vertical="center"/>
    </xf>
    <xf numFmtId="0" fontId="2" fillId="0" borderId="68" xfId="0" applyFont="1" applyBorder="1" applyAlignment="1" applyProtection="1">
      <alignment horizontal="center" vertical="center"/>
      <protection locked="0"/>
    </xf>
    <xf numFmtId="0" fontId="2" fillId="0" borderId="49"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46" fillId="0" borderId="0" xfId="0" applyFont="1" applyAlignment="1" applyProtection="1">
      <alignment horizontal="center" vertical="center"/>
    </xf>
    <xf numFmtId="0" fontId="49"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13" fillId="0" borderId="30" xfId="1" applyFill="1" applyBorder="1" applyAlignment="1" applyProtection="1">
      <alignment horizontal="center" vertical="center"/>
    </xf>
    <xf numFmtId="0" fontId="13" fillId="0" borderId="70" xfId="1" applyFill="1" applyBorder="1" applyAlignment="1" applyProtection="1">
      <alignment horizontal="center" vertical="center"/>
    </xf>
    <xf numFmtId="0" fontId="2" fillId="2" borderId="16"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2" fillId="2" borderId="25" xfId="0" applyFont="1" applyFill="1" applyBorder="1" applyAlignment="1" applyProtection="1">
      <alignment horizontal="left" vertical="center"/>
    </xf>
    <xf numFmtId="0" fontId="2" fillId="0" borderId="282" xfId="0" applyFont="1" applyBorder="1" applyAlignment="1" applyProtection="1">
      <alignment horizontal="center" vertical="center"/>
    </xf>
    <xf numFmtId="0" fontId="0" fillId="0" borderId="284" xfId="0" applyBorder="1" applyAlignment="1" applyProtection="1">
      <alignment horizontal="center" vertical="center"/>
    </xf>
    <xf numFmtId="0" fontId="13" fillId="0" borderId="239" xfId="1" applyFill="1" applyBorder="1" applyAlignment="1" applyProtection="1">
      <alignment horizontal="center" vertical="center" wrapText="1"/>
    </xf>
    <xf numFmtId="0" fontId="0" fillId="0" borderId="239" xfId="0" applyBorder="1" applyAlignment="1" applyProtection="1">
      <alignment horizontal="center" vertical="center" wrapText="1"/>
    </xf>
    <xf numFmtId="0" fontId="2" fillId="2" borderId="16" xfId="0" applyFont="1" applyFill="1" applyBorder="1" applyAlignment="1" applyProtection="1">
      <alignment horizontal="left" vertical="center" wrapText="1"/>
    </xf>
    <xf numFmtId="0" fontId="2" fillId="2" borderId="13" xfId="0" applyFont="1" applyFill="1" applyBorder="1" applyAlignment="1" applyProtection="1">
      <alignment horizontal="left" vertical="center" wrapText="1"/>
    </xf>
    <xf numFmtId="0" fontId="2" fillId="0" borderId="232" xfId="0" applyFont="1" applyBorder="1" applyAlignment="1" applyProtection="1">
      <alignment horizontal="center" vertical="center"/>
    </xf>
    <xf numFmtId="0" fontId="2" fillId="0" borderId="236" xfId="0" applyFont="1" applyBorder="1" applyAlignment="1" applyProtection="1">
      <alignment horizontal="center" vertical="center"/>
    </xf>
    <xf numFmtId="0" fontId="51" fillId="0" borderId="0" xfId="3" applyFont="1" applyAlignment="1">
      <alignment horizontal="left" vertical="center" indent="8"/>
    </xf>
    <xf numFmtId="0" fontId="37" fillId="0" borderId="0" xfId="3" applyFont="1" applyAlignment="1">
      <alignment horizontal="left" vertical="center" indent="8"/>
    </xf>
    <xf numFmtId="0" fontId="51" fillId="0" borderId="0" xfId="3" applyFont="1" applyAlignment="1">
      <alignment horizontal="distributed" vertical="center" indent="1"/>
    </xf>
    <xf numFmtId="0" fontId="51" fillId="0" borderId="64" xfId="3" applyFont="1" applyBorder="1" applyAlignment="1">
      <alignment horizontal="distributed" vertical="center" indent="1"/>
    </xf>
    <xf numFmtId="0" fontId="51" fillId="0" borderId="0" xfId="3" applyFont="1" applyAlignment="1">
      <alignment horizontal="left" vertical="center" indent="3"/>
    </xf>
    <xf numFmtId="0" fontId="37" fillId="0" borderId="0" xfId="3" applyFont="1" applyAlignment="1">
      <alignment horizontal="left" vertical="center" indent="3"/>
    </xf>
    <xf numFmtId="0" fontId="51" fillId="0" borderId="0" xfId="3" applyFont="1" applyAlignment="1">
      <alignment horizontal="left" vertical="center" wrapText="1"/>
    </xf>
    <xf numFmtId="0" fontId="51" fillId="0" borderId="31" xfId="3" applyFont="1" applyBorder="1">
      <alignment vertical="center"/>
    </xf>
    <xf numFmtId="0" fontId="33" fillId="0" borderId="15" xfId="3" applyFont="1" applyBorder="1" applyAlignment="1">
      <alignment horizontal="right" vertical="center" shrinkToFit="1"/>
    </xf>
    <xf numFmtId="0" fontId="52" fillId="0" borderId="0" xfId="3" applyFont="1" applyAlignment="1">
      <alignment horizontal="center" vertical="center" shrinkToFit="1"/>
    </xf>
    <xf numFmtId="0" fontId="37" fillId="0" borderId="0" xfId="3" applyFont="1" applyAlignment="1">
      <alignment horizontal="center" vertical="center" shrinkToFit="1"/>
    </xf>
    <xf numFmtId="0" fontId="51" fillId="0" borderId="0" xfId="3" applyFont="1" applyAlignment="1">
      <alignment horizontal="left" vertical="center" indent="2"/>
    </xf>
    <xf numFmtId="0" fontId="37" fillId="0" borderId="0" xfId="3" applyFont="1" applyAlignment="1">
      <alignment horizontal="left" vertical="center" indent="2"/>
    </xf>
    <xf numFmtId="0" fontId="91" fillId="0" borderId="0" xfId="23" applyFont="1" applyAlignment="1">
      <alignment horizontal="left" vertical="center" indent="3"/>
    </xf>
    <xf numFmtId="0" fontId="7" fillId="0" borderId="0" xfId="23" applyAlignment="1">
      <alignment horizontal="left" vertical="center" indent="3"/>
    </xf>
    <xf numFmtId="0" fontId="0" fillId="0" borderId="68" xfId="0" applyBorder="1" applyAlignment="1">
      <alignment horizontal="center" vertical="center"/>
    </xf>
    <xf numFmtId="0" fontId="0" fillId="0" borderId="44" xfId="0" applyBorder="1" applyAlignment="1">
      <alignment horizontal="center" vertical="center"/>
    </xf>
    <xf numFmtId="0" fontId="5" fillId="0" borderId="47" xfId="0" applyFont="1" applyBorder="1" applyAlignment="1">
      <alignment horizontal="left" vertical="center"/>
    </xf>
    <xf numFmtId="0" fontId="73" fillId="0" borderId="18" xfId="0" applyFont="1" applyBorder="1" applyAlignment="1">
      <alignment horizontal="left" vertical="center"/>
    </xf>
    <xf numFmtId="0" fontId="73" fillId="0" borderId="51" xfId="0" applyFont="1" applyBorder="1" applyAlignment="1">
      <alignment horizontal="left" vertical="center"/>
    </xf>
    <xf numFmtId="0" fontId="73" fillId="0" borderId="53" xfId="0" applyFont="1" applyBorder="1" applyAlignment="1">
      <alignment horizontal="left" vertical="center"/>
    </xf>
    <xf numFmtId="0" fontId="73" fillId="0" borderId="17" xfId="0" applyFont="1" applyBorder="1" applyAlignment="1">
      <alignment horizontal="left" vertical="center"/>
    </xf>
    <xf numFmtId="0" fontId="73" fillId="0" borderId="45" xfId="0" applyFont="1" applyBorder="1" applyAlignment="1">
      <alignment horizontal="left" vertical="center"/>
    </xf>
    <xf numFmtId="0" fontId="174" fillId="0" borderId="0" xfId="0" applyFont="1" applyAlignment="1">
      <alignment horizontal="center" vertical="center"/>
    </xf>
    <xf numFmtId="0" fontId="5" fillId="0" borderId="0" xfId="0" applyFont="1" applyAlignment="1">
      <alignment horizontal="center" vertical="top" wrapText="1"/>
    </xf>
    <xf numFmtId="0" fontId="22" fillId="0" borderId="0" xfId="0" applyFont="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left" vertical="top" wrapText="1"/>
    </xf>
    <xf numFmtId="0" fontId="175" fillId="0" borderId="0" xfId="0" applyFont="1" applyAlignment="1">
      <alignment horizontal="left" vertical="top" wrapText="1"/>
    </xf>
    <xf numFmtId="0" fontId="5" fillId="0" borderId="47" xfId="0" applyFont="1" applyBorder="1" applyAlignment="1">
      <alignment horizontal="center" vertical="center" wrapText="1"/>
    </xf>
    <xf numFmtId="0" fontId="73" fillId="0" borderId="18" xfId="0" applyFont="1" applyBorder="1" applyAlignment="1">
      <alignment horizontal="center" vertical="center" wrapText="1"/>
    </xf>
    <xf numFmtId="0" fontId="73" fillId="0" borderId="51" xfId="0" applyFont="1" applyBorder="1" applyAlignment="1">
      <alignment horizontal="center" vertical="center" wrapText="1"/>
    </xf>
    <xf numFmtId="0" fontId="73" fillId="0" borderId="53" xfId="0" applyFont="1" applyBorder="1" applyAlignment="1">
      <alignment horizontal="center" vertical="center" wrapText="1"/>
    </xf>
    <xf numFmtId="0" fontId="73" fillId="0" borderId="17" xfId="0" applyFont="1" applyBorder="1" applyAlignment="1">
      <alignment horizontal="center" vertical="center" wrapText="1"/>
    </xf>
    <xf numFmtId="0" fontId="73" fillId="0" borderId="45" xfId="0" applyFont="1" applyBorder="1" applyAlignment="1">
      <alignment horizontal="center" vertical="center" wrapText="1"/>
    </xf>
    <xf numFmtId="0" fontId="74" fillId="0" borderId="47" xfId="0" applyFont="1" applyBorder="1" applyAlignment="1">
      <alignment horizontal="left" vertical="center"/>
    </xf>
    <xf numFmtId="0" fontId="75" fillId="0" borderId="18" xfId="0" applyFont="1" applyBorder="1" applyAlignment="1">
      <alignment horizontal="left" vertical="center"/>
    </xf>
    <xf numFmtId="0" fontId="75" fillId="0" borderId="51" xfId="0" applyFont="1" applyBorder="1" applyAlignment="1">
      <alignment horizontal="left" vertical="center"/>
    </xf>
    <xf numFmtId="0" fontId="0" fillId="0" borderId="287" xfId="0" applyBorder="1" applyAlignment="1">
      <alignment horizontal="center" vertical="center"/>
    </xf>
    <xf numFmtId="0" fontId="0" fillId="0" borderId="67" xfId="0" applyBorder="1" applyAlignment="1">
      <alignment horizontal="center" vertical="center"/>
    </xf>
    <xf numFmtId="0" fontId="0" fillId="0" borderId="288" xfId="0" applyBorder="1" applyAlignment="1">
      <alignment horizontal="center" vertical="center"/>
    </xf>
    <xf numFmtId="0" fontId="0" fillId="0" borderId="48" xfId="0" applyBorder="1" applyAlignment="1">
      <alignment horizontal="center" vertical="center"/>
    </xf>
    <xf numFmtId="0" fontId="0" fillId="0" borderId="0" xfId="0" applyAlignment="1">
      <alignment horizontal="center" vertical="center"/>
    </xf>
    <xf numFmtId="0" fontId="0" fillId="0" borderId="50" xfId="0" applyBorder="1" applyAlignment="1">
      <alignment horizontal="center" vertical="center"/>
    </xf>
    <xf numFmtId="0" fontId="176" fillId="0" borderId="48" xfId="0" applyFont="1" applyBorder="1" applyAlignment="1">
      <alignment horizontal="center" vertical="center"/>
    </xf>
    <xf numFmtId="0" fontId="73" fillId="0" borderId="0" xfId="0" applyFont="1" applyAlignment="1">
      <alignment horizontal="center" vertical="center"/>
    </xf>
    <xf numFmtId="0" fontId="73" fillId="0" borderId="50" xfId="0" applyFont="1" applyBorder="1" applyAlignment="1">
      <alignment horizontal="center" vertical="center"/>
    </xf>
    <xf numFmtId="0" fontId="73" fillId="0" borderId="53" xfId="0" applyFont="1" applyBorder="1" applyAlignment="1">
      <alignment horizontal="center" vertical="center"/>
    </xf>
    <xf numFmtId="0" fontId="73" fillId="0" borderId="17" xfId="0" applyFont="1" applyBorder="1" applyAlignment="1">
      <alignment horizontal="center" vertical="center"/>
    </xf>
    <xf numFmtId="0" fontId="73" fillId="0" borderId="45" xfId="0" applyFont="1" applyBorder="1" applyAlignment="1">
      <alignment horizontal="center" vertical="center"/>
    </xf>
    <xf numFmtId="0" fontId="57" fillId="0" borderId="0" xfId="5" applyFont="1" applyAlignment="1">
      <alignment horizontal="center" vertical="center"/>
    </xf>
    <xf numFmtId="0" fontId="70" fillId="0" borderId="0" xfId="5" applyFont="1" applyAlignment="1">
      <alignment horizontal="left" vertical="center" wrapText="1"/>
    </xf>
    <xf numFmtId="0" fontId="63" fillId="0" borderId="256" xfId="5" applyFont="1" applyBorder="1" applyAlignment="1">
      <alignment horizontal="center" vertical="top" wrapText="1"/>
    </xf>
    <xf numFmtId="0" fontId="60" fillId="0" borderId="17" xfId="5" applyFont="1" applyBorder="1" applyAlignment="1">
      <alignment horizontal="center" vertical="top"/>
    </xf>
    <xf numFmtId="0" fontId="60" fillId="3" borderId="47" xfId="5" applyFont="1" applyFill="1" applyBorder="1" applyAlignment="1">
      <alignment horizontal="center" vertical="center"/>
    </xf>
    <xf numFmtId="0" fontId="60" fillId="3" borderId="43" xfId="5" applyFont="1" applyFill="1" applyBorder="1" applyAlignment="1">
      <alignment horizontal="center" vertical="center"/>
    </xf>
    <xf numFmtId="0" fontId="60" fillId="3" borderId="73" xfId="5" applyFont="1" applyFill="1" applyBorder="1" applyAlignment="1">
      <alignment horizontal="center" vertical="center"/>
    </xf>
    <xf numFmtId="0" fontId="60" fillId="3" borderId="47" xfId="5" applyFont="1" applyFill="1" applyBorder="1" applyAlignment="1">
      <alignment horizontal="center" vertical="center" wrapText="1"/>
    </xf>
    <xf numFmtId="0" fontId="60" fillId="3" borderId="51" xfId="5" applyFont="1" applyFill="1" applyBorder="1" applyAlignment="1">
      <alignment horizontal="center" vertical="center" wrapText="1"/>
    </xf>
    <xf numFmtId="0" fontId="60" fillId="3" borderId="48" xfId="5" applyFont="1" applyFill="1" applyBorder="1" applyAlignment="1">
      <alignment horizontal="center" vertical="center" wrapText="1"/>
    </xf>
    <xf numFmtId="0" fontId="60" fillId="3" borderId="50" xfId="5" applyFont="1" applyFill="1" applyBorder="1" applyAlignment="1">
      <alignment horizontal="center" vertical="center" wrapText="1"/>
    </xf>
    <xf numFmtId="0" fontId="60" fillId="3" borderId="53" xfId="5" applyFont="1" applyFill="1" applyBorder="1" applyAlignment="1">
      <alignment horizontal="center" vertical="center" wrapText="1"/>
    </xf>
    <xf numFmtId="0" fontId="60" fillId="3" borderId="45" xfId="5" applyFont="1" applyFill="1" applyBorder="1" applyAlignment="1">
      <alignment horizontal="center" vertical="center" wrapText="1"/>
    </xf>
    <xf numFmtId="0" fontId="60" fillId="0" borderId="47" xfId="5" applyFont="1" applyBorder="1" applyAlignment="1">
      <alignment horizontal="center" vertical="center" wrapText="1"/>
    </xf>
    <xf numFmtId="0" fontId="60" fillId="0" borderId="51" xfId="5" applyFont="1" applyBorder="1" applyAlignment="1">
      <alignment horizontal="center" vertical="center" wrapText="1"/>
    </xf>
    <xf numFmtId="0" fontId="60" fillId="0" borderId="48" xfId="5" applyFont="1" applyBorder="1" applyAlignment="1">
      <alignment horizontal="center" vertical="center" wrapText="1"/>
    </xf>
    <xf numFmtId="0" fontId="60" fillId="0" borderId="50" xfId="5" applyFont="1" applyBorder="1" applyAlignment="1">
      <alignment horizontal="center" vertical="center" wrapText="1"/>
    </xf>
    <xf numFmtId="0" fontId="60" fillId="0" borderId="53" xfId="5" applyFont="1" applyBorder="1" applyAlignment="1">
      <alignment horizontal="center" vertical="center" wrapText="1"/>
    </xf>
    <xf numFmtId="0" fontId="60" fillId="0" borderId="45" xfId="5" applyFont="1" applyBorder="1" applyAlignment="1">
      <alignment horizontal="center" vertical="center" wrapText="1"/>
    </xf>
    <xf numFmtId="0" fontId="60" fillId="3" borderId="18" xfId="5" applyFont="1" applyFill="1" applyBorder="1" applyAlignment="1">
      <alignment horizontal="center" vertical="center" wrapText="1"/>
    </xf>
    <xf numFmtId="0" fontId="60" fillId="3" borderId="17" xfId="5" applyFont="1" applyFill="1" applyBorder="1" applyAlignment="1">
      <alignment horizontal="center" vertical="center" wrapText="1"/>
    </xf>
    <xf numFmtId="0" fontId="60" fillId="0" borderId="0" xfId="5" applyFont="1" applyAlignment="1">
      <alignment horizontal="center" vertical="center" wrapText="1"/>
    </xf>
    <xf numFmtId="0" fontId="60" fillId="0" borderId="17" xfId="5" applyFont="1" applyBorder="1" applyAlignment="1">
      <alignment horizontal="center" vertical="center" wrapText="1"/>
    </xf>
    <xf numFmtId="0" fontId="60" fillId="3" borderId="68" xfId="5" applyFont="1" applyFill="1" applyBorder="1" applyAlignment="1">
      <alignment horizontal="center" vertical="center" textRotation="255" wrapText="1"/>
    </xf>
    <xf numFmtId="0" fontId="60" fillId="3" borderId="49" xfId="5" applyFont="1" applyFill="1" applyBorder="1" applyAlignment="1">
      <alignment horizontal="center" vertical="center" textRotation="255" wrapText="1"/>
    </xf>
    <xf numFmtId="0" fontId="60" fillId="3" borderId="44" xfId="5" applyFont="1" applyFill="1" applyBorder="1" applyAlignment="1">
      <alignment horizontal="center" vertical="center" textRotation="255" wrapText="1"/>
    </xf>
    <xf numFmtId="0" fontId="62" fillId="0" borderId="47" xfId="5" applyFont="1" applyBorder="1" applyAlignment="1">
      <alignment horizontal="center" vertical="center" wrapText="1"/>
    </xf>
    <xf numFmtId="0" fontId="62" fillId="0" borderId="18" xfId="5" applyFont="1" applyBorder="1" applyAlignment="1">
      <alignment horizontal="center" vertical="center" wrapText="1"/>
    </xf>
    <xf numFmtId="0" fontId="62" fillId="0" borderId="51" xfId="5" applyFont="1" applyBorder="1" applyAlignment="1">
      <alignment horizontal="center" vertical="center" wrapText="1"/>
    </xf>
    <xf numFmtId="0" fontId="62" fillId="0" borderId="48" xfId="5" applyFont="1" applyBorder="1" applyAlignment="1">
      <alignment horizontal="center" vertical="center" wrapText="1"/>
    </xf>
    <xf numFmtId="0" fontId="62" fillId="0" borderId="0" xfId="5" applyFont="1" applyAlignment="1">
      <alignment horizontal="center" vertical="center" wrapText="1"/>
    </xf>
    <xf numFmtId="0" fontId="62" fillId="0" borderId="50" xfId="5" applyFont="1" applyBorder="1" applyAlignment="1">
      <alignment horizontal="center" vertical="center" wrapText="1"/>
    </xf>
    <xf numFmtId="0" fontId="62" fillId="0" borderId="53" xfId="5" applyFont="1" applyBorder="1" applyAlignment="1">
      <alignment horizontal="center" vertical="center" wrapText="1"/>
    </xf>
    <xf numFmtId="0" fontId="62" fillId="0" borderId="17" xfId="5" applyFont="1" applyBorder="1" applyAlignment="1">
      <alignment horizontal="center" vertical="center" wrapText="1"/>
    </xf>
    <xf numFmtId="0" fontId="62" fillId="0" borderId="45" xfId="5" applyFont="1" applyBorder="1" applyAlignment="1">
      <alignment horizontal="center" vertical="center" wrapText="1"/>
    </xf>
    <xf numFmtId="0" fontId="60" fillId="3" borderId="257" xfId="5" applyFont="1" applyFill="1" applyBorder="1" applyAlignment="1">
      <alignment horizontal="center" vertical="center" textRotation="255" wrapText="1"/>
    </xf>
    <xf numFmtId="0" fontId="60" fillId="3" borderId="258" xfId="5" applyFont="1" applyFill="1" applyBorder="1" applyAlignment="1">
      <alignment horizontal="center" vertical="center" textRotation="255" wrapText="1"/>
    </xf>
    <xf numFmtId="0" fontId="60" fillId="3" borderId="259" xfId="5" applyFont="1" applyFill="1" applyBorder="1" applyAlignment="1">
      <alignment horizontal="center" vertical="center" textRotation="255" wrapText="1"/>
    </xf>
    <xf numFmtId="0" fontId="60" fillId="3" borderId="260" xfId="5" applyFont="1" applyFill="1" applyBorder="1" applyAlignment="1">
      <alignment horizontal="center" vertical="center" textRotation="255" wrapText="1"/>
    </xf>
    <xf numFmtId="0" fontId="60" fillId="3" borderId="261" xfId="5" applyFont="1" applyFill="1" applyBorder="1" applyAlignment="1">
      <alignment horizontal="center" vertical="center" textRotation="255" wrapText="1"/>
    </xf>
    <xf numFmtId="0" fontId="60" fillId="3" borderId="262" xfId="5" applyFont="1" applyFill="1" applyBorder="1" applyAlignment="1">
      <alignment horizontal="center" vertical="center" textRotation="255" wrapText="1"/>
    </xf>
    <xf numFmtId="0" fontId="60" fillId="3" borderId="263" xfId="5" applyFont="1" applyFill="1" applyBorder="1" applyAlignment="1">
      <alignment horizontal="center" vertical="center" textRotation="255" wrapText="1"/>
    </xf>
    <xf numFmtId="0" fontId="60" fillId="3" borderId="264" xfId="5" applyFont="1" applyFill="1" applyBorder="1" applyAlignment="1">
      <alignment horizontal="center" vertical="center" textRotation="255" wrapText="1"/>
    </xf>
    <xf numFmtId="0" fontId="60" fillId="3" borderId="265" xfId="5" applyFont="1" applyFill="1" applyBorder="1" applyAlignment="1">
      <alignment horizontal="center" vertical="center" textRotation="255" wrapText="1"/>
    </xf>
    <xf numFmtId="0" fontId="63" fillId="3" borderId="47" xfId="5" applyFont="1" applyFill="1" applyBorder="1" applyAlignment="1">
      <alignment horizontal="center" vertical="center" textRotation="255" wrapText="1"/>
    </xf>
    <xf numFmtId="0" fontId="63" fillId="3" borderId="51" xfId="5" applyFont="1" applyFill="1" applyBorder="1" applyAlignment="1">
      <alignment horizontal="center" vertical="center" textRotation="255" wrapText="1"/>
    </xf>
    <xf numFmtId="0" fontId="63" fillId="3" borderId="48" xfId="5" applyFont="1" applyFill="1" applyBorder="1" applyAlignment="1">
      <alignment horizontal="center" vertical="center" textRotation="255" wrapText="1"/>
    </xf>
    <xf numFmtId="0" fontId="63" fillId="3" borderId="50" xfId="5" applyFont="1" applyFill="1" applyBorder="1" applyAlignment="1">
      <alignment horizontal="center" vertical="center" textRotation="255" wrapText="1"/>
    </xf>
    <xf numFmtId="0" fontId="63" fillId="3" borderId="68" xfId="5" applyFont="1" applyFill="1" applyBorder="1" applyAlignment="1">
      <alignment horizontal="center" vertical="center" textRotation="255" wrapText="1"/>
    </xf>
    <xf numFmtId="0" fontId="63" fillId="3" borderId="49" xfId="5" applyFont="1" applyFill="1" applyBorder="1" applyAlignment="1">
      <alignment horizontal="center" vertical="center" textRotation="255" wrapText="1"/>
    </xf>
    <xf numFmtId="0" fontId="60" fillId="3" borderId="43" xfId="5" applyFont="1" applyFill="1" applyBorder="1" applyAlignment="1">
      <alignment horizontal="center" vertical="distributed"/>
    </xf>
    <xf numFmtId="0" fontId="60" fillId="3" borderId="42" xfId="5" applyFont="1" applyFill="1" applyBorder="1" applyAlignment="1">
      <alignment horizontal="center" vertical="distributed"/>
    </xf>
    <xf numFmtId="0" fontId="60" fillId="0" borderId="18" xfId="5" applyFont="1" applyBorder="1" applyAlignment="1">
      <alignment horizontal="center" vertical="center" wrapText="1"/>
    </xf>
    <xf numFmtId="0" fontId="60" fillId="0" borderId="47" xfId="5" applyFont="1" applyBorder="1" applyAlignment="1">
      <alignment horizontal="center" vertical="center" textRotation="255" wrapText="1"/>
    </xf>
    <xf numFmtId="0" fontId="60" fillId="0" borderId="18" xfId="5" applyFont="1" applyBorder="1" applyAlignment="1">
      <alignment horizontal="center" vertical="center" textRotation="255" wrapText="1"/>
    </xf>
    <xf numFmtId="0" fontId="60" fillId="0" borderId="51" xfId="5" applyFont="1" applyBorder="1" applyAlignment="1">
      <alignment horizontal="center" vertical="center" textRotation="255" wrapText="1"/>
    </xf>
    <xf numFmtId="0" fontId="60" fillId="0" borderId="48" xfId="5" applyFont="1" applyBorder="1" applyAlignment="1">
      <alignment horizontal="center" vertical="center" textRotation="255" wrapText="1"/>
    </xf>
    <xf numFmtId="0" fontId="60" fillId="0" borderId="0" xfId="5" applyFont="1" applyAlignment="1">
      <alignment horizontal="center" vertical="center" textRotation="255" wrapText="1"/>
    </xf>
    <xf numFmtId="0" fontId="60" fillId="0" borderId="50" xfId="5" applyFont="1" applyBorder="1" applyAlignment="1">
      <alignment horizontal="center" vertical="center" textRotation="255" wrapText="1"/>
    </xf>
    <xf numFmtId="0" fontId="60" fillId="0" borderId="53" xfId="5" applyFont="1" applyBorder="1" applyAlignment="1">
      <alignment horizontal="center" vertical="center" textRotation="255" wrapText="1"/>
    </xf>
    <xf numFmtId="0" fontId="60" fillId="0" borderId="17" xfId="5" applyFont="1" applyBorder="1" applyAlignment="1">
      <alignment horizontal="center" vertical="center" textRotation="255" wrapText="1"/>
    </xf>
    <xf numFmtId="0" fontId="60" fillId="0" borderId="45" xfId="5" applyFont="1" applyBorder="1" applyAlignment="1">
      <alignment horizontal="center" vertical="center" textRotation="255" wrapText="1"/>
    </xf>
    <xf numFmtId="0" fontId="64" fillId="12" borderId="68" xfId="5" applyFont="1" applyFill="1" applyBorder="1" applyAlignment="1">
      <alignment horizontal="center" vertical="center" textRotation="255" wrapText="1"/>
    </xf>
    <xf numFmtId="0" fontId="64" fillId="12" borderId="49" xfId="5" applyFont="1" applyFill="1" applyBorder="1" applyAlignment="1">
      <alignment horizontal="center" vertical="center" textRotation="255" wrapText="1"/>
    </xf>
    <xf numFmtId="0" fontId="65" fillId="3" borderId="53" xfId="5" applyFont="1" applyFill="1" applyBorder="1" applyAlignment="1">
      <alignment horizontal="center" vertical="center" wrapText="1"/>
    </xf>
    <xf numFmtId="0" fontId="65" fillId="3" borderId="45" xfId="5" applyFont="1" applyFill="1" applyBorder="1" applyAlignment="1">
      <alignment horizontal="center" vertical="center" wrapText="1"/>
    </xf>
    <xf numFmtId="0" fontId="60" fillId="3" borderId="68" xfId="5" applyFont="1" applyFill="1" applyBorder="1" applyAlignment="1">
      <alignment vertical="center" textRotation="255"/>
    </xf>
    <xf numFmtId="0" fontId="60" fillId="3" borderId="49" xfId="5" applyFont="1" applyFill="1" applyBorder="1" applyAlignment="1">
      <alignment vertical="center" textRotation="255"/>
    </xf>
    <xf numFmtId="0" fontId="60" fillId="3" borderId="44" xfId="5" applyFont="1" applyFill="1" applyBorder="1" applyAlignment="1">
      <alignment vertical="center" textRotation="255"/>
    </xf>
    <xf numFmtId="0" fontId="60" fillId="3" borderId="47" xfId="5" applyFont="1" applyFill="1" applyBorder="1" applyAlignment="1">
      <alignment vertical="center" wrapText="1"/>
    </xf>
    <xf numFmtId="0" fontId="60" fillId="3" borderId="18" xfId="5" applyFont="1" applyFill="1" applyBorder="1" applyAlignment="1">
      <alignment vertical="center" wrapText="1"/>
    </xf>
    <xf numFmtId="0" fontId="60" fillId="3" borderId="48" xfId="5" applyFont="1" applyFill="1" applyBorder="1" applyAlignment="1">
      <alignment vertical="center" wrapText="1"/>
    </xf>
    <xf numFmtId="0" fontId="60" fillId="3" borderId="0" xfId="5" applyFont="1" applyFill="1" applyAlignment="1">
      <alignment vertical="center" wrapText="1"/>
    </xf>
    <xf numFmtId="0" fontId="60" fillId="3" borderId="53" xfId="5" applyFont="1" applyFill="1" applyBorder="1" applyAlignment="1">
      <alignment vertical="center" wrapText="1"/>
    </xf>
    <xf numFmtId="0" fontId="60" fillId="3" borderId="17" xfId="5" applyFont="1" applyFill="1" applyBorder="1" applyAlignment="1">
      <alignment vertical="center" wrapText="1"/>
    </xf>
    <xf numFmtId="0" fontId="61" fillId="0" borderId="145" xfId="5" applyFont="1" applyBorder="1" applyAlignment="1">
      <alignment horizontal="center" vertical="center"/>
    </xf>
    <xf numFmtId="0" fontId="61" fillId="0" borderId="76" xfId="5" applyFont="1" applyBorder="1" applyAlignment="1">
      <alignment horizontal="center" vertical="center"/>
    </xf>
    <xf numFmtId="0" fontId="61" fillId="0" borderId="21" xfId="5" applyFont="1" applyBorder="1" applyAlignment="1">
      <alignment horizontal="center" vertical="center"/>
    </xf>
    <xf numFmtId="0" fontId="61" fillId="0" borderId="79" xfId="5" applyFont="1" applyBorder="1" applyAlignment="1">
      <alignment horizontal="center" vertical="center"/>
    </xf>
    <xf numFmtId="0" fontId="60" fillId="0" borderId="116" xfId="5" applyFont="1" applyBorder="1" applyAlignment="1">
      <alignment horizontal="center" vertical="center" wrapText="1" shrinkToFit="1"/>
    </xf>
    <xf numFmtId="0" fontId="60" fillId="0" borderId="84" xfId="5" applyFont="1" applyBorder="1" applyAlignment="1">
      <alignment horizontal="center" vertical="center" wrapText="1" shrinkToFit="1"/>
    </xf>
    <xf numFmtId="0" fontId="60" fillId="3" borderId="92" xfId="5" applyFont="1" applyFill="1" applyBorder="1" applyAlignment="1">
      <alignment vertical="center" wrapText="1"/>
    </xf>
    <xf numFmtId="0" fontId="60" fillId="3" borderId="31" xfId="5" applyFont="1" applyFill="1" applyBorder="1" applyAlignment="1">
      <alignment vertical="center" wrapText="1"/>
    </xf>
    <xf numFmtId="0" fontId="60" fillId="3" borderId="0" xfId="5" applyFont="1" applyFill="1" applyAlignment="1">
      <alignment horizontal="center" vertical="center" wrapText="1"/>
    </xf>
    <xf numFmtId="0" fontId="60" fillId="12" borderId="46" xfId="5" applyFont="1" applyFill="1" applyBorder="1" applyAlignment="1">
      <alignment horizontal="center" vertical="distributed" wrapText="1"/>
    </xf>
    <xf numFmtId="0" fontId="60" fillId="12" borderId="43" xfId="5" applyFont="1" applyFill="1" applyBorder="1" applyAlignment="1">
      <alignment horizontal="center" vertical="distributed" wrapText="1"/>
    </xf>
    <xf numFmtId="0" fontId="60" fillId="3" borderId="47" xfId="5" applyFont="1" applyFill="1" applyBorder="1" applyAlignment="1">
      <alignment horizontal="left" vertical="center" wrapText="1"/>
    </xf>
    <xf numFmtId="0" fontId="60" fillId="3" borderId="18" xfId="5" applyFont="1" applyFill="1" applyBorder="1" applyAlignment="1">
      <alignment horizontal="left" vertical="center" wrapText="1"/>
    </xf>
    <xf numFmtId="0" fontId="60" fillId="3" borderId="92" xfId="5" applyFont="1" applyFill="1" applyBorder="1" applyAlignment="1">
      <alignment horizontal="left" vertical="center" wrapText="1"/>
    </xf>
    <xf numFmtId="0" fontId="60" fillId="3" borderId="31" xfId="5" applyFont="1" applyFill="1" applyBorder="1" applyAlignment="1">
      <alignment horizontal="left" vertical="center" wrapText="1"/>
    </xf>
    <xf numFmtId="0" fontId="60" fillId="0" borderId="21" xfId="5" applyFont="1" applyBorder="1" applyAlignment="1">
      <alignment horizontal="center" vertical="center" wrapText="1"/>
    </xf>
    <xf numFmtId="0" fontId="60" fillId="0" borderId="79" xfId="5" applyFont="1" applyBorder="1" applyAlignment="1">
      <alignment horizontal="center" vertical="center" wrapText="1"/>
    </xf>
    <xf numFmtId="0" fontId="66" fillId="3" borderId="78" xfId="5" applyFont="1" applyFill="1" applyBorder="1" applyAlignment="1">
      <alignment vertical="center" wrapText="1"/>
    </xf>
    <xf numFmtId="0" fontId="66" fillId="3" borderId="21" xfId="5" applyFont="1" applyFill="1" applyBorder="1" applyAlignment="1">
      <alignment vertical="center" wrapText="1"/>
    </xf>
    <xf numFmtId="186" fontId="61" fillId="0" borderId="116" xfId="5" applyNumberFormat="1" applyFont="1" applyBorder="1" applyAlignment="1">
      <alignment horizontal="center" vertical="center"/>
    </xf>
    <xf numFmtId="186" fontId="61" fillId="0" borderId="84" xfId="5" applyNumberFormat="1" applyFont="1" applyBorder="1" applyAlignment="1">
      <alignment horizontal="center" vertical="center"/>
    </xf>
    <xf numFmtId="0" fontId="60" fillId="3" borderId="53" xfId="5" applyFont="1" applyFill="1" applyBorder="1" applyAlignment="1">
      <alignment horizontal="left" vertical="center" wrapText="1"/>
    </xf>
    <xf numFmtId="0" fontId="60" fillId="3" borderId="17" xfId="5" applyFont="1" applyFill="1" applyBorder="1" applyAlignment="1">
      <alignment horizontal="left" vertical="center" wrapText="1"/>
    </xf>
    <xf numFmtId="0" fontId="60" fillId="0" borderId="116" xfId="5" applyFont="1" applyBorder="1" applyAlignment="1">
      <alignment horizontal="center" vertical="center" wrapText="1"/>
    </xf>
    <xf numFmtId="0" fontId="60" fillId="0" borderId="84" xfId="5" applyFont="1" applyBorder="1" applyAlignment="1">
      <alignment horizontal="center" vertical="center" wrapText="1"/>
    </xf>
    <xf numFmtId="0" fontId="65" fillId="3" borderId="81" xfId="5" applyFont="1" applyFill="1" applyBorder="1" applyAlignment="1">
      <alignment vertical="center" wrapText="1"/>
    </xf>
    <xf numFmtId="0" fontId="65" fillId="3" borderId="15" xfId="5" applyFont="1" applyFill="1" applyBorder="1" applyAlignment="1">
      <alignment vertical="center" wrapText="1"/>
    </xf>
    <xf numFmtId="0" fontId="65" fillId="3" borderId="92" xfId="5" applyFont="1" applyFill="1" applyBorder="1" applyAlignment="1">
      <alignment vertical="center" wrapText="1"/>
    </xf>
    <xf numFmtId="0" fontId="65" fillId="3" borderId="31" xfId="5" applyFont="1" applyFill="1" applyBorder="1" applyAlignment="1">
      <alignment vertical="center" wrapText="1"/>
    </xf>
    <xf numFmtId="0" fontId="61" fillId="0" borderId="268" xfId="5" applyFont="1" applyBorder="1" applyAlignment="1">
      <alignment horizontal="center" vertical="center"/>
    </xf>
    <xf numFmtId="0" fontId="61" fillId="0" borderId="101" xfId="5" applyFont="1" applyBorder="1" applyAlignment="1">
      <alignment horizontal="center" vertical="center"/>
    </xf>
    <xf numFmtId="0" fontId="61" fillId="0" borderId="116" xfId="5" applyFont="1" applyBorder="1" applyAlignment="1">
      <alignment horizontal="center" vertical="center"/>
    </xf>
    <xf numFmtId="0" fontId="61" fillId="0" borderId="84" xfId="5" applyFont="1" applyBorder="1" applyAlignment="1">
      <alignment horizontal="center" vertical="center"/>
    </xf>
    <xf numFmtId="0" fontId="61" fillId="0" borderId="0" xfId="5" applyFont="1" applyAlignment="1">
      <alignment horizontal="left" vertical="center" wrapText="1"/>
    </xf>
    <xf numFmtId="0" fontId="60" fillId="3" borderId="47" xfId="5" applyFont="1" applyFill="1" applyBorder="1" applyAlignment="1">
      <alignment horizontal="left" vertical="center"/>
    </xf>
    <xf numFmtId="0" fontId="60" fillId="3" borderId="18" xfId="5" applyFont="1" applyFill="1" applyBorder="1" applyAlignment="1">
      <alignment horizontal="left" vertical="center"/>
    </xf>
    <xf numFmtId="0" fontId="60" fillId="3" borderId="53" xfId="5" applyFont="1" applyFill="1" applyBorder="1" applyAlignment="1">
      <alignment horizontal="left" vertical="center"/>
    </xf>
    <xf numFmtId="0" fontId="60" fillId="3" borderId="17" xfId="5" applyFont="1" applyFill="1" applyBorder="1" applyAlignment="1">
      <alignment horizontal="left" vertical="center"/>
    </xf>
    <xf numFmtId="0" fontId="61" fillId="0" borderId="18" xfId="5" applyFont="1" applyBorder="1" applyAlignment="1">
      <alignment horizontal="left" vertical="center" wrapText="1"/>
    </xf>
    <xf numFmtId="0" fontId="60" fillId="3" borderId="46" xfId="5" applyFont="1" applyFill="1" applyBorder="1" applyAlignment="1">
      <alignment horizontal="center" vertical="center"/>
    </xf>
    <xf numFmtId="0" fontId="60" fillId="3" borderId="18" xfId="5" applyFont="1" applyFill="1" applyBorder="1" applyAlignment="1">
      <alignment horizontal="center" vertical="center"/>
    </xf>
    <xf numFmtId="0" fontId="60" fillId="3" borderId="107" xfId="5" applyFont="1" applyFill="1" applyBorder="1" applyAlignment="1">
      <alignment horizontal="center" vertical="center"/>
    </xf>
    <xf numFmtId="0" fontId="57" fillId="3" borderId="104" xfId="5" applyFont="1" applyFill="1" applyBorder="1" applyAlignment="1">
      <alignment horizontal="center" vertical="center"/>
    </xf>
    <xf numFmtId="0" fontId="57" fillId="3" borderId="270" xfId="5" applyFont="1" applyFill="1" applyBorder="1" applyAlignment="1">
      <alignment horizontal="center" vertical="center"/>
    </xf>
    <xf numFmtId="0" fontId="63" fillId="3" borderId="47" xfId="5" applyFont="1" applyFill="1" applyBorder="1" applyAlignment="1">
      <alignment horizontal="center" vertical="center"/>
    </xf>
    <xf numFmtId="0" fontId="63" fillId="3" borderId="18" xfId="5" applyFont="1" applyFill="1" applyBorder="1" applyAlignment="1">
      <alignment horizontal="center" vertical="center"/>
    </xf>
    <xf numFmtId="0" fontId="63" fillId="3" borderId="51" xfId="5" applyFont="1" applyFill="1" applyBorder="1" applyAlignment="1">
      <alignment horizontal="center" vertical="center"/>
    </xf>
    <xf numFmtId="0" fontId="63" fillId="3" borderId="48" xfId="5" applyFont="1" applyFill="1" applyBorder="1" applyAlignment="1">
      <alignment horizontal="center" vertical="center"/>
    </xf>
    <xf numFmtId="0" fontId="63" fillId="3" borderId="0" xfId="5" applyFont="1" applyFill="1" applyAlignment="1">
      <alignment horizontal="center" vertical="center"/>
    </xf>
    <xf numFmtId="0" fontId="63" fillId="3" borderId="50" xfId="5" applyFont="1" applyFill="1" applyBorder="1" applyAlignment="1">
      <alignment horizontal="center" vertical="center"/>
    </xf>
    <xf numFmtId="0" fontId="60" fillId="3" borderId="68" xfId="5" applyFont="1" applyFill="1" applyBorder="1" applyAlignment="1">
      <alignment horizontal="center" vertical="center" textRotation="255"/>
    </xf>
    <xf numFmtId="0" fontId="60" fillId="3" borderId="49" xfId="5" applyFont="1" applyFill="1" applyBorder="1" applyAlignment="1">
      <alignment horizontal="center" vertical="center" textRotation="255"/>
    </xf>
    <xf numFmtId="0" fontId="60" fillId="3" borderId="44" xfId="5" applyFont="1" applyFill="1" applyBorder="1" applyAlignment="1">
      <alignment horizontal="center" vertical="center" textRotation="255"/>
    </xf>
    <xf numFmtId="0" fontId="63" fillId="3" borderId="46" xfId="5" applyFont="1" applyFill="1" applyBorder="1" applyAlignment="1">
      <alignment horizontal="center" vertical="center" wrapText="1"/>
    </xf>
    <xf numFmtId="0" fontId="63" fillId="3" borderId="43" xfId="5" applyFont="1" applyFill="1" applyBorder="1" applyAlignment="1">
      <alignment horizontal="center" vertical="center" wrapText="1"/>
    </xf>
    <xf numFmtId="0" fontId="63" fillId="3" borderId="42" xfId="5" applyFont="1" applyFill="1" applyBorder="1" applyAlignment="1">
      <alignment horizontal="center" vertical="center" wrapText="1"/>
    </xf>
    <xf numFmtId="0" fontId="63" fillId="3" borderId="46" xfId="5" applyFont="1" applyFill="1" applyBorder="1" applyAlignment="1">
      <alignment horizontal="center" vertical="center"/>
    </xf>
    <xf numFmtId="0" fontId="63" fillId="3" borderId="43" xfId="5" applyFont="1" applyFill="1" applyBorder="1" applyAlignment="1">
      <alignment horizontal="center" vertical="center"/>
    </xf>
    <xf numFmtId="0" fontId="63" fillId="3" borderId="42" xfId="5" applyFont="1" applyFill="1" applyBorder="1" applyAlignment="1">
      <alignment horizontal="center" vertical="center"/>
    </xf>
    <xf numFmtId="0" fontId="63" fillId="3" borderId="46" xfId="5" applyFont="1" applyFill="1" applyBorder="1" applyAlignment="1">
      <alignment horizontal="left" vertical="center"/>
    </xf>
    <xf numFmtId="0" fontId="63" fillId="3" borderId="43" xfId="5" applyFont="1" applyFill="1" applyBorder="1" applyAlignment="1">
      <alignment horizontal="left" vertical="center"/>
    </xf>
    <xf numFmtId="0" fontId="63" fillId="3" borderId="42" xfId="5" applyFont="1" applyFill="1" applyBorder="1" applyAlignment="1">
      <alignment horizontal="left" vertical="center"/>
    </xf>
    <xf numFmtId="0" fontId="60" fillId="0" borderId="46" xfId="5" applyFont="1" applyBorder="1" applyAlignment="1">
      <alignment horizontal="center" vertical="center"/>
    </xf>
    <xf numFmtId="0" fontId="60" fillId="0" borderId="43" xfId="5" applyFont="1" applyBorder="1" applyAlignment="1">
      <alignment horizontal="center" vertical="center"/>
    </xf>
    <xf numFmtId="0" fontId="60" fillId="0" borderId="42" xfId="5" applyFont="1" applyBorder="1" applyAlignment="1">
      <alignment horizontal="center" vertical="center"/>
    </xf>
    <xf numFmtId="0" fontId="70" fillId="3" borderId="47" xfId="5" applyFont="1" applyFill="1" applyBorder="1" applyAlignment="1">
      <alignment horizontal="center" vertical="center"/>
    </xf>
    <xf numFmtId="0" fontId="70" fillId="3" borderId="111" xfId="5" applyFont="1" applyFill="1" applyBorder="1" applyAlignment="1">
      <alignment horizontal="center" vertical="center"/>
    </xf>
    <xf numFmtId="0" fontId="70" fillId="3" borderId="48" xfId="5" applyFont="1" applyFill="1" applyBorder="1" applyAlignment="1">
      <alignment horizontal="center" vertical="center"/>
    </xf>
    <xf numFmtId="0" fontId="70" fillId="3" borderId="27" xfId="5" applyFont="1" applyFill="1" applyBorder="1" applyAlignment="1">
      <alignment horizontal="center" vertical="center"/>
    </xf>
    <xf numFmtId="0" fontId="70" fillId="3" borderId="112" xfId="5" applyFont="1" applyFill="1" applyBorder="1" applyAlignment="1">
      <alignment horizontal="center" vertical="center"/>
    </xf>
    <xf numFmtId="0" fontId="70" fillId="3" borderId="113" xfId="5" applyFont="1" applyFill="1" applyBorder="1" applyAlignment="1">
      <alignment horizontal="center" vertical="center"/>
    </xf>
    <xf numFmtId="0" fontId="62" fillId="3" borderId="47" xfId="5" applyFont="1" applyFill="1" applyBorder="1" applyAlignment="1">
      <alignment horizontal="left" vertical="center" wrapText="1"/>
    </xf>
    <xf numFmtId="0" fontId="62" fillId="3" borderId="111" xfId="5" applyFont="1" applyFill="1" applyBorder="1" applyAlignment="1">
      <alignment horizontal="left" vertical="center" wrapText="1"/>
    </xf>
    <xf numFmtId="0" fontId="62" fillId="3" borderId="48" xfId="5" applyFont="1" applyFill="1" applyBorder="1" applyAlignment="1">
      <alignment horizontal="left" vertical="center" wrapText="1"/>
    </xf>
    <xf numFmtId="0" fontId="62" fillId="3" borderId="27" xfId="5" applyFont="1" applyFill="1" applyBorder="1" applyAlignment="1">
      <alignment horizontal="left" vertical="center" wrapText="1"/>
    </xf>
    <xf numFmtId="0" fontId="56" fillId="0" borderId="1" xfId="5" applyFont="1" applyBorder="1" applyAlignment="1">
      <alignment horizontal="center" vertical="center"/>
    </xf>
    <xf numFmtId="0" fontId="56" fillId="0" borderId="114" xfId="5" applyFont="1" applyBorder="1" applyAlignment="1">
      <alignment horizontal="center" vertical="center"/>
    </xf>
    <xf numFmtId="0" fontId="56" fillId="0" borderId="23" xfId="5" applyFont="1" applyBorder="1" applyAlignment="1">
      <alignment horizontal="center" vertical="center"/>
    </xf>
    <xf numFmtId="0" fontId="56" fillId="0" borderId="15" xfId="5" applyFont="1" applyBorder="1" applyAlignment="1">
      <alignment horizontal="center" vertical="center"/>
    </xf>
    <xf numFmtId="0" fontId="56" fillId="0" borderId="100" xfId="5" applyFont="1" applyBorder="1" applyAlignment="1">
      <alignment horizontal="center" vertical="center"/>
    </xf>
    <xf numFmtId="0" fontId="56" fillId="0" borderId="28" xfId="5" applyFont="1" applyBorder="1" applyAlignment="1">
      <alignment horizontal="center" vertical="center"/>
    </xf>
    <xf numFmtId="0" fontId="56" fillId="0" borderId="31" xfId="5" applyFont="1" applyBorder="1" applyAlignment="1">
      <alignment horizontal="center" vertical="center"/>
    </xf>
    <xf numFmtId="0" fontId="56" fillId="0" borderId="93" xfId="5" applyFont="1" applyBorder="1" applyAlignment="1">
      <alignment horizontal="center" vertical="center"/>
    </xf>
    <xf numFmtId="0" fontId="62" fillId="3" borderId="28" xfId="5" applyFont="1" applyFill="1" applyBorder="1" applyAlignment="1">
      <alignment horizontal="center" vertical="center" wrapText="1"/>
    </xf>
    <xf numFmtId="0" fontId="62" fillId="3" borderId="31" xfId="5" applyFont="1" applyFill="1" applyBorder="1" applyAlignment="1">
      <alignment horizontal="center" vertical="center"/>
    </xf>
    <xf numFmtId="0" fontId="62" fillId="3" borderId="29" xfId="5" applyFont="1" applyFill="1" applyBorder="1" applyAlignment="1">
      <alignment horizontal="center" vertical="center"/>
    </xf>
    <xf numFmtId="0" fontId="62" fillId="3" borderId="19" xfId="5" applyFont="1" applyFill="1" applyBorder="1" applyAlignment="1">
      <alignment horizontal="center" vertical="center"/>
    </xf>
    <xf numFmtId="0" fontId="62" fillId="3" borderId="21" xfId="5" applyFont="1" applyFill="1" applyBorder="1" applyAlignment="1">
      <alignment horizontal="center" vertical="center"/>
    </xf>
    <xf numFmtId="0" fontId="62" fillId="3" borderId="79" xfId="5" applyFont="1" applyFill="1" applyBorder="1" applyAlignment="1">
      <alignment horizontal="center" vertical="center"/>
    </xf>
    <xf numFmtId="0" fontId="62" fillId="2" borderId="115" xfId="5" applyFont="1" applyFill="1" applyBorder="1" applyAlignment="1">
      <alignment horizontal="center" vertical="center"/>
    </xf>
    <xf numFmtId="0" fontId="62" fillId="2" borderId="116" xfId="5" applyFont="1" applyFill="1" applyBorder="1" applyAlignment="1">
      <alignment horizontal="center" vertical="center"/>
    </xf>
    <xf numFmtId="0" fontId="62" fillId="2" borderId="84" xfId="5" applyFont="1" applyFill="1" applyBorder="1" applyAlignment="1">
      <alignment horizontal="center" vertical="center"/>
    </xf>
    <xf numFmtId="0" fontId="58" fillId="0" borderId="0" xfId="5" applyFont="1" applyAlignment="1">
      <alignment horizontal="center" vertical="center"/>
    </xf>
    <xf numFmtId="0" fontId="64" fillId="0" borderId="256" xfId="5" applyFont="1" applyBorder="1" applyAlignment="1">
      <alignment horizontal="center" vertical="top" wrapText="1"/>
    </xf>
    <xf numFmtId="0" fontId="64" fillId="0" borderId="17" xfId="5" applyFont="1" applyBorder="1" applyAlignment="1">
      <alignment horizontal="center" vertical="top"/>
    </xf>
    <xf numFmtId="0" fontId="129" fillId="0" borderId="0" xfId="5" applyFont="1" applyAlignment="1">
      <alignment horizontal="left" wrapText="1"/>
    </xf>
    <xf numFmtId="0" fontId="129" fillId="3" borderId="46" xfId="5" applyFont="1" applyFill="1" applyBorder="1" applyAlignment="1">
      <alignment horizontal="center" vertical="center"/>
    </xf>
    <xf numFmtId="0" fontId="129" fillId="3" borderId="43" xfId="5" applyFont="1" applyFill="1" applyBorder="1" applyAlignment="1">
      <alignment horizontal="center" vertical="center"/>
    </xf>
    <xf numFmtId="0" fontId="129" fillId="3" borderId="42" xfId="5" applyFont="1" applyFill="1" applyBorder="1" applyAlignment="1">
      <alignment horizontal="center" vertical="center"/>
    </xf>
    <xf numFmtId="0" fontId="62" fillId="3" borderId="117" xfId="5" applyFont="1" applyFill="1" applyBorder="1" applyAlignment="1">
      <alignment horizontal="center" vertical="center" wrapText="1"/>
    </xf>
    <xf numFmtId="0" fontId="62" fillId="3" borderId="118" xfId="5" applyFont="1" applyFill="1" applyBorder="1" applyAlignment="1">
      <alignment horizontal="center" vertical="center" wrapText="1"/>
    </xf>
    <xf numFmtId="0" fontId="62" fillId="3" borderId="119" xfId="5" applyFont="1" applyFill="1" applyBorder="1" applyAlignment="1">
      <alignment horizontal="center" vertical="center" wrapText="1"/>
    </xf>
    <xf numFmtId="0" fontId="62" fillId="3" borderId="19" xfId="5" applyFont="1" applyFill="1" applyBorder="1" applyAlignment="1">
      <alignment horizontal="center" vertical="center" wrapText="1"/>
    </xf>
    <xf numFmtId="0" fontId="62" fillId="3" borderId="120" xfId="5" applyFont="1" applyFill="1" applyBorder="1" applyAlignment="1">
      <alignment horizontal="center" vertical="center" wrapText="1"/>
    </xf>
    <xf numFmtId="0" fontId="62" fillId="3" borderId="115" xfId="5" applyFont="1" applyFill="1" applyBorder="1" applyAlignment="1">
      <alignment horizontal="center" vertical="center" wrapText="1"/>
    </xf>
    <xf numFmtId="0" fontId="62" fillId="3" borderId="112" xfId="5" applyFont="1" applyFill="1" applyBorder="1" applyAlignment="1">
      <alignment horizontal="center" vertical="center" wrapText="1"/>
    </xf>
    <xf numFmtId="0" fontId="62" fillId="3" borderId="113" xfId="5" applyFont="1" applyFill="1" applyBorder="1" applyAlignment="1">
      <alignment horizontal="center" vertical="center" wrapText="1"/>
    </xf>
    <xf numFmtId="0" fontId="62" fillId="3" borderId="81" xfId="5" applyFont="1" applyFill="1" applyBorder="1" applyAlignment="1">
      <alignment horizontal="center" vertical="top" wrapText="1"/>
    </xf>
    <xf numFmtId="0" fontId="62" fillId="3" borderId="24" xfId="5" applyFont="1" applyFill="1" applyBorder="1" applyAlignment="1">
      <alignment horizontal="center" vertical="top" wrapText="1"/>
    </xf>
    <xf numFmtId="0" fontId="62" fillId="3" borderId="48" xfId="5" applyFont="1" applyFill="1" applyBorder="1" applyAlignment="1">
      <alignment horizontal="center" vertical="top" wrapText="1"/>
    </xf>
    <xf numFmtId="0" fontId="62" fillId="3" borderId="27" xfId="5" applyFont="1" applyFill="1" applyBorder="1" applyAlignment="1">
      <alignment horizontal="center" vertical="top" wrapText="1"/>
    </xf>
    <xf numFmtId="0" fontId="62" fillId="3" borderId="53" xfId="5" applyFont="1" applyFill="1" applyBorder="1" applyAlignment="1">
      <alignment horizontal="center" vertical="top" wrapText="1"/>
    </xf>
    <xf numFmtId="0" fontId="62" fillId="3" borderId="57" xfId="5" applyFont="1" applyFill="1" applyBorder="1" applyAlignment="1">
      <alignment horizontal="center" vertical="top" wrapText="1"/>
    </xf>
    <xf numFmtId="0" fontId="62" fillId="3" borderId="23" xfId="5" applyFont="1" applyFill="1" applyBorder="1" applyAlignment="1">
      <alignment horizontal="center" vertical="top" wrapText="1"/>
    </xf>
    <xf numFmtId="0" fontId="62" fillId="3" borderId="26" xfId="5" applyFont="1" applyFill="1" applyBorder="1" applyAlignment="1">
      <alignment horizontal="center" vertical="top" wrapText="1"/>
    </xf>
    <xf numFmtId="0" fontId="62" fillId="3" borderId="55" xfId="5" applyFont="1" applyFill="1" applyBorder="1" applyAlignment="1">
      <alignment horizontal="center" vertical="top" wrapText="1"/>
    </xf>
    <xf numFmtId="0" fontId="62" fillId="3" borderId="100" xfId="5" applyFont="1" applyFill="1" applyBorder="1" applyAlignment="1">
      <alignment horizontal="center" vertical="top" wrapText="1"/>
    </xf>
    <xf numFmtId="0" fontId="62" fillId="3" borderId="50" xfId="5" applyFont="1" applyFill="1" applyBorder="1" applyAlignment="1">
      <alignment horizontal="center" vertical="top" wrapText="1"/>
    </xf>
    <xf numFmtId="0" fontId="62" fillId="3" borderId="45" xfId="5" applyFont="1" applyFill="1" applyBorder="1" applyAlignment="1">
      <alignment horizontal="center" vertical="top" wrapText="1"/>
    </xf>
    <xf numFmtId="0" fontId="60" fillId="0" borderId="0" xfId="5" applyFont="1" applyAlignment="1">
      <alignment vertical="center" wrapText="1"/>
    </xf>
    <xf numFmtId="0" fontId="62" fillId="12" borderId="46" xfId="5" applyFont="1" applyFill="1" applyBorder="1" applyAlignment="1">
      <alignment horizontal="center" vertical="center" wrapText="1"/>
    </xf>
    <xf numFmtId="0" fontId="62" fillId="12" borderId="43" xfId="5" applyFont="1" applyFill="1" applyBorder="1" applyAlignment="1">
      <alignment horizontal="center" vertical="center" wrapText="1"/>
    </xf>
    <xf numFmtId="0" fontId="62" fillId="12" borderId="42" xfId="5" applyFont="1" applyFill="1" applyBorder="1" applyAlignment="1">
      <alignment horizontal="center" vertical="center" wrapText="1"/>
    </xf>
    <xf numFmtId="0" fontId="61" fillId="3" borderId="0" xfId="5" applyFont="1" applyFill="1" applyAlignment="1">
      <alignment horizontal="left" vertical="top" wrapText="1"/>
    </xf>
    <xf numFmtId="0" fontId="61" fillId="3" borderId="27" xfId="5" applyFont="1" applyFill="1" applyBorder="1" applyAlignment="1">
      <alignment horizontal="left" vertical="top" wrapText="1"/>
    </xf>
    <xf numFmtId="0" fontId="61" fillId="3" borderId="31" xfId="5" applyFont="1" applyFill="1" applyBorder="1" applyAlignment="1">
      <alignment horizontal="left" vertical="top" wrapText="1"/>
    </xf>
    <xf numFmtId="0" fontId="61" fillId="3" borderId="29" xfId="5" applyFont="1" applyFill="1" applyBorder="1" applyAlignment="1">
      <alignment horizontal="left" vertical="top" wrapText="1"/>
    </xf>
    <xf numFmtId="0" fontId="48" fillId="0" borderId="0" xfId="5" applyFont="1" applyAlignment="1">
      <alignment horizontal="left" vertical="top"/>
    </xf>
    <xf numFmtId="0" fontId="48" fillId="0" borderId="27" xfId="5" applyFont="1" applyBorder="1" applyAlignment="1">
      <alignment horizontal="left" vertical="top"/>
    </xf>
    <xf numFmtId="0" fontId="48" fillId="0" borderId="31" xfId="5" applyFont="1" applyBorder="1" applyAlignment="1">
      <alignment horizontal="left" vertical="top"/>
    </xf>
    <xf numFmtId="0" fontId="48" fillId="0" borderId="29" xfId="5" applyFont="1" applyBorder="1" applyAlignment="1">
      <alignment horizontal="left" vertical="top"/>
    </xf>
    <xf numFmtId="0" fontId="70" fillId="3" borderId="41" xfId="5" applyFont="1" applyFill="1" applyBorder="1" applyAlignment="1">
      <alignment horizontal="center" vertical="center"/>
    </xf>
    <xf numFmtId="0" fontId="70" fillId="3" borderId="46" xfId="5" applyFont="1" applyFill="1" applyBorder="1" applyAlignment="1">
      <alignment horizontal="center" vertical="center"/>
    </xf>
    <xf numFmtId="0" fontId="61" fillId="3" borderId="23" xfId="5" applyFont="1" applyFill="1" applyBorder="1" applyAlignment="1">
      <alignment horizontal="center" vertical="center"/>
    </xf>
    <xf numFmtId="0" fontId="61" fillId="3" borderId="15" xfId="5" applyFont="1" applyFill="1" applyBorder="1" applyAlignment="1">
      <alignment horizontal="center" vertical="center"/>
    </xf>
    <xf numFmtId="0" fontId="61" fillId="3" borderId="24" xfId="5" applyFont="1" applyFill="1" applyBorder="1" applyAlignment="1">
      <alignment horizontal="center" vertical="center"/>
    </xf>
    <xf numFmtId="0" fontId="61" fillId="3" borderId="28" xfId="5" applyFont="1" applyFill="1" applyBorder="1" applyAlignment="1">
      <alignment horizontal="center" vertical="center"/>
    </xf>
    <xf numFmtId="0" fontId="61" fillId="3" borderId="31" xfId="5" applyFont="1" applyFill="1" applyBorder="1" applyAlignment="1">
      <alignment horizontal="center" vertical="center"/>
    </xf>
    <xf numFmtId="0" fontId="61" fillId="3" borderId="29" xfId="5" applyFont="1" applyFill="1" applyBorder="1" applyAlignment="1">
      <alignment horizontal="center" vertical="center"/>
    </xf>
    <xf numFmtId="0" fontId="138" fillId="3" borderId="19" xfId="5" applyFont="1" applyFill="1" applyBorder="1" applyAlignment="1">
      <alignment horizontal="center" vertical="center" wrapText="1"/>
    </xf>
    <xf numFmtId="0" fontId="138" fillId="3" borderId="24" xfId="5" applyFont="1" applyFill="1" applyBorder="1" applyAlignment="1">
      <alignment horizontal="center" vertical="center" wrapText="1"/>
    </xf>
    <xf numFmtId="0" fontId="138" fillId="3" borderId="23" xfId="5" applyFont="1" applyFill="1" applyBorder="1" applyAlignment="1">
      <alignment horizontal="center" vertical="center" wrapText="1"/>
    </xf>
    <xf numFmtId="0" fontId="138" fillId="0" borderId="26" xfId="5" applyFont="1" applyBorder="1" applyAlignment="1">
      <alignment horizontal="center" vertical="center"/>
    </xf>
    <xf numFmtId="0" fontId="71" fillId="3" borderId="92" xfId="5" applyFont="1" applyFill="1" applyBorder="1" applyAlignment="1">
      <alignment horizontal="left" vertical="center" wrapText="1"/>
    </xf>
    <xf numFmtId="0" fontId="71" fillId="3" borderId="29" xfId="5" applyFont="1" applyFill="1" applyBorder="1" applyAlignment="1">
      <alignment horizontal="left" vertical="center" wrapText="1"/>
    </xf>
    <xf numFmtId="0" fontId="61" fillId="3" borderId="15" xfId="5" applyFont="1" applyFill="1" applyBorder="1" applyAlignment="1">
      <alignment horizontal="left" wrapText="1"/>
    </xf>
    <xf numFmtId="0" fontId="61" fillId="3" borderId="24" xfId="5" applyFont="1" applyFill="1" applyBorder="1" applyAlignment="1">
      <alignment horizontal="left" wrapText="1"/>
    </xf>
    <xf numFmtId="0" fontId="61" fillId="3" borderId="0" xfId="5" applyFont="1" applyFill="1" applyAlignment="1">
      <alignment horizontal="left" wrapText="1"/>
    </xf>
    <xf numFmtId="0" fontId="61" fillId="3" borderId="27" xfId="5" applyFont="1" applyFill="1" applyBorder="1" applyAlignment="1">
      <alignment horizontal="left" wrapText="1"/>
    </xf>
    <xf numFmtId="0" fontId="48" fillId="0" borderId="15" xfId="5" applyFont="1" applyBorder="1" applyAlignment="1">
      <alignment horizontal="left" vertical="top"/>
    </xf>
    <xf numFmtId="0" fontId="62" fillId="3" borderId="23" xfId="5" applyFont="1" applyFill="1" applyBorder="1" applyAlignment="1">
      <alignment horizontal="right" vertical="center"/>
    </xf>
    <xf numFmtId="0" fontId="62" fillId="3" borderId="26" xfId="5" applyFont="1" applyFill="1" applyBorder="1" applyAlignment="1">
      <alignment horizontal="right" vertical="center"/>
    </xf>
    <xf numFmtId="0" fontId="62" fillId="3" borderId="28" xfId="5" applyFont="1" applyFill="1" applyBorder="1" applyAlignment="1">
      <alignment horizontal="right" vertical="center"/>
    </xf>
    <xf numFmtId="0" fontId="62" fillId="3" borderId="15" xfId="5" applyFont="1" applyFill="1" applyBorder="1" applyAlignment="1">
      <alignment horizontal="left" vertical="center" wrapText="1"/>
    </xf>
    <xf numFmtId="0" fontId="62" fillId="3" borderId="24" xfId="5" applyFont="1" applyFill="1" applyBorder="1" applyAlignment="1">
      <alignment horizontal="left" vertical="center" wrapText="1"/>
    </xf>
    <xf numFmtId="0" fontId="62" fillId="3" borderId="0" xfId="5" applyFont="1" applyFill="1" applyAlignment="1">
      <alignment horizontal="left" vertical="center" wrapText="1"/>
    </xf>
    <xf numFmtId="0" fontId="62" fillId="3" borderId="31" xfId="5" applyFont="1" applyFill="1" applyBorder="1" applyAlignment="1">
      <alignment horizontal="left" vertical="center" wrapText="1"/>
    </xf>
    <xf numFmtId="0" fontId="62" fillId="3" borderId="29" xfId="5" applyFont="1" applyFill="1" applyBorder="1" applyAlignment="1">
      <alignment horizontal="left" vertical="center" wrapText="1"/>
    </xf>
    <xf numFmtId="0" fontId="55" fillId="3" borderId="19" xfId="5" applyFont="1" applyFill="1" applyBorder="1" applyAlignment="1">
      <alignment horizontal="left" vertical="center" wrapText="1"/>
    </xf>
    <xf numFmtId="0" fontId="55" fillId="3" borderId="21" xfId="5" applyFont="1" applyFill="1" applyBorder="1" applyAlignment="1">
      <alignment horizontal="left" vertical="center" wrapText="1"/>
    </xf>
    <xf numFmtId="0" fontId="55" fillId="3" borderId="20" xfId="5" applyFont="1" applyFill="1" applyBorder="1" applyAlignment="1">
      <alignment horizontal="left" vertical="center" wrapText="1"/>
    </xf>
    <xf numFmtId="0" fontId="61" fillId="0" borderId="19" xfId="5" applyFont="1" applyBorder="1" applyAlignment="1">
      <alignment horizontal="center" vertical="center" wrapText="1"/>
    </xf>
    <xf numFmtId="0" fontId="61" fillId="0" borderId="21" xfId="5" applyFont="1" applyBorder="1" applyAlignment="1">
      <alignment horizontal="center" vertical="center" wrapText="1"/>
    </xf>
    <xf numFmtId="0" fontId="145" fillId="7" borderId="46" xfId="5" applyFont="1" applyFill="1" applyBorder="1" applyAlignment="1">
      <alignment horizontal="center" vertical="center"/>
    </xf>
    <xf numFmtId="0" fontId="145" fillId="7" borderId="42" xfId="5" applyFont="1" applyFill="1" applyBorder="1" applyAlignment="1">
      <alignment horizontal="center" vertical="center"/>
    </xf>
    <xf numFmtId="0" fontId="4" fillId="0" borderId="15" xfId="5" applyFont="1" applyBorder="1" applyAlignment="1">
      <alignment horizontal="center" vertical="center"/>
    </xf>
    <xf numFmtId="0" fontId="111" fillId="0" borderId="0" xfId="0" applyFont="1" applyAlignment="1">
      <alignment horizontal="justify" vertical="center" wrapText="1"/>
    </xf>
    <xf numFmtId="0" fontId="0" fillId="0" borderId="0" xfId="0">
      <alignment vertical="center"/>
    </xf>
    <xf numFmtId="0" fontId="111" fillId="0" borderId="0" xfId="0" applyFont="1" applyAlignment="1">
      <alignment horizontal="left" vertical="center" wrapText="1"/>
    </xf>
    <xf numFmtId="0" fontId="111" fillId="0" borderId="0" xfId="0" applyFont="1" applyAlignment="1">
      <alignment horizontal="left" vertical="center"/>
    </xf>
    <xf numFmtId="0" fontId="111" fillId="0" borderId="26" xfId="0" applyFont="1" applyBorder="1" applyAlignment="1">
      <alignment horizontal="justify" vertical="center" wrapText="1"/>
    </xf>
    <xf numFmtId="0" fontId="0" fillId="0" borderId="27" xfId="0" applyBorder="1">
      <alignment vertical="center"/>
    </xf>
    <xf numFmtId="0" fontId="111" fillId="0" borderId="28" xfId="0" applyFont="1" applyBorder="1" applyAlignment="1">
      <alignment horizontal="justify" vertical="center" wrapText="1"/>
    </xf>
    <xf numFmtId="0" fontId="0" fillId="0" borderId="31" xfId="0" applyBorder="1">
      <alignment vertical="center"/>
    </xf>
    <xf numFmtId="0" fontId="0" fillId="0" borderId="29" xfId="0" applyBorder="1">
      <alignment vertical="center"/>
    </xf>
    <xf numFmtId="0" fontId="109" fillId="0" borderId="0" xfId="0" applyFont="1" applyAlignment="1">
      <alignment horizontal="justify" vertical="center" wrapText="1"/>
    </xf>
    <xf numFmtId="0" fontId="111" fillId="0" borderId="23" xfId="0" applyFont="1" applyBorder="1" applyAlignment="1">
      <alignment horizontal="justify" vertical="center" wrapText="1"/>
    </xf>
    <xf numFmtId="0" fontId="0" fillId="0" borderId="15" xfId="0" applyBorder="1">
      <alignment vertical="center"/>
    </xf>
    <xf numFmtId="0" fontId="0" fillId="0" borderId="24" xfId="0" applyBorder="1">
      <alignment vertical="center"/>
    </xf>
    <xf numFmtId="0" fontId="111" fillId="0" borderId="23" xfId="0" applyFont="1" applyBorder="1" applyAlignment="1">
      <alignment horizontal="justify" wrapText="1"/>
    </xf>
    <xf numFmtId="0" fontId="0" fillId="0" borderId="15" xfId="0" applyBorder="1" applyAlignment="1"/>
    <xf numFmtId="0" fontId="0" fillId="0" borderId="24" xfId="0" applyBorder="1" applyAlignment="1"/>
    <xf numFmtId="0" fontId="147" fillId="0" borderId="0" xfId="0" applyFont="1" applyAlignment="1">
      <alignment horizontal="justify" vertical="center" wrapText="1"/>
    </xf>
    <xf numFmtId="0" fontId="111" fillId="8" borderId="19" xfId="0" applyFont="1" applyFill="1" applyBorder="1" applyAlignment="1">
      <alignment horizontal="center" vertical="center" wrapText="1"/>
    </xf>
    <xf numFmtId="0" fontId="111" fillId="8" borderId="21" xfId="0" applyFont="1" applyFill="1" applyBorder="1" applyAlignment="1">
      <alignment horizontal="center" vertical="center" wrapText="1"/>
    </xf>
    <xf numFmtId="0" fontId="111" fillId="8" borderId="20" xfId="0" applyFont="1" applyFill="1" applyBorder="1" applyAlignment="1">
      <alignment horizontal="center" vertical="center" wrapText="1"/>
    </xf>
    <xf numFmtId="0" fontId="111" fillId="0" borderId="1" xfId="0" applyFont="1" applyBorder="1" applyAlignment="1">
      <alignment horizontal="justify" vertical="top" wrapText="1"/>
    </xf>
    <xf numFmtId="0" fontId="111" fillId="0" borderId="1" xfId="0" applyFont="1" applyBorder="1" applyAlignment="1">
      <alignment horizontal="left" vertical="top" wrapText="1"/>
    </xf>
    <xf numFmtId="0" fontId="0" fillId="0" borderId="28" xfId="0" applyBorder="1" applyAlignment="1">
      <alignment horizontal="left" vertical="center"/>
    </xf>
    <xf numFmtId="0" fontId="0" fillId="0" borderId="31" xfId="0" applyBorder="1" applyAlignment="1">
      <alignment horizontal="left" vertical="center"/>
    </xf>
    <xf numFmtId="0" fontId="111" fillId="0" borderId="19" xfId="0" applyFont="1" applyBorder="1" applyAlignment="1">
      <alignment horizontal="center" vertical="center" wrapText="1"/>
    </xf>
    <xf numFmtId="0" fontId="111" fillId="0" borderId="21" xfId="0" applyFont="1" applyBorder="1" applyAlignment="1">
      <alignment horizontal="center" vertical="center" wrapText="1"/>
    </xf>
    <xf numFmtId="0" fontId="111" fillId="0" borderId="20" xfId="0" applyFont="1" applyBorder="1" applyAlignment="1">
      <alignment horizontal="center" vertical="center" wrapText="1"/>
    </xf>
    <xf numFmtId="0" fontId="150" fillId="0" borderId="0" xfId="0" applyFont="1" applyAlignment="1">
      <alignment horizontal="justify" vertical="center" wrapText="1"/>
    </xf>
    <xf numFmtId="0" fontId="153" fillId="0" borderId="0" xfId="0" applyFont="1">
      <alignment vertical="center"/>
    </xf>
    <xf numFmtId="0" fontId="147" fillId="0" borderId="66" xfId="0" applyFont="1" applyBorder="1" applyAlignment="1">
      <alignment horizontal="justify" vertical="top" wrapText="1"/>
    </xf>
    <xf numFmtId="0" fontId="111" fillId="0" borderId="68" xfId="0" applyFont="1" applyBorder="1" applyAlignment="1">
      <alignment horizontal="center" vertical="center" wrapText="1"/>
    </xf>
    <xf numFmtId="0" fontId="111" fillId="0" borderId="44" xfId="0" applyFont="1" applyBorder="1" applyAlignment="1">
      <alignment horizontal="center" vertical="center" wrapText="1"/>
    </xf>
    <xf numFmtId="0" fontId="111" fillId="9" borderId="68" xfId="0" applyFont="1" applyFill="1" applyBorder="1" applyAlignment="1">
      <alignment horizontal="center" vertical="center" wrapText="1"/>
    </xf>
    <xf numFmtId="0" fontId="111" fillId="9" borderId="44" xfId="0" applyFont="1" applyFill="1" applyBorder="1" applyAlignment="1">
      <alignment horizontal="center" vertical="center" wrapText="1"/>
    </xf>
    <xf numFmtId="0" fontId="111" fillId="0" borderId="18" xfId="0" applyFont="1" applyBorder="1" applyAlignment="1">
      <alignment horizontal="justify" vertical="top" wrapText="1"/>
    </xf>
    <xf numFmtId="0" fontId="111" fillId="0" borderId="65" xfId="0" applyFont="1" applyBorder="1" applyAlignment="1">
      <alignment horizontal="justify" vertical="top" wrapText="1"/>
    </xf>
    <xf numFmtId="0" fontId="154" fillId="0" borderId="0" xfId="0" applyFont="1" applyAlignment="1">
      <alignment horizontal="justify" vertical="center" wrapText="1"/>
    </xf>
    <xf numFmtId="0" fontId="111" fillId="0" borderId="0" xfId="0" applyFont="1" applyAlignment="1">
      <alignment horizontal="justify" vertical="top" wrapText="1"/>
    </xf>
    <xf numFmtId="0" fontId="111" fillId="0" borderId="17" xfId="0" applyFont="1" applyBorder="1" applyAlignment="1">
      <alignment horizontal="justify" vertical="top" wrapText="1"/>
    </xf>
    <xf numFmtId="0" fontId="111" fillId="0" borderId="49" xfId="0" applyFont="1" applyBorder="1" applyAlignment="1">
      <alignment horizontal="center" vertical="center" wrapText="1"/>
    </xf>
    <xf numFmtId="0" fontId="111" fillId="0" borderId="46" xfId="0" applyFont="1" applyBorder="1" applyAlignment="1">
      <alignment horizontal="center" vertical="center" wrapText="1"/>
    </xf>
    <xf numFmtId="0" fontId="111" fillId="0" borderId="43" xfId="0" applyFont="1" applyBorder="1" applyAlignment="1">
      <alignment horizontal="center" vertical="center" wrapText="1"/>
    </xf>
    <xf numFmtId="0" fontId="111" fillId="0" borderId="42" xfId="0" applyFont="1" applyBorder="1" applyAlignment="1">
      <alignment horizontal="center" vertical="center" wrapText="1"/>
    </xf>
    <xf numFmtId="0" fontId="111" fillId="9" borderId="46" xfId="0" applyFont="1" applyFill="1" applyBorder="1" applyAlignment="1">
      <alignment horizontal="center" vertical="center" wrapText="1"/>
    </xf>
    <xf numFmtId="0" fontId="111" fillId="9" borderId="42" xfId="0" applyFont="1" applyFill="1" applyBorder="1" applyAlignment="1">
      <alignment horizontal="center" vertical="center" wrapText="1"/>
    </xf>
    <xf numFmtId="0" fontId="155" fillId="0" borderId="0" xfId="0" applyFont="1" applyAlignment="1">
      <alignment horizontal="justify" vertical="center" wrapText="1"/>
    </xf>
    <xf numFmtId="0" fontId="111" fillId="0" borderId="23" xfId="0" applyFont="1" applyBorder="1" applyAlignment="1">
      <alignment horizontal="center" vertical="center" wrapText="1"/>
    </xf>
    <xf numFmtId="0" fontId="111" fillId="0" borderId="15" xfId="0" applyFont="1" applyBorder="1" applyAlignment="1">
      <alignment horizontal="center" vertical="center" wrapText="1"/>
    </xf>
    <xf numFmtId="0" fontId="111" fillId="0" borderId="24" xfId="0" applyFont="1" applyBorder="1" applyAlignment="1">
      <alignment horizontal="center" vertical="center" wrapText="1"/>
    </xf>
    <xf numFmtId="0" fontId="111" fillId="0" borderId="15" xfId="0" applyFont="1" applyBorder="1" applyAlignment="1">
      <alignment horizontal="left" vertical="center" wrapText="1"/>
    </xf>
    <xf numFmtId="0" fontId="111" fillId="0" borderId="66" xfId="0" applyFont="1" applyBorder="1" applyAlignment="1">
      <alignment horizontal="left" vertical="top" wrapText="1"/>
    </xf>
    <xf numFmtId="0" fontId="111" fillId="0" borderId="0" xfId="0" applyFont="1" applyAlignment="1">
      <alignment horizontal="center" vertical="top" wrapText="1"/>
    </xf>
    <xf numFmtId="0" fontId="111" fillId="0" borderId="0" xfId="0" applyFont="1" applyAlignment="1">
      <alignment horizontal="left" vertical="top" wrapText="1"/>
    </xf>
    <xf numFmtId="0" fontId="111" fillId="0" borderId="47" xfId="0" applyFont="1" applyBorder="1" applyAlignment="1">
      <alignment horizontal="center" vertical="top" wrapText="1"/>
    </xf>
    <xf numFmtId="0" fontId="111" fillId="0" borderId="51" xfId="0" applyFont="1" applyBorder="1" applyAlignment="1">
      <alignment horizontal="center" vertical="top" wrapText="1"/>
    </xf>
    <xf numFmtId="0" fontId="149" fillId="0" borderId="46" xfId="0" applyFont="1" applyBorder="1" applyAlignment="1">
      <alignment horizontal="center" vertical="center" wrapText="1"/>
    </xf>
    <xf numFmtId="0" fontId="111" fillId="0" borderId="0" xfId="0" applyFont="1" applyAlignment="1">
      <alignment vertical="top" wrapText="1"/>
    </xf>
    <xf numFmtId="0" fontId="111" fillId="0" borderId="65" xfId="0" applyFont="1" applyBorder="1" applyAlignment="1">
      <alignment horizontal="left" vertical="top" wrapText="1"/>
    </xf>
    <xf numFmtId="0" fontId="149" fillId="0" borderId="53" xfId="0" applyFont="1" applyBorder="1" applyAlignment="1">
      <alignment horizontal="center" vertical="center" wrapText="1"/>
    </xf>
    <xf numFmtId="0" fontId="111" fillId="0" borderId="45" xfId="0" applyFont="1" applyBorder="1" applyAlignment="1">
      <alignment horizontal="center" vertical="center" wrapText="1"/>
    </xf>
    <xf numFmtId="0" fontId="111" fillId="0" borderId="23" xfId="0" applyFont="1" applyBorder="1" applyAlignment="1">
      <alignment horizontal="left" vertical="center" wrapText="1"/>
    </xf>
    <xf numFmtId="0" fontId="111" fillId="0" borderId="24" xfId="0" applyFont="1" applyBorder="1" applyAlignment="1">
      <alignment horizontal="left" vertical="center" wrapText="1"/>
    </xf>
    <xf numFmtId="0" fontId="111" fillId="0" borderId="28" xfId="0" applyFont="1" applyBorder="1" applyAlignment="1">
      <alignment horizontal="left" vertical="center" wrapText="1"/>
    </xf>
    <xf numFmtId="0" fontId="111" fillId="0" borderId="31" xfId="0" applyFont="1" applyBorder="1" applyAlignment="1">
      <alignment horizontal="left" vertical="center" wrapText="1"/>
    </xf>
    <xf numFmtId="0" fontId="111" fillId="0" borderId="29" xfId="0" applyFont="1" applyBorder="1" applyAlignment="1">
      <alignment horizontal="left" vertical="center" wrapText="1"/>
    </xf>
    <xf numFmtId="0" fontId="147" fillId="0" borderId="66" xfId="0" applyFont="1" applyBorder="1" applyAlignment="1">
      <alignment horizontal="left" vertical="top" wrapText="1"/>
    </xf>
    <xf numFmtId="0" fontId="111" fillId="0" borderId="46" xfId="0" applyFont="1" applyBorder="1" applyAlignment="1">
      <alignment horizontal="center" vertical="top" wrapText="1"/>
    </xf>
    <xf numFmtId="0" fontId="111" fillId="0" borderId="42" xfId="0" applyFont="1" applyBorder="1" applyAlignment="1">
      <alignment horizontal="center" vertical="top" wrapText="1"/>
    </xf>
    <xf numFmtId="0" fontId="111" fillId="0" borderId="0" xfId="0" applyFont="1" applyAlignment="1">
      <alignment horizontal="center" vertical="center" wrapText="1"/>
    </xf>
    <xf numFmtId="0" fontId="111" fillId="0" borderId="19" xfId="0" applyFont="1" applyBorder="1" applyAlignment="1">
      <alignment horizontal="justify" vertical="center" wrapText="1"/>
    </xf>
    <xf numFmtId="0" fontId="0" fillId="0" borderId="21" xfId="0" applyBorder="1">
      <alignment vertical="center"/>
    </xf>
    <xf numFmtId="0" fontId="0" fillId="0" borderId="20" xfId="0" applyBorder="1">
      <alignment vertical="center"/>
    </xf>
    <xf numFmtId="0" fontId="20" fillId="0" borderId="0" xfId="2" applyFont="1" applyFill="1" applyBorder="1" applyAlignment="1">
      <alignment horizontal="left" vertical="center" wrapText="1"/>
    </xf>
    <xf numFmtId="0" fontId="20" fillId="0" borderId="0" xfId="2" applyFont="1" applyFill="1" applyBorder="1" applyAlignment="1">
      <alignment horizontal="center" vertical="center"/>
    </xf>
    <xf numFmtId="0" fontId="20" fillId="0" borderId="0" xfId="2" applyFont="1" applyFill="1" applyBorder="1" applyAlignment="1">
      <alignment horizontal="left" vertical="center" wrapText="1" indent="1"/>
    </xf>
    <xf numFmtId="0" fontId="15" fillId="0" borderId="0" xfId="2" applyFont="1" applyBorder="1" applyAlignment="1">
      <alignment horizontal="right" vertical="center" wrapText="1"/>
    </xf>
    <xf numFmtId="0" fontId="15" fillId="0" borderId="0" xfId="2" applyFont="1" applyBorder="1" applyAlignment="1">
      <alignment horizontal="center" vertical="center" wrapText="1"/>
    </xf>
    <xf numFmtId="0" fontId="20" fillId="0" borderId="128" xfId="2" applyFont="1" applyFill="1" applyBorder="1" applyAlignment="1">
      <alignment horizontal="center" vertical="center" wrapText="1"/>
    </xf>
    <xf numFmtId="0" fontId="20" fillId="0" borderId="25" xfId="2" applyFont="1" applyFill="1" applyBorder="1" applyAlignment="1">
      <alignment horizontal="center" vertical="center" wrapText="1"/>
    </xf>
    <xf numFmtId="0" fontId="20" fillId="0" borderId="2" xfId="2" applyFont="1" applyFill="1" applyBorder="1" applyAlignment="1">
      <alignment horizontal="center" vertical="center" wrapText="1"/>
    </xf>
    <xf numFmtId="0" fontId="20" fillId="0" borderId="128" xfId="2" applyFont="1" applyFill="1" applyBorder="1" applyAlignment="1">
      <alignment horizontal="left" vertical="center" wrapText="1" indent="1"/>
    </xf>
    <xf numFmtId="0" fontId="20" fillId="0" borderId="25" xfId="2" applyFont="1" applyFill="1" applyBorder="1" applyAlignment="1">
      <alignment horizontal="left" vertical="center" wrapText="1" indent="1"/>
    </xf>
    <xf numFmtId="0" fontId="20" fillId="0" borderId="2" xfId="2" applyFont="1" applyFill="1" applyBorder="1" applyAlignment="1">
      <alignment horizontal="left" vertical="center" wrapText="1" indent="1"/>
    </xf>
    <xf numFmtId="0" fontId="20" fillId="0" borderId="129" xfId="2" applyFont="1" applyFill="1" applyBorder="1" applyAlignment="1">
      <alignment horizontal="left" vertical="center" wrapText="1" indent="1" shrinkToFit="1"/>
    </xf>
    <xf numFmtId="0" fontId="20" fillId="0" borderId="130" xfId="2" applyFont="1" applyFill="1" applyBorder="1" applyAlignment="1">
      <alignment horizontal="left" vertical="center" wrapText="1" indent="1" shrinkToFit="1"/>
    </xf>
    <xf numFmtId="0" fontId="20" fillId="0" borderId="131" xfId="2" applyFont="1" applyFill="1" applyBorder="1" applyAlignment="1">
      <alignment horizontal="left" vertical="center" wrapText="1" indent="1" shrinkToFit="1"/>
    </xf>
    <xf numFmtId="0" fontId="20" fillId="0" borderId="26" xfId="2" applyFont="1" applyFill="1" applyBorder="1" applyAlignment="1">
      <alignment horizontal="center" vertical="center" wrapText="1" shrinkToFit="1"/>
    </xf>
    <xf numFmtId="0" fontId="20" fillId="0" borderId="0" xfId="2" applyFont="1" applyFill="1" applyBorder="1" applyAlignment="1">
      <alignment horizontal="center" vertical="center" wrapText="1" shrinkToFit="1"/>
    </xf>
    <xf numFmtId="0" fontId="20" fillId="0" borderId="27" xfId="2" applyFont="1" applyFill="1" applyBorder="1" applyAlignment="1">
      <alignment horizontal="center" vertical="center" wrapText="1" shrinkToFit="1"/>
    </xf>
    <xf numFmtId="0" fontId="19" fillId="0" borderId="26" xfId="2" applyFont="1" applyFill="1" applyBorder="1" applyAlignment="1">
      <alignment horizontal="left" vertical="center" wrapText="1" indent="2" shrinkToFit="1"/>
    </xf>
    <xf numFmtId="0" fontId="19" fillId="0" borderId="0" xfId="2" applyFont="1" applyFill="1" applyBorder="1" applyAlignment="1">
      <alignment horizontal="left" vertical="center" wrapText="1" indent="2" shrinkToFit="1"/>
    </xf>
    <xf numFmtId="0" fontId="19" fillId="0" borderId="27" xfId="2" applyFont="1" applyFill="1" applyBorder="1" applyAlignment="1">
      <alignment horizontal="left" vertical="center" wrapText="1" indent="2" shrinkToFit="1"/>
    </xf>
    <xf numFmtId="0" fontId="20" fillId="0" borderId="133" xfId="2" applyFont="1" applyFill="1" applyBorder="1" applyAlignment="1">
      <alignment horizontal="left" vertical="center" wrapText="1" indent="1" shrinkToFit="1"/>
    </xf>
    <xf numFmtId="0" fontId="20" fillId="0" borderId="67" xfId="2" applyFont="1" applyFill="1" applyBorder="1" applyAlignment="1">
      <alignment horizontal="left" vertical="center" wrapText="1" indent="1" shrinkToFit="1"/>
    </xf>
    <xf numFmtId="0" fontId="20" fillId="0" borderId="28" xfId="2" applyFont="1" applyFill="1" applyBorder="1" applyAlignment="1">
      <alignment horizontal="left" vertical="center" wrapText="1" indent="1" shrinkToFit="1"/>
    </xf>
    <xf numFmtId="0" fontId="20" fillId="0" borderId="31" xfId="2" applyFont="1" applyFill="1" applyBorder="1" applyAlignment="1">
      <alignment horizontal="left" vertical="center" wrapText="1" indent="1" shrinkToFit="1"/>
    </xf>
    <xf numFmtId="0" fontId="20" fillId="0" borderId="36" xfId="2" applyFont="1" applyFill="1" applyBorder="1" applyAlignment="1">
      <alignment horizontal="center" vertical="center" shrinkToFit="1"/>
    </xf>
    <xf numFmtId="0" fontId="26" fillId="0" borderId="36" xfId="2" applyFont="1" applyFill="1" applyBorder="1" applyAlignment="1">
      <alignment horizontal="center" vertical="center" wrapText="1"/>
    </xf>
    <xf numFmtId="178" fontId="20" fillId="0" borderId="38" xfId="2" applyNumberFormat="1" applyFont="1" applyFill="1" applyBorder="1" applyAlignment="1">
      <alignment horizontal="center" vertical="center" shrinkToFit="1"/>
    </xf>
    <xf numFmtId="0" fontId="20" fillId="0" borderId="38" xfId="2" applyFont="1" applyFill="1" applyBorder="1" applyAlignment="1">
      <alignment horizontal="center" vertical="center" wrapText="1" shrinkToFit="1"/>
    </xf>
    <xf numFmtId="0" fontId="20" fillId="0" borderId="138" xfId="2" applyFont="1" applyFill="1" applyBorder="1" applyAlignment="1">
      <alignment horizontal="center" vertical="center" wrapText="1"/>
    </xf>
    <xf numFmtId="0" fontId="20" fillId="0" borderId="138" xfId="2" applyFont="1" applyFill="1" applyBorder="1"/>
    <xf numFmtId="0" fontId="20" fillId="0" borderId="128" xfId="2" applyFont="1" applyFill="1" applyBorder="1"/>
    <xf numFmtId="0" fontId="20" fillId="0" borderId="25" xfId="2" applyFont="1" applyFill="1" applyBorder="1" applyAlignment="1">
      <alignment horizontal="center" vertical="center"/>
    </xf>
    <xf numFmtId="0" fontId="20" fillId="0" borderId="137" xfId="2" applyFont="1" applyFill="1" applyBorder="1" applyAlignment="1">
      <alignment horizontal="center" vertical="center"/>
    </xf>
    <xf numFmtId="0" fontId="19" fillId="0" borderId="139" xfId="2" applyFont="1" applyFill="1" applyBorder="1" applyAlignment="1">
      <alignment horizontal="center" vertical="center"/>
    </xf>
    <xf numFmtId="0" fontId="19" fillId="0" borderId="140" xfId="2" applyFont="1" applyFill="1" applyBorder="1" applyAlignment="1">
      <alignment horizontal="center" vertical="center"/>
    </xf>
    <xf numFmtId="0" fontId="19" fillId="0" borderId="135" xfId="2" applyFont="1" applyFill="1" applyBorder="1" applyAlignment="1">
      <alignment horizontal="center" vertical="center"/>
    </xf>
    <xf numFmtId="0" fontId="19" fillId="0" borderId="64" xfId="2" applyFont="1" applyFill="1" applyBorder="1" applyAlignment="1">
      <alignment horizontal="center" vertical="center"/>
    </xf>
    <xf numFmtId="0" fontId="19" fillId="0" borderId="36" xfId="2" applyFont="1" applyFill="1" applyBorder="1" applyAlignment="1">
      <alignment horizontal="center" vertical="center"/>
    </xf>
    <xf numFmtId="0" fontId="19" fillId="0" borderId="142" xfId="2" applyFont="1" applyFill="1" applyBorder="1" applyAlignment="1">
      <alignment horizontal="left" vertical="center" wrapText="1" indent="1"/>
    </xf>
    <xf numFmtId="0" fontId="19" fillId="0" borderId="143" xfId="2" applyFont="1" applyFill="1" applyBorder="1" applyAlignment="1">
      <alignment horizontal="left" vertical="center" wrapText="1" indent="1"/>
    </xf>
    <xf numFmtId="0" fontId="19" fillId="0" borderId="144" xfId="2" applyFont="1" applyFill="1" applyBorder="1" applyAlignment="1">
      <alignment horizontal="left" vertical="center" wrapText="1" indent="1"/>
    </xf>
    <xf numFmtId="0" fontId="20" fillId="0" borderId="142" xfId="2" applyFont="1" applyFill="1" applyBorder="1" applyAlignment="1">
      <alignment horizontal="left" vertical="top"/>
    </xf>
    <xf numFmtId="0" fontId="20" fillId="0" borderId="143" xfId="2" applyFont="1" applyFill="1" applyBorder="1" applyAlignment="1">
      <alignment horizontal="left" vertical="top"/>
    </xf>
    <xf numFmtId="0" fontId="20" fillId="0" borderId="144" xfId="2" applyFont="1" applyFill="1" applyBorder="1" applyAlignment="1">
      <alignment horizontal="left" vertical="top"/>
    </xf>
    <xf numFmtId="0" fontId="19" fillId="0" borderId="133" xfId="2" applyFont="1" applyFill="1" applyBorder="1" applyAlignment="1">
      <alignment horizontal="center" vertical="center" wrapText="1"/>
    </xf>
    <xf numFmtId="0" fontId="19" fillId="0" borderId="67" xfId="2" applyFont="1" applyFill="1" applyBorder="1" applyAlignment="1">
      <alignment horizontal="center" vertical="center" wrapText="1"/>
    </xf>
    <xf numFmtId="0" fontId="19" fillId="0" borderId="135" xfId="2" applyFont="1" applyFill="1" applyBorder="1" applyAlignment="1">
      <alignment horizontal="center" vertical="center" wrapText="1"/>
    </xf>
    <xf numFmtId="0" fontId="19" fillId="0" borderId="64" xfId="2" applyFont="1" applyFill="1" applyBorder="1" applyAlignment="1">
      <alignment horizontal="center" vertical="center" wrapText="1"/>
    </xf>
    <xf numFmtId="181" fontId="21" fillId="0" borderId="36" xfId="2" applyNumberFormat="1" applyFont="1" applyFill="1" applyBorder="1" applyAlignment="1">
      <alignment vertical="center"/>
    </xf>
    <xf numFmtId="0" fontId="20" fillId="0" borderId="26" xfId="2" applyFont="1" applyFill="1" applyBorder="1" applyAlignment="1">
      <alignment horizontal="left" vertical="center" wrapText="1" shrinkToFit="1"/>
    </xf>
    <xf numFmtId="0" fontId="20" fillId="0" borderId="0" xfId="2" applyFont="1" applyFill="1" applyBorder="1" applyAlignment="1">
      <alignment horizontal="left" vertical="center" wrapText="1" shrinkToFit="1"/>
    </xf>
    <xf numFmtId="181" fontId="18" fillId="0" borderId="0" xfId="2" applyNumberFormat="1" applyFont="1" applyFill="1" applyBorder="1" applyAlignment="1">
      <alignment vertical="center" shrinkToFit="1"/>
    </xf>
    <xf numFmtId="178" fontId="25" fillId="0" borderId="0" xfId="2" applyNumberFormat="1" applyFont="1" applyFill="1" applyBorder="1" applyAlignment="1">
      <alignment horizontal="left" vertical="center" wrapText="1" shrinkToFit="1"/>
    </xf>
    <xf numFmtId="178" fontId="18" fillId="0" borderId="0" xfId="2" applyNumberFormat="1" applyFont="1" applyFill="1" applyBorder="1" applyAlignment="1">
      <alignment vertical="center" shrinkToFit="1"/>
    </xf>
    <xf numFmtId="0" fontId="20" fillId="0" borderId="0" xfId="2" applyFont="1" applyFill="1" applyBorder="1" applyAlignment="1">
      <alignment horizontal="center" vertical="center" wrapText="1"/>
    </xf>
    <xf numFmtId="0" fontId="20" fillId="0" borderId="27" xfId="2" applyFont="1" applyFill="1" applyBorder="1" applyAlignment="1">
      <alignment horizontal="center" vertical="center" wrapText="1"/>
    </xf>
    <xf numFmtId="178" fontId="20" fillId="0" borderId="0" xfId="2" applyNumberFormat="1" applyFont="1" applyFill="1" applyBorder="1" applyAlignment="1">
      <alignment horizontal="left" vertical="center" shrinkToFit="1"/>
    </xf>
    <xf numFmtId="0" fontId="19" fillId="0" borderId="135" xfId="2" applyFont="1" applyFill="1" applyBorder="1" applyAlignment="1">
      <alignment horizontal="left" vertical="center" wrapText="1" indent="2" shrinkToFit="1"/>
    </xf>
    <xf numFmtId="0" fontId="19" fillId="0" borderId="64" xfId="2" applyFont="1" applyFill="1" applyBorder="1" applyAlignment="1">
      <alignment horizontal="left" vertical="center" wrapText="1" indent="2" shrinkToFit="1"/>
    </xf>
    <xf numFmtId="178" fontId="18" fillId="0" borderId="64" xfId="2" applyNumberFormat="1" applyFont="1" applyFill="1" applyBorder="1" applyAlignment="1">
      <alignment vertical="center" shrinkToFit="1"/>
    </xf>
    <xf numFmtId="0" fontId="20" fillId="0" borderId="64" xfId="2" applyFont="1" applyFill="1" applyBorder="1" applyAlignment="1">
      <alignment horizontal="left" vertical="center" wrapText="1"/>
    </xf>
    <xf numFmtId="0" fontId="20" fillId="0" borderId="136" xfId="2" applyFont="1" applyFill="1" applyBorder="1" applyAlignment="1">
      <alignment horizontal="left" vertical="center" wrapText="1"/>
    </xf>
    <xf numFmtId="0" fontId="20" fillId="0" borderId="26" xfId="2" applyFont="1" applyFill="1" applyBorder="1" applyAlignment="1">
      <alignment horizontal="left" vertical="center" wrapText="1" indent="1" shrinkToFit="1"/>
    </xf>
    <xf numFmtId="0" fontId="20" fillId="0" borderId="0" xfId="2" applyFont="1" applyFill="1" applyBorder="1" applyAlignment="1">
      <alignment horizontal="left" vertical="center" wrapText="1" indent="1" shrinkToFit="1"/>
    </xf>
    <xf numFmtId="0" fontId="19" fillId="0" borderId="0" xfId="2" applyFont="1" applyFill="1" applyBorder="1" applyAlignment="1">
      <alignment horizontal="center" vertical="center" wrapText="1"/>
    </xf>
    <xf numFmtId="0" fontId="26" fillId="0" borderId="0" xfId="2" applyFont="1" applyFill="1" applyBorder="1" applyAlignment="1">
      <alignment horizontal="left" vertical="center" wrapText="1"/>
    </xf>
    <xf numFmtId="0" fontId="26" fillId="0" borderId="27" xfId="2" applyFont="1" applyFill="1" applyBorder="1" applyAlignment="1">
      <alignment horizontal="left" vertical="center" wrapText="1"/>
    </xf>
    <xf numFmtId="0" fontId="20" fillId="0" borderId="27" xfId="2" applyFont="1" applyFill="1" applyBorder="1" applyAlignment="1">
      <alignment horizontal="left" vertical="center" wrapText="1"/>
    </xf>
    <xf numFmtId="0" fontId="15" fillId="0" borderId="21" xfId="2" applyFont="1" applyFill="1" applyBorder="1" applyAlignment="1">
      <alignment horizontal="left" vertical="center" shrinkToFit="1"/>
    </xf>
    <xf numFmtId="49" fontId="21" fillId="0" borderId="21" xfId="2" applyNumberFormat="1" applyFont="1" applyFill="1" applyBorder="1" applyAlignment="1">
      <alignment horizontal="left" vertical="center" wrapText="1" indent="1"/>
    </xf>
    <xf numFmtId="0" fontId="20" fillId="0" borderId="0" xfId="2" applyFont="1" applyFill="1" applyAlignment="1">
      <alignment horizontal="center" vertical="center"/>
    </xf>
    <xf numFmtId="0" fontId="20" fillId="0" borderId="31" xfId="2" applyFont="1" applyFill="1" applyBorder="1" applyAlignment="1">
      <alignment horizontal="left" vertical="center" wrapText="1"/>
    </xf>
    <xf numFmtId="0" fontId="20" fillId="0" borderId="125" xfId="2" applyFont="1" applyFill="1" applyBorder="1" applyAlignment="1">
      <alignment horizontal="center" vertical="center" wrapText="1"/>
    </xf>
    <xf numFmtId="0" fontId="20" fillId="0" borderId="126" xfId="2" applyFont="1" applyFill="1" applyBorder="1" applyAlignment="1">
      <alignment horizontal="center" vertical="center" wrapText="1"/>
    </xf>
    <xf numFmtId="0" fontId="20" fillId="0" borderId="127" xfId="2" applyFont="1" applyFill="1" applyBorder="1" applyAlignment="1">
      <alignment horizontal="center" vertical="center" wrapText="1"/>
    </xf>
    <xf numFmtId="0" fontId="20" fillId="0" borderId="137" xfId="2" applyFont="1" applyFill="1" applyBorder="1" applyAlignment="1">
      <alignment horizontal="left" vertical="center" wrapText="1" indent="1"/>
    </xf>
    <xf numFmtId="0" fontId="20" fillId="0" borderId="129" xfId="2" applyFont="1" applyFill="1" applyBorder="1" applyAlignment="1">
      <alignment horizontal="left" vertical="center" wrapText="1" indent="1"/>
    </xf>
    <xf numFmtId="0" fontId="15" fillId="0" borderId="130" xfId="2" applyFont="1" applyBorder="1" applyAlignment="1">
      <alignment horizontal="left" vertical="center" wrapText="1" indent="1"/>
    </xf>
    <xf numFmtId="0" fontId="15" fillId="0" borderId="130" xfId="2" applyFont="1" applyFill="1" applyBorder="1" applyAlignment="1">
      <alignment horizontal="left" vertical="center" wrapText="1" indent="1"/>
    </xf>
    <xf numFmtId="0" fontId="26" fillId="0" borderId="130" xfId="2" applyFont="1" applyFill="1" applyBorder="1" applyAlignment="1">
      <alignment horizontal="left" vertical="center" wrapText="1"/>
    </xf>
    <xf numFmtId="0" fontId="15" fillId="0" borderId="130" xfId="2" applyFont="1" applyBorder="1" applyAlignment="1">
      <alignment horizontal="left" vertical="center" wrapText="1"/>
    </xf>
    <xf numFmtId="0" fontId="15" fillId="0" borderId="131" xfId="2" applyFont="1" applyBorder="1" applyAlignment="1">
      <alignment horizontal="left" vertical="center" wrapText="1"/>
    </xf>
    <xf numFmtId="0" fontId="20" fillId="0" borderId="132" xfId="2" applyFont="1" applyFill="1" applyBorder="1" applyAlignment="1">
      <alignment horizontal="left" vertical="center" wrapText="1" indent="1" shrinkToFit="1"/>
    </xf>
    <xf numFmtId="0" fontId="20" fillId="0" borderId="36" xfId="2" applyFont="1" applyFill="1" applyBorder="1" applyAlignment="1">
      <alignment horizontal="left" vertical="center" wrapText="1" indent="1" shrinkToFit="1"/>
    </xf>
    <xf numFmtId="0" fontId="20" fillId="0" borderId="36" xfId="2" applyFont="1" applyFill="1" applyBorder="1" applyAlignment="1">
      <alignment horizontal="center" vertical="center" wrapText="1"/>
    </xf>
    <xf numFmtId="0" fontId="26" fillId="0" borderId="67" xfId="2" applyFont="1" applyFill="1" applyBorder="1" applyAlignment="1">
      <alignment horizontal="left" vertical="center" wrapText="1" shrinkToFit="1"/>
    </xf>
    <xf numFmtId="180" fontId="18" fillId="0" borderId="67" xfId="2" applyNumberFormat="1" applyFont="1" applyFill="1" applyBorder="1" applyAlignment="1">
      <alignment vertical="center" shrinkToFit="1"/>
    </xf>
    <xf numFmtId="0" fontId="20" fillId="0" borderId="67" xfId="2" applyFont="1" applyFill="1" applyBorder="1" applyAlignment="1">
      <alignment horizontal="left" vertical="center" wrapText="1"/>
    </xf>
    <xf numFmtId="0" fontId="20" fillId="0" borderId="134" xfId="2" applyFont="1" applyFill="1" applyBorder="1" applyAlignment="1">
      <alignment horizontal="left" vertical="center" wrapText="1"/>
    </xf>
    <xf numFmtId="0" fontId="20" fillId="0" borderId="0" xfId="2" applyFont="1" applyFill="1" applyAlignment="1">
      <alignment vertical="top" wrapText="1"/>
    </xf>
    <xf numFmtId="0" fontId="20" fillId="0" borderId="0" xfId="2" applyFont="1" applyFill="1" applyAlignment="1">
      <alignment vertical="center" wrapText="1"/>
    </xf>
    <xf numFmtId="0" fontId="20" fillId="0" borderId="0" xfId="2" applyFont="1" applyFill="1" applyAlignment="1">
      <alignment horizontal="right" vertical="top" wrapText="1"/>
    </xf>
    <xf numFmtId="0" fontId="18" fillId="0" borderId="0" xfId="2" applyFont="1" applyFill="1" applyAlignment="1">
      <alignment horizontal="center" vertical="center" wrapText="1"/>
    </xf>
    <xf numFmtId="0" fontId="21" fillId="0" borderId="0" xfId="2" applyFont="1" applyFill="1" applyAlignment="1">
      <alignment horizontal="center" vertical="top" wrapText="1"/>
    </xf>
    <xf numFmtId="179" fontId="26" fillId="0" borderId="123" xfId="2" applyNumberFormat="1" applyFont="1" applyFill="1" applyBorder="1" applyAlignment="1">
      <alignment horizontal="center" vertical="center" wrapText="1"/>
    </xf>
    <xf numFmtId="179" fontId="26" fillId="0" borderId="124" xfId="2" applyNumberFormat="1" applyFont="1" applyFill="1" applyBorder="1" applyAlignment="1">
      <alignment horizontal="center" vertical="center" wrapText="1"/>
    </xf>
    <xf numFmtId="0" fontId="15" fillId="0" borderId="31" xfId="2" applyFont="1" applyFill="1" applyBorder="1" applyAlignment="1">
      <alignment horizontal="left" vertical="center" shrinkToFit="1"/>
    </xf>
    <xf numFmtId="0" fontId="21" fillId="0" borderId="31" xfId="2" applyFont="1" applyFill="1" applyBorder="1" applyAlignment="1">
      <alignment horizontal="left" vertical="center" wrapText="1" indent="1"/>
    </xf>
    <xf numFmtId="0" fontId="0" fillId="0" borderId="0" xfId="0" applyAlignment="1">
      <alignment horizontal="left" vertical="top" wrapText="1"/>
    </xf>
    <xf numFmtId="0" fontId="0" fillId="0" borderId="120" xfId="0" applyBorder="1" applyAlignment="1">
      <alignment horizontal="center" vertical="center"/>
    </xf>
    <xf numFmtId="0" fontId="0" fillId="0" borderId="146" xfId="0" applyBorder="1" applyAlignment="1">
      <alignment horizontal="center" vertical="center"/>
    </xf>
    <xf numFmtId="0" fontId="0" fillId="0" borderId="1" xfId="0" applyBorder="1" applyAlignment="1">
      <alignment horizontal="center" vertical="center"/>
    </xf>
    <xf numFmtId="0" fontId="0" fillId="0" borderId="150" xfId="0" applyBorder="1" applyAlignment="1">
      <alignment horizontal="center" vertical="center"/>
    </xf>
    <xf numFmtId="0" fontId="0" fillId="0" borderId="43" xfId="0" applyBorder="1" applyAlignment="1">
      <alignment horizontal="center" vertical="center"/>
    </xf>
    <xf numFmtId="0" fontId="0" fillId="0" borderId="47" xfId="0" applyBorder="1" applyAlignment="1">
      <alignment horizontal="left" vertical="center" wrapText="1"/>
    </xf>
    <xf numFmtId="0" fontId="0" fillId="0" borderId="18" xfId="0" applyBorder="1" applyAlignment="1">
      <alignment horizontal="left" vertical="center" wrapText="1"/>
    </xf>
    <xf numFmtId="0" fontId="0" fillId="0" borderId="53" xfId="0" applyBorder="1" applyAlignment="1">
      <alignment horizontal="left" vertical="center" wrapText="1"/>
    </xf>
    <xf numFmtId="0" fontId="0" fillId="0" borderId="17" xfId="0" applyBorder="1" applyAlignment="1">
      <alignment horizontal="left" vertical="center" wrapText="1"/>
    </xf>
    <xf numFmtId="0" fontId="0" fillId="0" borderId="119" xfId="0" applyBorder="1" applyAlignment="1">
      <alignment horizontal="center" vertical="center"/>
    </xf>
    <xf numFmtId="0" fontId="0" fillId="0" borderId="114" xfId="0" applyBorder="1" applyAlignment="1">
      <alignment horizontal="center" vertical="center"/>
    </xf>
    <xf numFmtId="0" fontId="0" fillId="0" borderId="145" xfId="0" applyBorder="1" applyAlignment="1">
      <alignment horizontal="center" vertical="center"/>
    </xf>
    <xf numFmtId="0" fontId="0" fillId="0" borderId="76" xfId="0" applyBorder="1" applyAlignment="1">
      <alignment horizontal="center" vertical="center"/>
    </xf>
    <xf numFmtId="0" fontId="0" fillId="0" borderId="148" xfId="0" applyBorder="1" applyAlignment="1">
      <alignment horizontal="center" vertical="center"/>
    </xf>
    <xf numFmtId="0" fontId="0" fillId="0" borderId="2" xfId="0" applyBorder="1" applyAlignment="1">
      <alignment horizontal="center" vertical="center"/>
    </xf>
    <xf numFmtId="0" fontId="0" fillId="0" borderId="149" xfId="0" applyBorder="1" applyAlignment="1">
      <alignment horizontal="center" vertical="center"/>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19" xfId="0" applyBorder="1" applyAlignment="1">
      <alignment horizontal="center" vertical="center"/>
    </xf>
    <xf numFmtId="0" fontId="0" fillId="0" borderId="79" xfId="0" applyBorder="1" applyAlignment="1">
      <alignment horizontal="center" vertical="center"/>
    </xf>
    <xf numFmtId="0" fontId="75" fillId="0" borderId="0" xfId="0" applyFont="1" applyAlignment="1">
      <alignment horizontal="center" vertical="center"/>
    </xf>
    <xf numFmtId="0" fontId="7" fillId="0" borderId="31" xfId="4" applyFont="1" applyBorder="1" applyAlignment="1">
      <alignment horizontal="left" vertical="center" shrinkToFit="1"/>
    </xf>
    <xf numFmtId="0" fontId="0" fillId="0" borderId="31" xfId="4" applyFont="1" applyBorder="1" applyAlignment="1">
      <alignment horizontal="left" vertical="center" shrinkToFit="1"/>
    </xf>
    <xf numFmtId="0" fontId="15" fillId="0" borderId="31" xfId="4" applyFont="1" applyBorder="1" applyAlignment="1">
      <alignment horizontal="center" vertical="center" shrinkToFit="1"/>
    </xf>
    <xf numFmtId="0" fontId="72" fillId="0" borderId="21" xfId="4" applyFont="1" applyBorder="1" applyAlignment="1">
      <alignment horizontal="left" vertical="center"/>
    </xf>
    <xf numFmtId="0" fontId="7" fillId="0" borderId="21" xfId="4" applyFont="1" applyBorder="1" applyAlignment="1">
      <alignment horizontal="left" vertical="center"/>
    </xf>
    <xf numFmtId="49" fontId="15" fillId="0" borderId="21" xfId="4" applyNumberFormat="1" applyFont="1" applyBorder="1" applyAlignment="1">
      <alignment horizontal="center" vertical="center" shrinkToFit="1"/>
    </xf>
    <xf numFmtId="0" fontId="0" fillId="0" borderId="42" xfId="0" applyBorder="1" applyAlignment="1">
      <alignment horizontal="center" vertical="center"/>
    </xf>
    <xf numFmtId="49" fontId="0" fillId="0" borderId="121" xfId="0" applyNumberFormat="1" applyBorder="1" applyAlignment="1">
      <alignment horizontal="right" vertical="center"/>
    </xf>
    <xf numFmtId="49" fontId="0" fillId="0" borderId="43" xfId="0" applyNumberFormat="1" applyBorder="1" applyAlignment="1">
      <alignment horizontal="right" vertical="center"/>
    </xf>
    <xf numFmtId="0" fontId="0" fillId="0" borderId="18" xfId="0" applyBorder="1" applyAlignment="1">
      <alignment horizontal="left" vertical="center"/>
    </xf>
    <xf numFmtId="0" fontId="0" fillId="0" borderId="51" xfId="0" applyBorder="1" applyAlignment="1">
      <alignment horizontal="center" vertical="center"/>
    </xf>
    <xf numFmtId="0" fontId="0" fillId="0" borderId="45" xfId="0" applyBorder="1" applyAlignment="1">
      <alignment horizontal="center" vertical="center"/>
    </xf>
    <xf numFmtId="0" fontId="0" fillId="0" borderId="17" xfId="0" applyBorder="1" applyAlignment="1">
      <alignment horizontal="center" vertical="center"/>
    </xf>
    <xf numFmtId="0" fontId="0" fillId="0" borderId="75" xfId="0" applyBorder="1" applyAlignment="1">
      <alignment horizontal="left" vertical="center"/>
    </xf>
    <xf numFmtId="0" fontId="0" fillId="0" borderId="145" xfId="0" applyBorder="1" applyAlignment="1">
      <alignment horizontal="left" vertical="center"/>
    </xf>
    <xf numFmtId="0" fontId="0" fillId="0" borderId="76" xfId="0" applyBorder="1" applyAlignment="1">
      <alignment horizontal="left" vertical="center"/>
    </xf>
    <xf numFmtId="0" fontId="35" fillId="0" borderId="15" xfId="7" applyFont="1" applyFill="1" applyBorder="1" applyAlignment="1">
      <alignment horizontal="left" vertical="center"/>
    </xf>
    <xf numFmtId="0" fontId="35" fillId="0" borderId="21" xfId="7" applyFont="1" applyFill="1" applyBorder="1" applyAlignment="1">
      <alignment horizontal="left" vertical="center"/>
    </xf>
    <xf numFmtId="0" fontId="35" fillId="0" borderId="20" xfId="7" applyFont="1" applyFill="1" applyBorder="1" applyAlignment="1">
      <alignment horizontal="left" vertical="center"/>
    </xf>
    <xf numFmtId="0" fontId="35" fillId="0" borderId="0" xfId="7" applyFont="1" applyFill="1" applyBorder="1" applyAlignment="1">
      <alignment horizontal="left" vertical="center" shrinkToFit="1"/>
    </xf>
    <xf numFmtId="0" fontId="35" fillId="0" borderId="27" xfId="7" applyFont="1" applyFill="1" applyBorder="1" applyAlignment="1">
      <alignment horizontal="left" vertical="center" shrinkToFit="1"/>
    </xf>
    <xf numFmtId="0" fontId="35" fillId="0" borderId="23" xfId="7" applyFont="1" applyFill="1" applyBorder="1" applyAlignment="1">
      <alignment horizontal="left" vertical="top" wrapText="1"/>
    </xf>
    <xf numFmtId="0" fontId="35" fillId="0" borderId="15" xfId="7" applyFont="1" applyFill="1" applyBorder="1" applyAlignment="1">
      <alignment horizontal="left" vertical="top" wrapText="1"/>
    </xf>
    <xf numFmtId="0" fontId="35" fillId="0" borderId="26" xfId="7" applyFont="1" applyFill="1" applyBorder="1" applyAlignment="1">
      <alignment horizontal="left" vertical="top" wrapText="1"/>
    </xf>
    <xf numFmtId="0" fontId="35" fillId="0" borderId="0" xfId="7" applyFont="1" applyFill="1" applyBorder="1" applyAlignment="1">
      <alignment horizontal="left" vertical="top" wrapText="1"/>
    </xf>
    <xf numFmtId="0" fontId="35" fillId="0" borderId="15" xfId="7" applyFont="1" applyFill="1" applyBorder="1" applyAlignment="1">
      <alignment horizontal="left" vertical="center" shrinkToFit="1"/>
    </xf>
    <xf numFmtId="0" fontId="35" fillId="0" borderId="24" xfId="7" applyFont="1" applyFill="1" applyBorder="1" applyAlignment="1">
      <alignment horizontal="left" vertical="center" shrinkToFit="1"/>
    </xf>
    <xf numFmtId="0" fontId="35" fillId="0" borderId="31" xfId="7" applyFont="1" applyFill="1" applyBorder="1" applyAlignment="1">
      <alignment horizontal="left" vertical="center" shrinkToFit="1"/>
    </xf>
    <xf numFmtId="0" fontId="35" fillId="0" borderId="29" xfId="7" applyFont="1" applyFill="1" applyBorder="1" applyAlignment="1">
      <alignment horizontal="left" vertical="center" shrinkToFit="1"/>
    </xf>
    <xf numFmtId="0" fontId="35" fillId="0" borderId="15" xfId="7" applyFont="1" applyFill="1" applyBorder="1" applyAlignment="1">
      <alignment horizontal="left" vertical="center" wrapText="1"/>
    </xf>
    <xf numFmtId="49" fontId="2" fillId="0" borderId="21" xfId="6" applyNumberFormat="1" applyFont="1" applyBorder="1" applyAlignment="1">
      <alignment horizontal="left" vertical="center"/>
    </xf>
    <xf numFmtId="49" fontId="2" fillId="0" borderId="21" xfId="6" applyNumberFormat="1" applyFont="1" applyBorder="1" applyAlignment="1">
      <alignment horizontal="center" vertical="center"/>
    </xf>
    <xf numFmtId="0" fontId="51" fillId="0" borderId="0" xfId="3" applyFont="1" applyAlignment="1">
      <alignment horizontal="right" vertical="center" wrapText="1"/>
    </xf>
    <xf numFmtId="0" fontId="39" fillId="0" borderId="0" xfId="7" applyFont="1" applyFill="1" applyAlignment="1">
      <alignment horizontal="center" vertical="center"/>
    </xf>
    <xf numFmtId="0" fontId="2" fillId="0" borderId="31" xfId="6" applyFont="1" applyBorder="1" applyAlignment="1">
      <alignment horizontal="left" vertical="center"/>
    </xf>
    <xf numFmtId="0" fontId="2" fillId="0" borderId="31" xfId="6" applyFont="1" applyBorder="1" applyAlignment="1">
      <alignment horizontal="center" vertical="center"/>
    </xf>
    <xf numFmtId="0" fontId="2" fillId="0" borderId="0" xfId="0" applyFont="1" applyAlignment="1">
      <alignment horizontal="left" vertical="top" wrapText="1"/>
    </xf>
    <xf numFmtId="0" fontId="2" fillId="0" borderId="0" xfId="0" applyFont="1" applyAlignment="1">
      <alignment horizontal="left" vertical="top"/>
    </xf>
    <xf numFmtId="0" fontId="2" fillId="0" borderId="23" xfId="0" applyFont="1" applyBorder="1" applyAlignment="1">
      <alignment horizontal="left" vertical="center" wrapText="1"/>
    </xf>
    <xf numFmtId="0" fontId="2" fillId="0" borderId="15"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0" borderId="31" xfId="0" applyFont="1" applyBorder="1" applyAlignment="1">
      <alignment horizontal="left" vertical="center" wrapText="1"/>
    </xf>
    <xf numFmtId="0" fontId="2" fillId="0" borderId="29" xfId="0" applyFont="1" applyBorder="1" applyAlignment="1">
      <alignment horizontal="left" vertical="center" wrapText="1"/>
    </xf>
    <xf numFmtId="0" fontId="2" fillId="0" borderId="23" xfId="0" applyFont="1" applyBorder="1" applyAlignment="1">
      <alignment horizontal="center" vertical="center"/>
    </xf>
    <xf numFmtId="0" fontId="2" fillId="0" borderId="28" xfId="0" applyFont="1" applyBorder="1" applyAlignment="1">
      <alignment horizontal="center" vertical="center"/>
    </xf>
    <xf numFmtId="0" fontId="2" fillId="0" borderId="15" xfId="0" applyFont="1" applyBorder="1" applyAlignment="1">
      <alignment horizontal="left" vertical="center"/>
    </xf>
    <xf numFmtId="0" fontId="2" fillId="0" borderId="24" xfId="0" applyFont="1" applyBorder="1" applyAlignment="1">
      <alignment horizontal="left" vertical="center"/>
    </xf>
    <xf numFmtId="0" fontId="2" fillId="0" borderId="31" xfId="0" applyFont="1" applyBorder="1" applyAlignment="1">
      <alignment horizontal="left" vertical="center"/>
    </xf>
    <xf numFmtId="0" fontId="2" fillId="0" borderId="29" xfId="0" applyFont="1" applyBorder="1" applyAlignment="1">
      <alignment horizontal="left" vertical="center"/>
    </xf>
    <xf numFmtId="0" fontId="2" fillId="0" borderId="26" xfId="0" applyFont="1" applyBorder="1" applyAlignment="1">
      <alignment horizontal="left" vertical="center" wrapText="1"/>
    </xf>
    <xf numFmtId="0" fontId="2" fillId="0" borderId="0" xfId="0" applyFont="1" applyBorder="1" applyAlignment="1">
      <alignment horizontal="left" vertical="center" wrapText="1"/>
    </xf>
    <xf numFmtId="0" fontId="2" fillId="0" borderId="27" xfId="0" applyFont="1" applyBorder="1" applyAlignment="1">
      <alignment horizontal="left" vertical="center" wrapText="1"/>
    </xf>
    <xf numFmtId="0" fontId="2" fillId="0" borderId="0" xfId="0" applyFont="1" applyAlignment="1">
      <alignment horizontal="center" vertical="center"/>
    </xf>
    <xf numFmtId="0" fontId="2" fillId="0" borderId="0" xfId="0" applyFont="1" applyBorder="1" applyAlignment="1">
      <alignment horizontal="left" vertical="top" wrapText="1"/>
    </xf>
    <xf numFmtId="0" fontId="2" fillId="0" borderId="19" xfId="0" applyFont="1" applyBorder="1" applyAlignment="1">
      <alignment horizontal="left" vertical="center" wrapText="1"/>
    </xf>
    <xf numFmtId="0" fontId="2" fillId="0" borderId="21" xfId="0" applyFont="1" applyBorder="1" applyAlignment="1">
      <alignment horizontal="left" vertical="center" wrapText="1"/>
    </xf>
    <xf numFmtId="0" fontId="2" fillId="0" borderId="20" xfId="0" applyFont="1" applyBorder="1" applyAlignment="1">
      <alignment horizontal="left" vertical="center" wrapText="1"/>
    </xf>
    <xf numFmtId="0" fontId="36" fillId="0" borderId="19" xfId="0" applyFont="1" applyBorder="1" applyAlignment="1">
      <alignment horizontal="left" vertical="center"/>
    </xf>
    <xf numFmtId="0" fontId="36" fillId="0" borderId="21" xfId="0" applyFont="1" applyBorder="1" applyAlignment="1">
      <alignment horizontal="left" vertical="center"/>
    </xf>
    <xf numFmtId="0" fontId="36" fillId="0" borderId="0" xfId="0" applyFont="1" applyBorder="1" applyAlignment="1">
      <alignment horizontal="left" vertical="center" wrapText="1"/>
    </xf>
    <xf numFmtId="0" fontId="2" fillId="0" borderId="163" xfId="0" applyFont="1" applyBorder="1" applyAlignment="1">
      <alignment horizontal="center" vertical="center"/>
    </xf>
    <xf numFmtId="0" fontId="2" fillId="0" borderId="164" xfId="0" applyFont="1" applyBorder="1" applyAlignment="1">
      <alignment horizontal="center" vertical="center"/>
    </xf>
    <xf numFmtId="0" fontId="2" fillId="0" borderId="23" xfId="0" applyFont="1" applyBorder="1" applyAlignment="1">
      <alignment horizontal="left" vertical="center"/>
    </xf>
    <xf numFmtId="0" fontId="2" fillId="0" borderId="26" xfId="0" applyFont="1" applyBorder="1" applyAlignment="1">
      <alignment horizontal="left" vertical="center"/>
    </xf>
    <xf numFmtId="0" fontId="2" fillId="0" borderId="27" xfId="0" applyFont="1" applyBorder="1" applyAlignment="1">
      <alignment horizontal="left" vertical="center"/>
    </xf>
    <xf numFmtId="0" fontId="2" fillId="0" borderId="28" xfId="0" applyFont="1" applyBorder="1" applyAlignment="1">
      <alignment horizontal="left" vertical="center"/>
    </xf>
    <xf numFmtId="0" fontId="36" fillId="0" borderId="0" xfId="0" applyFont="1" applyBorder="1" applyAlignment="1">
      <alignment horizontal="left" wrapText="1"/>
    </xf>
    <xf numFmtId="0" fontId="38" fillId="0" borderId="0" xfId="0" applyFont="1" applyBorder="1" applyAlignment="1">
      <alignment horizontal="left" wrapText="1"/>
    </xf>
    <xf numFmtId="0" fontId="38" fillId="0" borderId="27" xfId="0" applyFont="1" applyBorder="1" applyAlignment="1">
      <alignment horizontal="left" wrapText="1"/>
    </xf>
    <xf numFmtId="0" fontId="2" fillId="0" borderId="0" xfId="0" applyFont="1" applyBorder="1" applyAlignment="1">
      <alignment horizontal="left" vertical="center"/>
    </xf>
    <xf numFmtId="0" fontId="2" fillId="0" borderId="21" xfId="4" applyFont="1" applyBorder="1" applyAlignment="1">
      <alignment horizontal="left" vertical="center" shrinkToFit="1"/>
    </xf>
    <xf numFmtId="182" fontId="15" fillId="0" borderId="21" xfId="4" applyNumberFormat="1" applyFont="1" applyBorder="1" applyAlignment="1">
      <alignment horizontal="center" vertical="center" shrinkToFit="1"/>
    </xf>
    <xf numFmtId="0" fontId="2" fillId="0" borderId="151" xfId="0" applyFont="1" applyBorder="1" applyAlignment="1">
      <alignment horizontal="center" vertical="center"/>
    </xf>
    <xf numFmtId="0" fontId="2" fillId="0" borderId="160" xfId="0" applyFont="1" applyBorder="1" applyAlignment="1">
      <alignment horizontal="center" vertical="center"/>
    </xf>
    <xf numFmtId="0" fontId="2" fillId="0" borderId="152" xfId="0" applyFont="1" applyBorder="1" applyAlignment="1">
      <alignment horizontal="left" vertical="center" wrapText="1"/>
    </xf>
    <xf numFmtId="0" fontId="2" fillId="0" borderId="153" xfId="0" applyFont="1" applyBorder="1" applyAlignment="1">
      <alignment horizontal="left" vertical="center" wrapText="1"/>
    </xf>
    <xf numFmtId="0" fontId="2" fillId="0" borderId="161" xfId="0" applyFont="1" applyBorder="1" applyAlignment="1">
      <alignment horizontal="left" vertical="center" wrapText="1"/>
    </xf>
    <xf numFmtId="0" fontId="2" fillId="0" borderId="162" xfId="0" applyFont="1" applyBorder="1" applyAlignment="1">
      <alignment horizontal="left" vertical="center" wrapText="1"/>
    </xf>
    <xf numFmtId="0" fontId="36" fillId="0" borderId="0" xfId="0" applyFont="1" applyBorder="1" applyAlignment="1">
      <alignment horizontal="left" vertical="center"/>
    </xf>
    <xf numFmtId="0" fontId="36" fillId="0" borderId="27" xfId="0" applyFont="1" applyBorder="1" applyAlignment="1">
      <alignment horizontal="left" vertical="center"/>
    </xf>
    <xf numFmtId="0" fontId="36" fillId="0" borderId="27" xfId="0" applyFont="1" applyBorder="1" applyAlignment="1">
      <alignment horizontal="left" vertical="center" wrapText="1"/>
    </xf>
    <xf numFmtId="0" fontId="36" fillId="0" borderId="158" xfId="0" applyFont="1" applyBorder="1" applyAlignment="1">
      <alignment horizontal="left" vertical="center" wrapText="1"/>
    </xf>
    <xf numFmtId="0" fontId="36" fillId="0" borderId="159" xfId="0" applyFont="1" applyBorder="1" applyAlignment="1">
      <alignment horizontal="left" vertical="center" wrapText="1"/>
    </xf>
    <xf numFmtId="0" fontId="36" fillId="0" borderId="15" xfId="0" applyFont="1" applyBorder="1" applyAlignment="1">
      <alignment horizontal="left" vertical="center"/>
    </xf>
    <xf numFmtId="0" fontId="36" fillId="0" borderId="24" xfId="0" applyFont="1" applyBorder="1" applyAlignment="1">
      <alignment horizontal="left" vertical="center"/>
    </xf>
    <xf numFmtId="0" fontId="36" fillId="0" borderId="31" xfId="0" applyFont="1" applyBorder="1" applyAlignment="1">
      <alignment horizontal="left" vertical="center"/>
    </xf>
    <xf numFmtId="0" fontId="35" fillId="0" borderId="31" xfId="4" applyFont="1" applyBorder="1" applyAlignment="1">
      <alignment horizontal="left" vertical="center" shrinkToFit="1"/>
    </xf>
    <xf numFmtId="182" fontId="15" fillId="0" borderId="31" xfId="4" applyNumberFormat="1" applyFont="1" applyBorder="1" applyAlignment="1">
      <alignment horizontal="center" vertical="center" shrinkToFit="1"/>
    </xf>
    <xf numFmtId="0" fontId="2" fillId="0" borderId="26" xfId="0" applyFont="1" applyBorder="1" applyAlignment="1">
      <alignment horizontal="center" vertical="center"/>
    </xf>
    <xf numFmtId="0" fontId="2" fillId="0" borderId="0" xfId="0" applyFont="1" applyBorder="1" applyAlignment="1">
      <alignment horizontal="center" vertical="center"/>
    </xf>
    <xf numFmtId="0" fontId="2" fillId="0" borderId="27" xfId="0" applyFont="1" applyBorder="1" applyAlignment="1">
      <alignment horizontal="center" vertical="center"/>
    </xf>
    <xf numFmtId="0" fontId="2" fillId="0" borderId="31" xfId="0" applyFont="1" applyBorder="1" applyAlignment="1">
      <alignment horizontal="center" vertical="center"/>
    </xf>
    <xf numFmtId="0" fontId="2" fillId="0" borderId="29" xfId="0" applyFont="1" applyBorder="1" applyAlignment="1">
      <alignment horizontal="center" vertical="center"/>
    </xf>
    <xf numFmtId="0" fontId="2" fillId="0" borderId="155" xfId="0" applyFont="1" applyBorder="1" applyAlignment="1">
      <alignment horizontal="left" vertical="center" wrapText="1"/>
    </xf>
    <xf numFmtId="0" fontId="2" fillId="0" borderId="156" xfId="0" applyFont="1" applyBorder="1" applyAlignment="1">
      <alignment horizontal="left" vertical="center" wrapText="1"/>
    </xf>
    <xf numFmtId="0" fontId="2" fillId="0" borderId="164" xfId="0" applyFont="1" applyBorder="1" applyAlignment="1">
      <alignment horizontal="right" vertical="center"/>
    </xf>
    <xf numFmtId="0" fontId="35" fillId="0" borderId="0" xfId="4" applyFont="1" applyBorder="1" applyAlignment="1">
      <alignment horizontal="center" vertical="center" shrinkToFit="1"/>
    </xf>
    <xf numFmtId="182" fontId="15" fillId="0" borderId="0" xfId="4" applyNumberFormat="1" applyFont="1" applyBorder="1" applyAlignment="1">
      <alignment horizontal="center" vertical="center" shrinkToFit="1"/>
    </xf>
    <xf numFmtId="0" fontId="2" fillId="0" borderId="0" xfId="4" applyFont="1" applyBorder="1" applyAlignment="1">
      <alignment horizontal="center" vertical="center" shrinkToFit="1"/>
    </xf>
    <xf numFmtId="49" fontId="2" fillId="0" borderId="31" xfId="0" applyNumberFormat="1" applyFont="1" applyBorder="1" applyAlignment="1">
      <alignment horizontal="left" vertical="center"/>
    </xf>
    <xf numFmtId="49" fontId="2" fillId="0" borderId="29" xfId="0" applyNumberFormat="1" applyFont="1" applyBorder="1" applyAlignment="1">
      <alignment horizontal="left" vertical="center"/>
    </xf>
    <xf numFmtId="0" fontId="2" fillId="0" borderId="31" xfId="0" applyFont="1" applyFill="1" applyBorder="1" applyAlignment="1">
      <alignment horizontal="left" vertical="center"/>
    </xf>
    <xf numFmtId="0" fontId="2" fillId="0" borderId="157" xfId="0" applyFont="1" applyBorder="1" applyAlignment="1">
      <alignment horizontal="center" vertical="center"/>
    </xf>
    <xf numFmtId="0" fontId="2" fillId="0" borderId="166" xfId="0" applyFont="1" applyBorder="1" applyAlignment="1">
      <alignment horizontal="left" vertical="center" wrapText="1"/>
    </xf>
    <xf numFmtId="0" fontId="2" fillId="0" borderId="66" xfId="0" applyFont="1" applyBorder="1" applyAlignment="1">
      <alignment horizontal="left" vertical="center" wrapText="1"/>
    </xf>
    <xf numFmtId="0" fontId="2" fillId="0" borderId="167" xfId="0" applyFont="1" applyBorder="1" applyAlignment="1">
      <alignment horizontal="left" vertical="center" wrapText="1"/>
    </xf>
    <xf numFmtId="0" fontId="2" fillId="0" borderId="168" xfId="0" applyFont="1" applyBorder="1" applyAlignment="1">
      <alignment horizontal="left" vertical="center" wrapText="1"/>
    </xf>
    <xf numFmtId="0" fontId="2" fillId="0" borderId="168" xfId="0" applyFont="1" applyBorder="1" applyAlignment="1">
      <alignment horizontal="left" vertical="center"/>
    </xf>
    <xf numFmtId="0" fontId="2" fillId="0" borderId="15" xfId="0" applyFont="1" applyFill="1" applyBorder="1" applyAlignment="1">
      <alignment horizontal="center" vertical="center"/>
    </xf>
    <xf numFmtId="0" fontId="2" fillId="0" borderId="24" xfId="0" applyFont="1" applyFill="1" applyBorder="1" applyAlignment="1">
      <alignment horizontal="center" vertical="center"/>
    </xf>
    <xf numFmtId="49" fontId="2" fillId="0" borderId="0" xfId="0" applyNumberFormat="1" applyFont="1" applyBorder="1" applyAlignment="1">
      <alignment horizontal="left" vertical="center"/>
    </xf>
    <xf numFmtId="49" fontId="2" fillId="0" borderId="27" xfId="0" applyNumberFormat="1" applyFont="1" applyBorder="1" applyAlignment="1">
      <alignment horizontal="left" vertical="center"/>
    </xf>
    <xf numFmtId="0" fontId="2" fillId="0" borderId="19" xfId="0" applyFont="1" applyBorder="1" applyAlignment="1">
      <alignment horizontal="left" vertical="center"/>
    </xf>
    <xf numFmtId="0" fontId="2" fillId="0" borderId="20" xfId="0" applyFont="1" applyBorder="1" applyAlignment="1">
      <alignment horizontal="left" vertical="center"/>
    </xf>
    <xf numFmtId="0" fontId="35" fillId="0" borderId="31" xfId="4" applyFont="1" applyBorder="1" applyAlignment="1">
      <alignment horizontal="center" vertical="center" shrinkToFit="1"/>
    </xf>
    <xf numFmtId="0" fontId="2" fillId="0" borderId="21" xfId="4" applyFont="1" applyBorder="1" applyAlignment="1">
      <alignment horizontal="center" vertical="center" shrinkToFit="1"/>
    </xf>
    <xf numFmtId="49" fontId="2" fillId="0" borderId="158" xfId="0" applyNumberFormat="1" applyFont="1" applyBorder="1" applyAlignment="1">
      <alignment horizontal="right" vertical="center"/>
    </xf>
    <xf numFmtId="0" fontId="2" fillId="0" borderId="160" xfId="0" applyFont="1" applyBorder="1" applyAlignment="1">
      <alignment horizontal="left" vertical="center"/>
    </xf>
    <xf numFmtId="0" fontId="2" fillId="0" borderId="161" xfId="0" applyFont="1" applyBorder="1" applyAlignment="1">
      <alignment horizontal="left" vertical="center"/>
    </xf>
    <xf numFmtId="0" fontId="2" fillId="0" borderId="162" xfId="0" applyFont="1" applyBorder="1" applyAlignment="1">
      <alignment horizontal="left" vertical="center"/>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35" fillId="0" borderId="23" xfId="0" applyFont="1" applyBorder="1" applyAlignment="1">
      <alignment horizontal="center" vertical="center"/>
    </xf>
    <xf numFmtId="0" fontId="35" fillId="0" borderId="24" xfId="0" applyFont="1" applyBorder="1" applyAlignment="1">
      <alignment horizontal="center" vertical="center"/>
    </xf>
    <xf numFmtId="0" fontId="35" fillId="0" borderId="26" xfId="0" applyFont="1" applyBorder="1" applyAlignment="1">
      <alignment horizontal="center" vertical="center"/>
    </xf>
    <xf numFmtId="0" fontId="35" fillId="0" borderId="27" xfId="0" applyFont="1" applyBorder="1" applyAlignment="1">
      <alignment horizontal="center" vertical="center"/>
    </xf>
    <xf numFmtId="0" fontId="35" fillId="0" borderId="28" xfId="0" applyFont="1" applyBorder="1" applyAlignment="1">
      <alignment horizontal="center" vertical="center"/>
    </xf>
    <xf numFmtId="0" fontId="35" fillId="0" borderId="29" xfId="0" applyFont="1" applyBorder="1" applyAlignment="1">
      <alignment horizontal="center" vertical="center"/>
    </xf>
    <xf numFmtId="0" fontId="2" fillId="0" borderId="27" xfId="0" applyFont="1" applyBorder="1" applyAlignment="1">
      <alignment horizontal="left" vertical="top" wrapText="1"/>
    </xf>
    <xf numFmtId="0" fontId="2" fillId="0" borderId="31" xfId="0" applyFont="1" applyBorder="1" applyAlignment="1">
      <alignment horizontal="left" vertical="top" wrapText="1"/>
    </xf>
    <xf numFmtId="0" fontId="2" fillId="0" borderId="29" xfId="0" applyFont="1" applyBorder="1" applyAlignment="1">
      <alignment horizontal="left" vertical="top" wrapText="1"/>
    </xf>
    <xf numFmtId="0" fontId="2" fillId="0" borderId="23" xfId="0" applyFont="1" applyBorder="1" applyAlignment="1">
      <alignment horizontal="left" vertical="top" wrapText="1"/>
    </xf>
    <xf numFmtId="0" fontId="2" fillId="0" borderId="15" xfId="0" applyFont="1" applyBorder="1" applyAlignment="1">
      <alignment horizontal="left" vertical="top"/>
    </xf>
    <xf numFmtId="0" fontId="2" fillId="0" borderId="24" xfId="0" applyFont="1" applyBorder="1" applyAlignment="1">
      <alignment horizontal="left" vertical="top"/>
    </xf>
    <xf numFmtId="0" fontId="2" fillId="0" borderId="26" xfId="0" applyFont="1" applyBorder="1" applyAlignment="1">
      <alignment horizontal="left" vertical="top"/>
    </xf>
    <xf numFmtId="0" fontId="2" fillId="0" borderId="0" xfId="0" applyFont="1" applyBorder="1" applyAlignment="1">
      <alignment horizontal="left" vertical="top"/>
    </xf>
    <xf numFmtId="0" fontId="2" fillId="0" borderId="27" xfId="0" applyFont="1" applyBorder="1" applyAlignment="1">
      <alignment horizontal="left" vertical="top"/>
    </xf>
    <xf numFmtId="0" fontId="2" fillId="0" borderId="28" xfId="0" applyFont="1" applyBorder="1" applyAlignment="1">
      <alignment horizontal="left" vertical="top"/>
    </xf>
    <xf numFmtId="0" fontId="2" fillId="0" borderId="31" xfId="0" applyFont="1" applyBorder="1" applyAlignment="1">
      <alignment horizontal="left" vertical="top"/>
    </xf>
    <xf numFmtId="0" fontId="2" fillId="0" borderId="29" xfId="0" applyFont="1" applyBorder="1" applyAlignment="1">
      <alignment horizontal="left" vertical="top"/>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35" fillId="0" borderId="0" xfId="0" applyFont="1" applyAlignment="1">
      <alignment horizontal="center" vertical="center"/>
    </xf>
    <xf numFmtId="49" fontId="15" fillId="0" borderId="31" xfId="4" applyNumberFormat="1" applyFont="1" applyBorder="1" applyAlignment="1">
      <alignment horizontal="left" vertical="center" shrinkToFit="1"/>
    </xf>
    <xf numFmtId="49" fontId="15" fillId="0" borderId="21" xfId="4" applyNumberFormat="1" applyFont="1" applyBorder="1" applyAlignment="1">
      <alignment horizontal="left" vertical="center" shrinkToFit="1"/>
    </xf>
    <xf numFmtId="0" fontId="2" fillId="0" borderId="1" xfId="0" applyFont="1" applyBorder="1" applyAlignment="1">
      <alignment horizontal="center" vertical="center"/>
    </xf>
    <xf numFmtId="0" fontId="2" fillId="0" borderId="19" xfId="0" applyFont="1" applyBorder="1" applyAlignment="1">
      <alignment horizontal="center" vertical="center"/>
    </xf>
    <xf numFmtId="0" fontId="2" fillId="0" borderId="21" xfId="0" applyFont="1" applyBorder="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xf>
    <xf numFmtId="0" fontId="21" fillId="0" borderId="0" xfId="0" applyFont="1" applyAlignment="1">
      <alignment horizontal="left" vertical="center" wrapText="1"/>
    </xf>
    <xf numFmtId="0" fontId="21" fillId="0" borderId="176" xfId="8" applyFont="1" applyBorder="1" applyAlignment="1">
      <alignment horizontal="center" vertical="center"/>
    </xf>
    <xf numFmtId="0" fontId="21" fillId="0" borderId="177" xfId="8" applyFont="1" applyBorder="1" applyAlignment="1">
      <alignment horizontal="center" vertical="center"/>
    </xf>
    <xf numFmtId="0" fontId="21" fillId="0" borderId="178" xfId="8" applyFont="1" applyBorder="1" applyAlignment="1">
      <alignment horizontal="center" vertical="center"/>
    </xf>
    <xf numFmtId="0" fontId="21" fillId="0" borderId="179" xfId="8" applyFont="1" applyBorder="1" applyAlignment="1">
      <alignment horizontal="center" vertical="center"/>
    </xf>
    <xf numFmtId="0" fontId="21" fillId="0" borderId="19" xfId="8" applyFont="1" applyBorder="1" applyAlignment="1">
      <alignment horizontal="center" vertical="center"/>
    </xf>
    <xf numFmtId="0" fontId="21" fillId="0" borderId="21" xfId="8" applyFont="1" applyBorder="1" applyAlignment="1">
      <alignment horizontal="center" vertical="center"/>
    </xf>
    <xf numFmtId="0" fontId="21" fillId="0" borderId="20" xfId="8" applyFont="1" applyBorder="1" applyAlignment="1">
      <alignment horizontal="center" vertical="center"/>
    </xf>
    <xf numFmtId="0" fontId="21" fillId="0" borderId="173" xfId="8" applyFont="1" applyBorder="1" applyAlignment="1">
      <alignment horizontal="center" vertical="center"/>
    </xf>
    <xf numFmtId="0" fontId="21" fillId="0" borderId="174" xfId="8" applyFont="1" applyBorder="1" applyAlignment="1">
      <alignment horizontal="center" vertical="center"/>
    </xf>
    <xf numFmtId="0" fontId="21" fillId="0" borderId="175" xfId="8" applyFont="1" applyBorder="1" applyAlignment="1">
      <alignment horizontal="center" vertical="center"/>
    </xf>
    <xf numFmtId="0" fontId="21" fillId="0" borderId="125" xfId="8" applyFont="1" applyBorder="1" applyAlignment="1">
      <alignment horizontal="left" vertical="center" wrapText="1"/>
    </xf>
    <xf numFmtId="0" fontId="21" fillId="0" borderId="126" xfId="8" applyFont="1" applyBorder="1" applyAlignment="1">
      <alignment horizontal="left" vertical="center" wrapText="1"/>
    </xf>
    <xf numFmtId="0" fontId="21" fillId="0" borderId="127" xfId="8" applyFont="1" applyBorder="1" applyAlignment="1">
      <alignment horizontal="left" vertical="center" wrapText="1"/>
    </xf>
    <xf numFmtId="0" fontId="21" fillId="0" borderId="125" xfId="8" applyFont="1" applyBorder="1" applyAlignment="1">
      <alignment horizontal="center" vertical="center"/>
    </xf>
    <xf numFmtId="0" fontId="21" fillId="0" borderId="127" xfId="8" applyFont="1" applyBorder="1" applyAlignment="1">
      <alignment horizontal="center" vertical="center"/>
    </xf>
    <xf numFmtId="0" fontId="21" fillId="0" borderId="19" xfId="8" applyFont="1" applyBorder="1" applyAlignment="1">
      <alignment horizontal="left" vertical="center" wrapText="1"/>
    </xf>
    <xf numFmtId="0" fontId="21" fillId="0" borderId="21" xfId="8" applyFont="1" applyBorder="1" applyAlignment="1">
      <alignment horizontal="left" vertical="center" wrapText="1"/>
    </xf>
    <xf numFmtId="0" fontId="21" fillId="0" borderId="20" xfId="8" applyFont="1" applyBorder="1" applyAlignment="1">
      <alignment horizontal="left" vertical="center" wrapText="1"/>
    </xf>
    <xf numFmtId="0" fontId="21" fillId="0" borderId="171" xfId="8" applyFont="1" applyBorder="1" applyAlignment="1">
      <alignment horizontal="center" vertical="center"/>
    </xf>
    <xf numFmtId="0" fontId="21" fillId="0" borderId="172" xfId="8" applyFont="1" applyBorder="1" applyAlignment="1">
      <alignment horizontal="center" vertical="center"/>
    </xf>
    <xf numFmtId="0" fontId="21" fillId="0" borderId="19" xfId="8" applyFont="1" applyBorder="1" applyAlignment="1">
      <alignment horizontal="center"/>
    </xf>
    <xf numFmtId="0" fontId="21" fillId="0" borderId="20" xfId="8" applyFont="1" applyBorder="1" applyAlignment="1">
      <alignment horizontal="center"/>
    </xf>
    <xf numFmtId="0" fontId="21" fillId="0" borderId="23" xfId="8" applyFont="1" applyBorder="1" applyAlignment="1">
      <alignment horizontal="left" vertical="center" wrapText="1"/>
    </xf>
    <xf numFmtId="0" fontId="21" fillId="0" borderId="19" xfId="8" applyFont="1" applyBorder="1" applyAlignment="1">
      <alignment horizontal="left" vertical="top" wrapText="1"/>
    </xf>
    <xf numFmtId="0" fontId="21" fillId="0" borderId="20" xfId="8" applyFont="1" applyBorder="1" applyAlignment="1">
      <alignment horizontal="left" vertical="top" wrapText="1"/>
    </xf>
    <xf numFmtId="0" fontId="21" fillId="0" borderId="19" xfId="8" applyFont="1" applyBorder="1" applyAlignment="1">
      <alignment horizontal="center" vertical="top"/>
    </xf>
    <xf numFmtId="0" fontId="21" fillId="0" borderId="21" xfId="8" applyFont="1" applyBorder="1" applyAlignment="1">
      <alignment horizontal="center" vertical="top"/>
    </xf>
    <xf numFmtId="0" fontId="21" fillId="0" borderId="20" xfId="8" applyFont="1" applyBorder="1" applyAlignment="1">
      <alignment horizontal="center" vertical="top"/>
    </xf>
    <xf numFmtId="0" fontId="2" fillId="0" borderId="31" xfId="7" applyFont="1" applyBorder="1" applyAlignment="1">
      <alignment horizontal="center" vertical="center"/>
    </xf>
    <xf numFmtId="0" fontId="2" fillId="0" borderId="21" xfId="7" applyFont="1" applyBorder="1" applyAlignment="1">
      <alignment horizontal="center" vertical="center"/>
    </xf>
    <xf numFmtId="49" fontId="2" fillId="0" borderId="21" xfId="7" applyNumberFormat="1" applyFont="1" applyBorder="1" applyAlignment="1">
      <alignment horizontal="center" vertical="center"/>
    </xf>
    <xf numFmtId="0" fontId="2" fillId="0" borderId="21" xfId="7" applyNumberFormat="1" applyFont="1" applyBorder="1" applyAlignment="1">
      <alignment horizontal="center" vertical="center"/>
    </xf>
    <xf numFmtId="0" fontId="21" fillId="0" borderId="0" xfId="8" applyFont="1" applyBorder="1" applyAlignment="1">
      <alignment horizontal="left" vertical="center"/>
    </xf>
    <xf numFmtId="0" fontId="21" fillId="0" borderId="0" xfId="8" applyFont="1" applyBorder="1" applyAlignment="1">
      <alignment horizontal="right" vertical="center"/>
    </xf>
    <xf numFmtId="0" fontId="21" fillId="0" borderId="0" xfId="8" applyFont="1" applyBorder="1" applyAlignment="1">
      <alignment horizontal="center" vertical="center"/>
    </xf>
    <xf numFmtId="0" fontId="72" fillId="0" borderId="1" xfId="0" applyFont="1" applyBorder="1" applyAlignment="1">
      <alignment horizontal="left" vertical="center" wrapText="1" indent="1"/>
    </xf>
    <xf numFmtId="0" fontId="21" fillId="0" borderId="1" xfId="0" applyFont="1" applyBorder="1" applyAlignment="1">
      <alignment horizontal="right" vertical="center" wrapText="1"/>
    </xf>
    <xf numFmtId="0" fontId="21" fillId="0" borderId="31" xfId="8" applyFont="1" applyBorder="1" applyAlignment="1">
      <alignment horizontal="left" vertical="center"/>
    </xf>
    <xf numFmtId="0" fontId="21" fillId="0" borderId="29" xfId="8" applyFont="1" applyBorder="1" applyAlignment="1">
      <alignment horizontal="left" vertical="center"/>
    </xf>
    <xf numFmtId="0" fontId="21" fillId="0" borderId="31" xfId="8" applyFont="1" applyBorder="1" applyAlignment="1">
      <alignment horizontal="center" vertical="center"/>
    </xf>
    <xf numFmtId="0" fontId="21" fillId="0" borderId="19"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20" xfId="0" applyFont="1" applyBorder="1" applyAlignment="1">
      <alignment horizontal="center" vertical="center" wrapText="1"/>
    </xf>
    <xf numFmtId="0" fontId="18" fillId="0" borderId="0" xfId="8" applyFont="1" applyAlignment="1">
      <alignment horizontal="center" vertical="center"/>
    </xf>
    <xf numFmtId="0" fontId="35" fillId="0" borderId="31" xfId="7" applyFont="1" applyFill="1" applyBorder="1" applyAlignment="1">
      <alignment horizontal="left" vertical="center"/>
    </xf>
    <xf numFmtId="0" fontId="35" fillId="0" borderId="29" xfId="7" applyFont="1" applyFill="1" applyBorder="1" applyAlignment="1">
      <alignment horizontal="left" vertical="center"/>
    </xf>
    <xf numFmtId="0" fontId="35" fillId="0" borderId="15" xfId="7" applyFont="1" applyBorder="1" applyAlignment="1">
      <alignment horizontal="left" vertical="center" wrapText="1"/>
    </xf>
    <xf numFmtId="0" fontId="35" fillId="0" borderId="31" xfId="7" applyFont="1" applyBorder="1" applyAlignment="1">
      <alignment horizontal="left" vertical="center" wrapText="1"/>
    </xf>
    <xf numFmtId="0" fontId="35" fillId="0" borderId="23" xfId="7" applyFont="1" applyFill="1" applyBorder="1" applyAlignment="1">
      <alignment horizontal="left" vertical="center"/>
    </xf>
    <xf numFmtId="0" fontId="35" fillId="0" borderId="21" xfId="7" applyFont="1" applyFill="1" applyBorder="1" applyAlignment="1">
      <alignment horizontal="center" vertical="center"/>
    </xf>
    <xf numFmtId="0" fontId="35" fillId="0" borderId="20" xfId="7" applyFont="1" applyFill="1" applyBorder="1" applyAlignment="1">
      <alignment horizontal="center" vertical="center"/>
    </xf>
    <xf numFmtId="0" fontId="35" fillId="0" borderId="24" xfId="7" applyFont="1" applyFill="1" applyBorder="1" applyAlignment="1">
      <alignment horizontal="left" vertical="center"/>
    </xf>
    <xf numFmtId="0" fontId="35" fillId="0" borderId="1" xfId="7" applyFont="1" applyBorder="1" applyAlignment="1">
      <alignment horizontal="left" vertical="center" wrapText="1" indent="1"/>
    </xf>
    <xf numFmtId="0" fontId="35" fillId="0" borderId="1" xfId="7" applyFont="1" applyBorder="1" applyAlignment="1">
      <alignment horizontal="right" vertical="center" wrapText="1"/>
    </xf>
    <xf numFmtId="0" fontId="35" fillId="0" borderId="21" xfId="7" applyFont="1" applyBorder="1" applyAlignment="1">
      <alignment horizontal="center" vertical="center"/>
    </xf>
    <xf numFmtId="0" fontId="35" fillId="0" borderId="20" xfId="7" applyFont="1" applyBorder="1" applyAlignment="1">
      <alignment horizontal="center" vertical="center"/>
    </xf>
    <xf numFmtId="0" fontId="39" fillId="0" borderId="0" xfId="7" applyFont="1" applyAlignment="1">
      <alignment horizontal="center" vertical="center"/>
    </xf>
    <xf numFmtId="0" fontId="35" fillId="0" borderId="0" xfId="7" applyFont="1" applyAlignment="1">
      <alignment horizontal="left" vertical="center" wrapText="1"/>
    </xf>
    <xf numFmtId="0" fontId="35" fillId="0" borderId="1" xfId="7" applyFont="1" applyBorder="1" applyAlignment="1">
      <alignment horizontal="center" vertical="center" wrapText="1"/>
    </xf>
    <xf numFmtId="0" fontId="37" fillId="0" borderId="31" xfId="3" applyFont="1" applyBorder="1" applyAlignment="1">
      <alignment horizontal="center" vertical="center" shrinkToFit="1"/>
    </xf>
    <xf numFmtId="0" fontId="37" fillId="0" borderId="31" xfId="3" applyFont="1" applyBorder="1" applyAlignment="1">
      <alignment horizontal="center" vertical="center"/>
    </xf>
    <xf numFmtId="49" fontId="77" fillId="0" borderId="21" xfId="9" applyNumberFormat="1" applyFont="1" applyBorder="1" applyAlignment="1">
      <alignment horizontal="center" vertical="center"/>
    </xf>
    <xf numFmtId="0" fontId="20" fillId="0" borderId="19" xfId="2" applyFont="1" applyBorder="1" applyAlignment="1">
      <alignment horizontal="left" vertical="center"/>
    </xf>
    <xf numFmtId="0" fontId="20" fillId="0" borderId="21" xfId="2" applyFont="1" applyBorder="1" applyAlignment="1">
      <alignment horizontal="left" vertical="center"/>
    </xf>
    <xf numFmtId="0" fontId="20" fillId="0" borderId="20" xfId="2" applyFont="1" applyBorder="1" applyAlignment="1">
      <alignment horizontal="left" vertical="center"/>
    </xf>
    <xf numFmtId="181" fontId="20" fillId="0" borderId="19" xfId="2" applyNumberFormat="1" applyFont="1" applyBorder="1" applyAlignment="1">
      <alignment horizontal="right" vertical="center"/>
    </xf>
    <xf numFmtId="181" fontId="20" fillId="0" borderId="21" xfId="2" applyNumberFormat="1" applyFont="1" applyBorder="1" applyAlignment="1">
      <alignment horizontal="right" vertical="center"/>
    </xf>
    <xf numFmtId="0" fontId="20" fillId="0" borderId="0" xfId="2" applyFont="1" applyAlignment="1">
      <alignment horizontal="left" vertical="top" wrapText="1"/>
    </xf>
    <xf numFmtId="0" fontId="14" fillId="0" borderId="0" xfId="2" applyFont="1" applyAlignment="1"/>
    <xf numFmtId="0" fontId="20" fillId="0" borderId="19" xfId="2" applyFont="1" applyBorder="1" applyAlignment="1">
      <alignment horizontal="left" vertical="center" wrapText="1"/>
    </xf>
    <xf numFmtId="0" fontId="20" fillId="0" borderId="21" xfId="2" applyFont="1" applyBorder="1" applyAlignment="1">
      <alignment horizontal="left" vertical="center" wrapText="1"/>
    </xf>
    <xf numFmtId="0" fontId="20" fillId="0" borderId="20" xfId="2" applyFont="1" applyBorder="1" applyAlignment="1">
      <alignment horizontal="left" vertical="center" wrapText="1"/>
    </xf>
    <xf numFmtId="0" fontId="20" fillId="0" borderId="19" xfId="2" applyFont="1" applyBorder="1" applyAlignment="1">
      <alignment vertical="center"/>
    </xf>
    <xf numFmtId="0" fontId="20" fillId="0" borderId="21" xfId="2" applyFont="1" applyBorder="1" applyAlignment="1">
      <alignment vertical="center"/>
    </xf>
    <xf numFmtId="0" fontId="20" fillId="0" borderId="20" xfId="2" applyFont="1" applyBorder="1" applyAlignment="1">
      <alignment vertical="center"/>
    </xf>
    <xf numFmtId="0" fontId="20" fillId="0" borderId="23" xfId="2" applyFont="1" applyBorder="1" applyAlignment="1">
      <alignment horizontal="center" vertical="center" wrapText="1"/>
    </xf>
    <xf numFmtId="0" fontId="20" fillId="0" borderId="26" xfId="2" applyFont="1" applyBorder="1" applyAlignment="1">
      <alignment horizontal="center" vertical="center" wrapText="1"/>
    </xf>
    <xf numFmtId="0" fontId="20" fillId="0" borderId="28" xfId="2" applyFont="1" applyBorder="1" applyAlignment="1">
      <alignment horizontal="center" vertical="center" wrapText="1"/>
    </xf>
    <xf numFmtId="0" fontId="20" fillId="0" borderId="0" xfId="2" applyFont="1" applyAlignment="1">
      <alignment horizontal="left" vertical="center"/>
    </xf>
    <xf numFmtId="0" fontId="20" fillId="0" borderId="0" xfId="2" applyFont="1" applyAlignment="1">
      <alignment horizontal="right" vertical="center"/>
    </xf>
    <xf numFmtId="0" fontId="18" fillId="0" borderId="0" xfId="2" applyFont="1" applyAlignment="1">
      <alignment horizontal="center" vertical="center"/>
    </xf>
    <xf numFmtId="179" fontId="19" fillId="0" borderId="0" xfId="2" applyNumberFormat="1" applyFont="1" applyFill="1" applyBorder="1" applyAlignment="1">
      <alignment horizontal="center" vertical="center" wrapText="1"/>
    </xf>
    <xf numFmtId="0" fontId="15" fillId="0" borderId="31" xfId="4" applyFont="1" applyBorder="1" applyAlignment="1">
      <alignment horizontal="left" vertical="center" shrinkToFit="1"/>
    </xf>
    <xf numFmtId="0" fontId="21" fillId="0" borderId="31" xfId="4" applyFont="1" applyBorder="1" applyAlignment="1">
      <alignment horizontal="left" vertical="center" wrapText="1" indent="1" shrinkToFit="1"/>
    </xf>
    <xf numFmtId="0" fontId="21" fillId="0" borderId="31" xfId="2" applyFont="1" applyBorder="1" applyAlignment="1">
      <alignment horizontal="left" vertical="center" wrapText="1" indent="1"/>
    </xf>
    <xf numFmtId="0" fontId="15" fillId="0" borderId="21" xfId="4" applyFont="1" applyBorder="1" applyAlignment="1">
      <alignment horizontal="left" vertical="center" shrinkToFit="1"/>
    </xf>
    <xf numFmtId="49" fontId="0" fillId="0" borderId="31" xfId="4" applyNumberFormat="1" applyFont="1" applyBorder="1" applyAlignment="1">
      <alignment horizontal="left" vertical="center" wrapText="1" shrinkToFit="1"/>
    </xf>
    <xf numFmtId="49" fontId="15" fillId="0" borderId="31" xfId="2" applyNumberFormat="1" applyFont="1" applyBorder="1" applyAlignment="1">
      <alignment horizontal="left" vertical="center" wrapText="1"/>
    </xf>
    <xf numFmtId="0" fontId="20" fillId="0" borderId="0" xfId="3" applyFont="1" applyAlignment="1">
      <alignment horizontal="left" vertical="top" wrapText="1"/>
    </xf>
    <xf numFmtId="0" fontId="15" fillId="0" borderId="31" xfId="3" applyFont="1" applyBorder="1" applyAlignment="1">
      <alignment horizontal="left" vertical="center" indent="1" shrinkToFit="1"/>
    </xf>
    <xf numFmtId="0" fontId="20" fillId="0" borderId="19" xfId="3" applyFont="1" applyBorder="1" applyAlignment="1">
      <alignment horizontal="left" vertical="center" wrapText="1" indent="1"/>
    </xf>
    <xf numFmtId="0" fontId="20" fillId="0" borderId="21" xfId="3" applyFont="1" applyBorder="1" applyAlignment="1">
      <alignment horizontal="left" vertical="center" wrapText="1" indent="1"/>
    </xf>
    <xf numFmtId="0" fontId="20" fillId="0" borderId="20" xfId="3" applyFont="1" applyBorder="1" applyAlignment="1">
      <alignment horizontal="left" vertical="center" wrapText="1" indent="1"/>
    </xf>
    <xf numFmtId="0" fontId="20" fillId="0" borderId="0" xfId="3" applyFont="1" applyAlignment="1">
      <alignment horizontal="left" vertical="center" shrinkToFit="1"/>
    </xf>
    <xf numFmtId="0" fontId="20" fillId="0" borderId="0" xfId="3" applyFont="1" applyAlignment="1">
      <alignment horizontal="right" vertical="center" shrinkToFit="1"/>
    </xf>
    <xf numFmtId="0" fontId="18" fillId="0" borderId="0" xfId="3" applyFont="1" applyAlignment="1">
      <alignment horizontal="center" vertical="center" wrapText="1" shrinkToFit="1"/>
    </xf>
    <xf numFmtId="0" fontId="15" fillId="0" borderId="0" xfId="3" applyFont="1" applyAlignment="1">
      <alignment horizontal="center" vertical="center" shrinkToFit="1"/>
    </xf>
    <xf numFmtId="0" fontId="15" fillId="0" borderId="0" xfId="2" applyFont="1" applyAlignment="1">
      <alignment horizontal="center" vertical="center" shrinkToFit="1"/>
    </xf>
    <xf numFmtId="0" fontId="20" fillId="0" borderId="0" xfId="3" applyFont="1" applyAlignment="1">
      <alignment horizontal="center" vertical="top" shrinkToFit="1"/>
    </xf>
    <xf numFmtId="0" fontId="21" fillId="0" borderId="31" xfId="3" applyFont="1" applyBorder="1" applyAlignment="1">
      <alignment horizontal="left" vertical="center" wrapText="1" indent="1"/>
    </xf>
    <xf numFmtId="0" fontId="15" fillId="0" borderId="31" xfId="3" applyFont="1" applyBorder="1" applyAlignment="1">
      <alignment horizontal="left" vertical="center" wrapText="1" indent="1"/>
    </xf>
    <xf numFmtId="49" fontId="21" fillId="0" borderId="21" xfId="3" applyNumberFormat="1" applyFont="1" applyBorder="1" applyAlignment="1">
      <alignment horizontal="left" vertical="center" wrapText="1"/>
    </xf>
    <xf numFmtId="49" fontId="15" fillId="0" borderId="21" xfId="3" applyNumberFormat="1" applyFont="1" applyBorder="1" applyAlignment="1">
      <alignment horizontal="left" vertical="center" wrapText="1"/>
    </xf>
    <xf numFmtId="0" fontId="15" fillId="0" borderId="31" xfId="3" applyFont="1" applyBorder="1" applyAlignment="1">
      <alignment horizontal="left" vertical="center" wrapText="1" indent="1" shrinkToFit="1"/>
    </xf>
    <xf numFmtId="0" fontId="33" fillId="0" borderId="1" xfId="3" applyFont="1" applyBorder="1" applyAlignment="1">
      <alignment horizontal="left" vertical="center" wrapText="1"/>
    </xf>
    <xf numFmtId="0" fontId="33" fillId="0" borderId="19" xfId="3" applyFont="1" applyBorder="1" applyAlignment="1">
      <alignment horizontal="left" vertical="center" wrapText="1"/>
    </xf>
    <xf numFmtId="0" fontId="33" fillId="0" borderId="21" xfId="3" applyFont="1" applyBorder="1" applyAlignment="1">
      <alignment horizontal="left" vertical="center" wrapText="1"/>
    </xf>
    <xf numFmtId="0" fontId="33" fillId="0" borderId="20" xfId="3" applyFont="1" applyBorder="1" applyAlignment="1">
      <alignment horizontal="left" vertical="center" wrapText="1"/>
    </xf>
    <xf numFmtId="0" fontId="37" fillId="0" borderId="0" xfId="3" applyFont="1" applyAlignment="1">
      <alignment horizontal="left" vertical="center" wrapText="1"/>
    </xf>
    <xf numFmtId="0" fontId="37" fillId="0" borderId="0" xfId="3" quotePrefix="1" applyFont="1" applyAlignment="1">
      <alignment horizontal="left" vertical="top" wrapText="1"/>
    </xf>
    <xf numFmtId="0" fontId="37" fillId="0" borderId="0" xfId="3" quotePrefix="1" applyFont="1" applyAlignment="1">
      <alignment horizontal="left" vertical="top"/>
    </xf>
    <xf numFmtId="0" fontId="21" fillId="0" borderId="31" xfId="3" applyFont="1" applyBorder="1" applyAlignment="1">
      <alignment horizontal="left" vertical="center" shrinkToFit="1"/>
    </xf>
    <xf numFmtId="49" fontId="37" fillId="0" borderId="31" xfId="3" applyNumberFormat="1" applyFont="1" applyBorder="1" applyAlignment="1">
      <alignment horizontal="left" vertical="center"/>
    </xf>
    <xf numFmtId="0" fontId="37" fillId="0" borderId="31" xfId="3" applyFont="1" applyBorder="1" applyAlignment="1">
      <alignment horizontal="left" vertical="center" wrapText="1" indent="1" shrinkToFit="1"/>
    </xf>
    <xf numFmtId="0" fontId="33" fillId="0" borderId="19" xfId="3" applyFont="1" applyBorder="1" applyAlignment="1">
      <alignment horizontal="left" vertical="center"/>
    </xf>
    <xf numFmtId="0" fontId="33" fillId="0" borderId="21" xfId="3" applyFont="1" applyBorder="1" applyAlignment="1">
      <alignment horizontal="left" vertical="center"/>
    </xf>
    <xf numFmtId="0" fontId="33" fillId="0" borderId="20" xfId="3" applyFont="1" applyBorder="1" applyAlignment="1">
      <alignment horizontal="left" vertical="center"/>
    </xf>
    <xf numFmtId="0" fontId="33" fillId="0" borderId="19" xfId="3" applyNumberFormat="1" applyFont="1" applyBorder="1" applyAlignment="1">
      <alignment horizontal="center" vertical="center" wrapText="1"/>
    </xf>
    <xf numFmtId="0" fontId="33" fillId="0" borderId="20" xfId="3" applyNumberFormat="1" applyFont="1" applyBorder="1" applyAlignment="1">
      <alignment horizontal="center" vertical="center" wrapText="1"/>
    </xf>
    <xf numFmtId="0" fontId="33" fillId="0" borderId="0" xfId="3" applyFont="1" applyAlignment="1">
      <alignment horizontal="left" vertical="center" shrinkToFit="1"/>
    </xf>
    <xf numFmtId="0" fontId="20" fillId="0" borderId="0" xfId="3" applyNumberFormat="1" applyFont="1" applyAlignment="1">
      <alignment horizontal="right" vertical="center" shrinkToFit="1"/>
    </xf>
    <xf numFmtId="0" fontId="37" fillId="0" borderId="31" xfId="3" applyNumberFormat="1" applyFont="1" applyBorder="1" applyAlignment="1">
      <alignment horizontal="left" vertical="center"/>
    </xf>
    <xf numFmtId="0" fontId="33" fillId="0" borderId="15" xfId="3" applyNumberFormat="1" applyFont="1" applyBorder="1" applyAlignment="1">
      <alignment horizontal="center" vertical="center"/>
    </xf>
    <xf numFmtId="0" fontId="33" fillId="0" borderId="23" xfId="3" applyNumberFormat="1" applyFont="1" applyBorder="1" applyAlignment="1">
      <alignment horizontal="center" vertical="center"/>
    </xf>
    <xf numFmtId="0" fontId="33" fillId="0" borderId="1" xfId="3" applyNumberFormat="1" applyFont="1" applyBorder="1" applyAlignment="1">
      <alignment horizontal="center" vertical="center"/>
    </xf>
    <xf numFmtId="0" fontId="37" fillId="0" borderId="31" xfId="3" applyFont="1" applyBorder="1" applyAlignment="1">
      <alignment horizontal="left" vertical="center" indent="1" shrinkToFit="1"/>
    </xf>
    <xf numFmtId="0" fontId="20" fillId="0" borderId="1" xfId="5" applyFont="1" applyBorder="1" applyAlignment="1">
      <alignment horizontal="left" vertical="center" wrapText="1"/>
    </xf>
    <xf numFmtId="0" fontId="33" fillId="0" borderId="21" xfId="3" applyNumberFormat="1" applyFont="1" applyBorder="1" applyAlignment="1">
      <alignment horizontal="center" vertical="center" wrapText="1"/>
    </xf>
    <xf numFmtId="0" fontId="20" fillId="0" borderId="1" xfId="3" applyFont="1" applyBorder="1" applyAlignment="1">
      <alignment horizontal="left" vertical="center" wrapText="1"/>
    </xf>
    <xf numFmtId="0" fontId="33" fillId="0" borderId="19" xfId="3" applyFont="1" applyBorder="1" applyAlignment="1">
      <alignment vertical="center" wrapText="1"/>
    </xf>
    <xf numFmtId="0" fontId="33" fillId="0" borderId="21" xfId="3" applyFont="1" applyBorder="1" applyAlignment="1">
      <alignment vertical="center" wrapText="1"/>
    </xf>
    <xf numFmtId="0" fontId="33" fillId="0" borderId="20" xfId="3" applyFont="1" applyBorder="1" applyAlignment="1">
      <alignment vertical="center" wrapText="1"/>
    </xf>
    <xf numFmtId="181" fontId="33" fillId="0" borderId="19" xfId="3" applyNumberFormat="1" applyFont="1" applyBorder="1" applyAlignment="1">
      <alignment horizontal="center" vertical="center" wrapText="1"/>
    </xf>
    <xf numFmtId="181" fontId="33" fillId="0" borderId="21" xfId="3" applyNumberFormat="1" applyFont="1" applyBorder="1" applyAlignment="1">
      <alignment horizontal="center" vertical="center" wrapText="1"/>
    </xf>
    <xf numFmtId="0" fontId="33" fillId="0" borderId="1" xfId="3" applyFont="1" applyBorder="1" applyAlignment="1">
      <alignment horizontal="left" vertical="center" wrapText="1" shrinkToFit="1"/>
    </xf>
    <xf numFmtId="0" fontId="33" fillId="0" borderId="19" xfId="3" applyFont="1" applyBorder="1" applyAlignment="1">
      <alignment horizontal="center" vertical="center" wrapText="1"/>
    </xf>
    <xf numFmtId="0" fontId="33" fillId="0" borderId="21" xfId="3" applyFont="1" applyBorder="1" applyAlignment="1">
      <alignment horizontal="center" vertical="center" wrapText="1"/>
    </xf>
    <xf numFmtId="0" fontId="33" fillId="0" borderId="20" xfId="3" applyFont="1" applyBorder="1" applyAlignment="1">
      <alignment horizontal="center" vertical="center" wrapText="1"/>
    </xf>
    <xf numFmtId="0" fontId="52" fillId="0" borderId="0" xfId="3" applyFont="1" applyAlignment="1">
      <alignment horizontal="center" vertical="center" wrapText="1" shrinkToFit="1"/>
    </xf>
    <xf numFmtId="0" fontId="53" fillId="0" borderId="0" xfId="3" applyNumberFormat="1" applyFont="1" applyAlignment="1">
      <alignment horizontal="center" vertical="top" shrinkToFit="1"/>
    </xf>
    <xf numFmtId="0" fontId="37" fillId="0" borderId="0" xfId="3" applyFont="1" applyBorder="1" applyAlignment="1">
      <alignment horizontal="left" vertical="center" indent="1" shrinkToFit="1"/>
    </xf>
    <xf numFmtId="0" fontId="37" fillId="0" borderId="23" xfId="3" applyFont="1" applyBorder="1" applyAlignment="1">
      <alignment horizontal="left" vertical="center"/>
    </xf>
    <xf numFmtId="0" fontId="37" fillId="0" borderId="15" xfId="3" applyFont="1" applyBorder="1" applyAlignment="1">
      <alignment horizontal="left" vertical="center"/>
    </xf>
    <xf numFmtId="0" fontId="37" fillId="0" borderId="24" xfId="3" applyFont="1" applyBorder="1" applyAlignment="1">
      <alignment horizontal="left" vertical="center"/>
    </xf>
    <xf numFmtId="0" fontId="37" fillId="0" borderId="28" xfId="3" applyFont="1" applyBorder="1" applyAlignment="1">
      <alignment horizontal="left" vertical="center"/>
    </xf>
    <xf numFmtId="0" fontId="37" fillId="0" borderId="31" xfId="3" applyFont="1" applyBorder="1" applyAlignment="1">
      <alignment horizontal="left" vertical="center"/>
    </xf>
    <xf numFmtId="0" fontId="37" fillId="0" borderId="29" xfId="3" applyFont="1" applyBorder="1" applyAlignment="1">
      <alignment horizontal="left" vertical="center"/>
    </xf>
    <xf numFmtId="0" fontId="37" fillId="0" borderId="0" xfId="3" applyFont="1" applyBorder="1" applyAlignment="1">
      <alignment horizontal="left" vertical="center" wrapText="1"/>
    </xf>
    <xf numFmtId="0" fontId="37" fillId="0" borderId="0" xfId="3" applyFont="1" applyBorder="1" applyAlignment="1">
      <alignment horizontal="left" vertical="center"/>
    </xf>
    <xf numFmtId="0" fontId="37" fillId="0" borderId="1" xfId="3" applyFont="1" applyBorder="1" applyAlignment="1">
      <alignment horizontal="left" vertical="center" shrinkToFit="1"/>
    </xf>
    <xf numFmtId="49" fontId="84" fillId="0" borderId="1" xfId="3" applyNumberFormat="1" applyFont="1" applyBorder="1" applyAlignment="1">
      <alignment horizontal="left" vertical="center"/>
    </xf>
    <xf numFmtId="0" fontId="84" fillId="0" borderId="1" xfId="3" applyFont="1" applyBorder="1" applyAlignment="1">
      <alignment horizontal="left" vertical="center"/>
    </xf>
    <xf numFmtId="0" fontId="33" fillId="0" borderId="1" xfId="3" applyFont="1" applyBorder="1" applyAlignment="1">
      <alignment horizontal="center" vertical="center" wrapText="1"/>
    </xf>
    <xf numFmtId="0" fontId="33" fillId="0" borderId="22" xfId="3" applyFont="1" applyBorder="1" applyAlignment="1">
      <alignment horizontal="center" vertical="center" wrapText="1"/>
    </xf>
    <xf numFmtId="0" fontId="35" fillId="0" borderId="19" xfId="12" applyFont="1" applyBorder="1" applyAlignment="1">
      <alignment horizontal="left" vertical="center" wrapText="1"/>
    </xf>
    <xf numFmtId="0" fontId="35" fillId="0" borderId="20" xfId="12" applyFont="1" applyBorder="1" applyAlignment="1">
      <alignment horizontal="left" vertical="center" wrapText="1"/>
    </xf>
    <xf numFmtId="0" fontId="2" fillId="0" borderId="1" xfId="12" applyFont="1" applyBorder="1" applyAlignment="1">
      <alignment horizontal="center" vertical="top" wrapText="1"/>
    </xf>
    <xf numFmtId="0" fontId="2" fillId="0" borderId="19" xfId="12" applyFont="1" applyBorder="1" applyAlignment="1">
      <alignment horizontal="center" vertical="top" wrapText="1"/>
    </xf>
    <xf numFmtId="0" fontId="2" fillId="0" borderId="0" xfId="3" applyFont="1" applyAlignment="1">
      <alignment horizontal="right" vertical="center" shrinkToFit="1"/>
    </xf>
    <xf numFmtId="0" fontId="39" fillId="0" borderId="0" xfId="12" applyFont="1" applyAlignment="1">
      <alignment horizontal="center" vertical="center" wrapText="1"/>
    </xf>
    <xf numFmtId="0" fontId="2" fillId="0" borderId="0" xfId="12" applyFont="1">
      <alignment vertical="center"/>
    </xf>
    <xf numFmtId="0" fontId="2" fillId="0" borderId="31" xfId="4" applyFont="1" applyBorder="1" applyAlignment="1">
      <alignment horizontal="center" vertical="center" shrinkToFit="1"/>
    </xf>
    <xf numFmtId="49" fontId="2" fillId="0" borderId="21" xfId="4" applyNumberFormat="1" applyFont="1" applyBorder="1" applyAlignment="1">
      <alignment horizontal="left" vertical="center" shrinkToFit="1"/>
    </xf>
    <xf numFmtId="0" fontId="85" fillId="0" borderId="0" xfId="12" applyFont="1" applyAlignment="1">
      <alignment horizontal="right" vertical="center" wrapText="1"/>
    </xf>
    <xf numFmtId="0" fontId="39" fillId="0" borderId="0" xfId="12" applyFont="1" applyAlignment="1">
      <alignment horizontal="left" vertical="center" wrapText="1" indent="1"/>
    </xf>
    <xf numFmtId="0" fontId="41" fillId="0" borderId="19" xfId="12" applyFont="1" applyBorder="1" applyAlignment="1">
      <alignment horizontal="right" vertical="center" wrapText="1"/>
    </xf>
    <xf numFmtId="0" fontId="41" fillId="0" borderId="21" xfId="12" applyFont="1" applyBorder="1" applyAlignment="1">
      <alignment horizontal="right" vertical="center" wrapText="1"/>
    </xf>
    <xf numFmtId="0" fontId="39" fillId="0" borderId="0" xfId="12" applyFont="1" applyBorder="1" applyAlignment="1">
      <alignment horizontal="left" vertical="center" wrapText="1" indent="1"/>
    </xf>
    <xf numFmtId="0" fontId="2" fillId="0" borderId="0" xfId="12" applyFont="1" applyBorder="1">
      <alignment vertical="center"/>
    </xf>
    <xf numFmtId="0" fontId="12" fillId="0" borderId="0" xfId="18" applyFont="1" applyAlignment="1">
      <alignment horizontal="left" vertical="center" indent="2"/>
    </xf>
    <xf numFmtId="49" fontId="5" fillId="0" borderId="1" xfId="18" applyNumberFormat="1" applyFont="1" applyBorder="1" applyAlignment="1">
      <alignment horizontal="center" vertical="center"/>
    </xf>
    <xf numFmtId="49" fontId="5" fillId="0" borderId="19" xfId="18" applyNumberFormat="1" applyFont="1" applyBorder="1" applyAlignment="1">
      <alignment horizontal="left" vertical="center" wrapText="1"/>
    </xf>
    <xf numFmtId="49" fontId="5" fillId="0" borderId="21" xfId="18" applyNumberFormat="1" applyFont="1" applyBorder="1" applyAlignment="1">
      <alignment horizontal="left" vertical="center"/>
    </xf>
    <xf numFmtId="49" fontId="5" fillId="0" borderId="20" xfId="18" applyNumberFormat="1" applyFont="1" applyBorder="1" applyAlignment="1">
      <alignment horizontal="left" vertical="center"/>
    </xf>
    <xf numFmtId="181" fontId="5" fillId="6" borderId="19" xfId="18" applyNumberFormat="1" applyFont="1" applyFill="1" applyBorder="1" applyAlignment="1" applyProtection="1">
      <alignment horizontal="right" vertical="center"/>
      <protection locked="0"/>
    </xf>
    <xf numFmtId="181" fontId="5" fillId="6" borderId="21" xfId="18" applyNumberFormat="1" applyFont="1" applyFill="1" applyBorder="1" applyAlignment="1" applyProtection="1">
      <alignment horizontal="right" vertical="center"/>
      <protection locked="0"/>
    </xf>
    <xf numFmtId="0" fontId="10" fillId="0" borderId="15" xfId="18" applyFont="1" applyBorder="1" applyAlignment="1">
      <alignment horizontal="justify" vertical="center"/>
    </xf>
    <xf numFmtId="0" fontId="12" fillId="0" borderId="0" xfId="18" applyFont="1" applyAlignment="1">
      <alignment horizontal="left" vertical="center" indent="4"/>
    </xf>
    <xf numFmtId="0" fontId="5" fillId="0" borderId="81" xfId="18" applyFont="1" applyBorder="1" applyAlignment="1">
      <alignment horizontal="left" vertical="center" wrapText="1"/>
    </xf>
    <xf numFmtId="0" fontId="5" fillId="0" borderId="15" xfId="18" applyFont="1" applyBorder="1" applyAlignment="1">
      <alignment horizontal="left" vertical="center" wrapText="1"/>
    </xf>
    <xf numFmtId="0" fontId="5" fillId="0" borderId="24" xfId="18" applyFont="1" applyBorder="1" applyAlignment="1">
      <alignment horizontal="left" vertical="center" wrapText="1"/>
    </xf>
    <xf numFmtId="49" fontId="5" fillId="0" borderId="0" xfId="18" applyNumberFormat="1" applyFont="1" applyAlignment="1">
      <alignment horizontal="justify" vertical="center" wrapText="1"/>
    </xf>
    <xf numFmtId="49" fontId="8" fillId="0" borderId="0" xfId="18" applyNumberFormat="1" applyFont="1" applyAlignment="1">
      <alignment horizontal="center" vertical="center" wrapText="1"/>
    </xf>
    <xf numFmtId="49" fontId="9" fillId="0" borderId="0" xfId="18" applyNumberFormat="1" applyFont="1" applyAlignment="1">
      <alignment horizontal="right" vertical="center" wrapText="1"/>
    </xf>
    <xf numFmtId="49" fontId="74" fillId="0" borderId="0" xfId="18" applyNumberFormat="1" applyFont="1" applyAlignment="1">
      <alignment horizontal="left" vertical="center" wrapText="1"/>
    </xf>
    <xf numFmtId="49" fontId="74" fillId="6" borderId="17" xfId="18" applyNumberFormat="1" applyFont="1" applyFill="1" applyBorder="1" applyAlignment="1" applyProtection="1">
      <alignment horizontal="left" vertical="center" wrapText="1"/>
      <protection locked="0"/>
    </xf>
    <xf numFmtId="49" fontId="74" fillId="6" borderId="43" xfId="18" applyNumberFormat="1" applyFont="1" applyFill="1" applyBorder="1" applyAlignment="1" applyProtection="1">
      <alignment horizontal="left" vertical="center" wrapText="1"/>
      <protection locked="0"/>
    </xf>
    <xf numFmtId="49" fontId="10" fillId="0" borderId="0" xfId="18" applyNumberFormat="1" applyFont="1" applyAlignment="1">
      <alignment horizontal="left" vertical="top" wrapText="1" indent="1"/>
    </xf>
    <xf numFmtId="49" fontId="22" fillId="0" borderId="18" xfId="18" applyNumberFormat="1" applyFont="1" applyBorder="1" applyAlignment="1">
      <alignment horizontal="left" vertical="top" wrapText="1" indent="1"/>
    </xf>
    <xf numFmtId="49" fontId="74" fillId="6" borderId="17" xfId="18" applyNumberFormat="1" applyFont="1" applyFill="1" applyBorder="1" applyAlignment="1" applyProtection="1">
      <alignment horizontal="left" vertical="center" shrinkToFit="1"/>
      <protection locked="0"/>
    </xf>
    <xf numFmtId="181" fontId="5" fillId="6" borderId="182" xfId="18" applyNumberFormat="1" applyFont="1" applyFill="1" applyBorder="1" applyAlignment="1" applyProtection="1">
      <alignment horizontal="right" vertical="center"/>
      <protection locked="0"/>
    </xf>
    <xf numFmtId="0" fontId="5" fillId="0" borderId="1" xfId="18" applyFont="1" applyBorder="1" applyAlignment="1">
      <alignment horizontal="left" vertical="center"/>
    </xf>
    <xf numFmtId="49" fontId="74" fillId="0" borderId="0" xfId="0" applyNumberFormat="1" applyFont="1" applyAlignment="1">
      <alignment horizontal="center" vertical="center" wrapText="1"/>
    </xf>
    <xf numFmtId="49" fontId="9" fillId="0" borderId="0" xfId="0" applyNumberFormat="1" applyFont="1" applyAlignment="1">
      <alignment horizontal="right" vertical="center" wrapText="1"/>
    </xf>
    <xf numFmtId="49" fontId="5" fillId="0" borderId="19" xfId="0" applyNumberFormat="1" applyFont="1" applyBorder="1" applyAlignment="1">
      <alignment horizontal="left" vertical="center"/>
    </xf>
    <xf numFmtId="49" fontId="5" fillId="0" borderId="21" xfId="0" applyNumberFormat="1" applyFont="1" applyBorder="1" applyAlignment="1">
      <alignment horizontal="left" vertical="center"/>
    </xf>
    <xf numFmtId="38" fontId="5" fillId="6" borderId="1" xfId="21" applyFont="1" applyFill="1" applyBorder="1" applyAlignment="1" applyProtection="1">
      <alignment horizontal="right" vertical="center"/>
      <protection locked="0"/>
    </xf>
    <xf numFmtId="38" fontId="5" fillId="6" borderId="279" xfId="21" applyFont="1" applyFill="1" applyBorder="1" applyAlignment="1" applyProtection="1">
      <alignment horizontal="right" vertical="center"/>
      <protection locked="0"/>
    </xf>
    <xf numFmtId="49" fontId="5" fillId="0" borderId="21" xfId="0" applyNumberFormat="1" applyFont="1" applyBorder="1" applyAlignment="1">
      <alignment horizontal="center" vertical="center"/>
    </xf>
    <xf numFmtId="49" fontId="5" fillId="0" borderId="20" xfId="0" applyNumberFormat="1" applyFont="1" applyBorder="1" applyAlignment="1">
      <alignment horizontal="center" vertical="center"/>
    </xf>
    <xf numFmtId="49" fontId="5" fillId="0" borderId="1" xfId="0" applyNumberFormat="1" applyFont="1" applyBorder="1" applyAlignment="1">
      <alignment horizontal="left" vertical="center"/>
    </xf>
    <xf numFmtId="49" fontId="5" fillId="6" borderId="21" xfId="0" applyNumberFormat="1" applyFont="1" applyFill="1" applyBorder="1" applyAlignment="1" applyProtection="1">
      <alignment horizontal="center" vertical="center"/>
      <protection locked="0"/>
    </xf>
    <xf numFmtId="49" fontId="5" fillId="6" borderId="20" xfId="0" applyNumberFormat="1" applyFont="1" applyFill="1" applyBorder="1" applyAlignment="1" applyProtection="1">
      <alignment horizontal="center" vertical="center"/>
      <protection locked="0"/>
    </xf>
    <xf numFmtId="49" fontId="5" fillId="0" borderId="0" xfId="0" applyNumberFormat="1" applyFont="1" applyAlignment="1">
      <alignment horizontal="justify" vertical="center" wrapText="1"/>
    </xf>
    <xf numFmtId="49" fontId="9" fillId="6" borderId="31" xfId="0" applyNumberFormat="1" applyFont="1" applyFill="1" applyBorder="1" applyAlignment="1" applyProtection="1">
      <alignment horizontal="left" vertical="center" shrinkToFit="1"/>
      <protection locked="0"/>
    </xf>
    <xf numFmtId="49" fontId="5" fillId="0" borderId="0" xfId="0" applyNumberFormat="1" applyFont="1" applyAlignment="1">
      <alignment horizontal="left" vertical="center" wrapText="1"/>
    </xf>
    <xf numFmtId="49" fontId="9" fillId="6" borderId="21" xfId="0" applyNumberFormat="1" applyFont="1" applyFill="1" applyBorder="1" applyAlignment="1" applyProtection="1">
      <alignment horizontal="left" vertical="center" shrinkToFit="1"/>
      <protection locked="0"/>
    </xf>
    <xf numFmtId="49" fontId="5" fillId="0" borderId="0" xfId="0" applyNumberFormat="1" applyFont="1" applyAlignment="1">
      <alignment vertical="center" wrapText="1"/>
    </xf>
    <xf numFmtId="0" fontId="98" fillId="0" borderId="19" xfId="0" applyFont="1" applyBorder="1" applyAlignment="1">
      <alignment horizontal="left" vertical="center" wrapText="1"/>
    </xf>
    <xf numFmtId="0" fontId="98" fillId="0" borderId="21" xfId="0" applyFont="1" applyBorder="1" applyAlignment="1">
      <alignment horizontal="left" vertical="center" wrapText="1"/>
    </xf>
    <xf numFmtId="0" fontId="98" fillId="0" borderId="20" xfId="0" applyFont="1" applyBorder="1" applyAlignment="1">
      <alignment horizontal="left" vertical="center" wrapText="1"/>
    </xf>
    <xf numFmtId="181" fontId="5" fillId="6" borderId="19" xfId="0" applyNumberFormat="1" applyFont="1" applyFill="1" applyBorder="1" applyAlignment="1" applyProtection="1">
      <alignment horizontal="right" vertical="center"/>
      <protection locked="0"/>
    </xf>
    <xf numFmtId="181" fontId="5" fillId="6" borderId="182" xfId="0" applyNumberFormat="1" applyFont="1" applyFill="1" applyBorder="1" applyAlignment="1" applyProtection="1">
      <alignment horizontal="right" vertical="center"/>
      <protection locked="0"/>
    </xf>
    <xf numFmtId="0" fontId="98" fillId="0" borderId="23" xfId="0" applyFont="1" applyBorder="1" applyAlignment="1">
      <alignment horizontal="left" vertical="center" shrinkToFit="1"/>
    </xf>
    <xf numFmtId="0" fontId="98" fillId="0" borderId="15" xfId="0" applyFont="1" applyBorder="1" applyAlignment="1">
      <alignment horizontal="left" vertical="center" shrinkToFit="1"/>
    </xf>
    <xf numFmtId="0" fontId="98" fillId="0" borderId="24" xfId="0" applyFont="1" applyBorder="1" applyAlignment="1">
      <alignment horizontal="left" vertical="center" shrinkToFit="1"/>
    </xf>
    <xf numFmtId="0" fontId="98" fillId="0" borderId="28" xfId="0" applyFont="1" applyBorder="1" applyAlignment="1">
      <alignment horizontal="left" vertical="center" shrinkToFit="1"/>
    </xf>
    <xf numFmtId="0" fontId="98" fillId="0" borderId="31" xfId="0" applyFont="1" applyBorder="1" applyAlignment="1">
      <alignment horizontal="left" vertical="center" shrinkToFit="1"/>
    </xf>
    <xf numFmtId="0" fontId="98" fillId="0" borderId="29" xfId="0" applyFont="1" applyBorder="1" applyAlignment="1">
      <alignment horizontal="left" vertical="center" shrinkToFit="1"/>
    </xf>
    <xf numFmtId="0" fontId="5" fillId="0" borderId="21" xfId="0" applyFont="1" applyBorder="1" applyAlignment="1">
      <alignment horizontal="center" vertical="center"/>
    </xf>
    <xf numFmtId="0" fontId="5" fillId="0" borderId="20" xfId="0" applyFont="1" applyBorder="1" applyAlignment="1">
      <alignment horizontal="center" vertical="center"/>
    </xf>
    <xf numFmtId="0" fontId="98" fillId="0" borderId="0" xfId="0" applyFont="1" applyAlignment="1">
      <alignment horizontal="justify" vertical="center"/>
    </xf>
    <xf numFmtId="49" fontId="5" fillId="6" borderId="0" xfId="0" applyNumberFormat="1" applyFont="1" applyFill="1" applyAlignment="1" applyProtection="1">
      <alignment horizontal="center" vertical="center"/>
      <protection locked="0"/>
    </xf>
    <xf numFmtId="0" fontId="98" fillId="0" borderId="31" xfId="0" applyFont="1" applyBorder="1" applyAlignment="1">
      <alignment horizontal="justify" vertical="center"/>
    </xf>
    <xf numFmtId="0" fontId="98" fillId="0" borderId="19" xfId="0" applyFont="1" applyBorder="1" applyAlignment="1">
      <alignment horizontal="left" vertical="center"/>
    </xf>
    <xf numFmtId="0" fontId="98" fillId="0" borderId="21" xfId="0" applyFont="1" applyBorder="1" applyAlignment="1">
      <alignment horizontal="left" vertical="center"/>
    </xf>
    <xf numFmtId="0" fontId="98" fillId="0" borderId="20" xfId="0" applyFont="1" applyBorder="1" applyAlignment="1">
      <alignment horizontal="left" vertical="center"/>
    </xf>
    <xf numFmtId="0" fontId="98" fillId="0" borderId="19" xfId="0" applyFont="1" applyBorder="1" applyAlignment="1">
      <alignment horizontal="center" vertical="center"/>
    </xf>
    <xf numFmtId="0" fontId="98" fillId="0" borderId="21" xfId="0" applyFont="1" applyBorder="1" applyAlignment="1">
      <alignment horizontal="center" vertical="center"/>
    </xf>
    <xf numFmtId="0" fontId="98" fillId="0" borderId="1" xfId="0" applyFont="1" applyBorder="1" applyAlignment="1">
      <alignment horizontal="center" vertical="center"/>
    </xf>
    <xf numFmtId="0" fontId="98" fillId="0" borderId="20" xfId="0" applyFont="1" applyBorder="1" applyAlignment="1">
      <alignment horizontal="center" vertical="center"/>
    </xf>
    <xf numFmtId="0" fontId="101" fillId="0" borderId="23" xfId="0" applyFont="1" applyBorder="1" applyAlignment="1">
      <alignment horizontal="left" vertical="top" wrapText="1"/>
    </xf>
    <xf numFmtId="0" fontId="101" fillId="0" borderId="15" xfId="0" applyFont="1" applyBorder="1" applyAlignment="1">
      <alignment horizontal="left" vertical="top" wrapText="1"/>
    </xf>
    <xf numFmtId="0" fontId="101" fillId="0" borderId="24" xfId="0" applyFont="1" applyBorder="1" applyAlignment="1">
      <alignment horizontal="left" vertical="top" wrapText="1"/>
    </xf>
    <xf numFmtId="0" fontId="101" fillId="0" borderId="26" xfId="0" applyFont="1" applyBorder="1" applyAlignment="1">
      <alignment horizontal="left" vertical="top" wrapText="1"/>
    </xf>
    <xf numFmtId="0" fontId="101" fillId="0" borderId="0" xfId="0" applyFont="1" applyAlignment="1">
      <alignment horizontal="left" vertical="top" wrapText="1"/>
    </xf>
    <xf numFmtId="0" fontId="101" fillId="0" borderId="27" xfId="0" applyFont="1" applyBorder="1" applyAlignment="1">
      <alignment horizontal="left" vertical="top" wrapText="1"/>
    </xf>
    <xf numFmtId="0" fontId="101" fillId="0" borderId="22" xfId="0" applyFont="1" applyBorder="1" applyAlignment="1">
      <alignment horizontal="center" vertical="center"/>
    </xf>
    <xf numFmtId="0" fontId="101" fillId="0" borderId="25" xfId="0" applyFont="1" applyBorder="1" applyAlignment="1">
      <alignment horizontal="center" vertical="center"/>
    </xf>
    <xf numFmtId="0" fontId="101" fillId="0" borderId="2" xfId="0" applyFont="1" applyBorder="1" applyAlignment="1">
      <alignment horizontal="center" vertical="center"/>
    </xf>
    <xf numFmtId="0" fontId="101" fillId="0" borderId="183" xfId="0" applyFont="1" applyBorder="1" applyAlignment="1">
      <alignment horizontal="center" vertical="center" wrapText="1"/>
    </xf>
    <xf numFmtId="0" fontId="101" fillId="0" borderId="24" xfId="0" applyFont="1" applyBorder="1" applyAlignment="1">
      <alignment horizontal="center" vertical="center" wrapText="1"/>
    </xf>
    <xf numFmtId="0" fontId="101" fillId="6" borderId="23" xfId="0" applyFont="1" applyFill="1" applyBorder="1" applyAlignment="1" applyProtection="1">
      <alignment horizontal="right" vertical="center"/>
      <protection locked="0"/>
    </xf>
    <xf numFmtId="0" fontId="101" fillId="6" borderId="24" xfId="0" applyFont="1" applyFill="1" applyBorder="1" applyAlignment="1" applyProtection="1">
      <alignment horizontal="right" vertical="center"/>
      <protection locked="0"/>
    </xf>
    <xf numFmtId="0" fontId="101" fillId="0" borderId="26" xfId="0" applyFont="1" applyBorder="1" applyAlignment="1">
      <alignment horizontal="center" vertical="center"/>
    </xf>
    <xf numFmtId="0" fontId="101" fillId="0" borderId="0" xfId="0" applyFont="1" applyAlignment="1">
      <alignment horizontal="center" vertical="center"/>
    </xf>
    <xf numFmtId="0" fontId="101" fillId="0" borderId="27" xfId="0" applyFont="1" applyBorder="1" applyAlignment="1">
      <alignment horizontal="center" vertical="center"/>
    </xf>
    <xf numFmtId="0" fontId="101" fillId="0" borderId="26" xfId="0" applyFont="1" applyBorder="1" applyAlignment="1">
      <alignment horizontal="left" vertical="center"/>
    </xf>
    <xf numFmtId="0" fontId="101" fillId="0" borderId="27" xfId="0" applyFont="1" applyBorder="1" applyAlignment="1">
      <alignment horizontal="left" vertical="center"/>
    </xf>
    <xf numFmtId="0" fontId="101" fillId="0" borderId="184" xfId="0" applyFont="1" applyBorder="1" applyAlignment="1">
      <alignment horizontal="center" vertical="center" shrinkToFit="1"/>
    </xf>
    <xf numFmtId="0" fontId="101" fillId="0" borderId="29" xfId="0" applyFont="1" applyBorder="1" applyAlignment="1">
      <alignment horizontal="center" vertical="center" shrinkToFit="1"/>
    </xf>
    <xf numFmtId="0" fontId="101" fillId="6" borderId="28" xfId="0" applyFont="1" applyFill="1" applyBorder="1" applyAlignment="1" applyProtection="1">
      <alignment horizontal="right" vertical="center"/>
      <protection locked="0"/>
    </xf>
    <xf numFmtId="0" fontId="101" fillId="6" borderId="29" xfId="0" applyFont="1" applyFill="1" applyBorder="1" applyAlignment="1" applyProtection="1">
      <alignment horizontal="right" vertical="center"/>
      <protection locked="0"/>
    </xf>
    <xf numFmtId="0" fontId="101" fillId="0" borderId="1" xfId="0" applyFont="1" applyBorder="1" applyAlignment="1">
      <alignment horizontal="center" vertical="center"/>
    </xf>
    <xf numFmtId="0" fontId="101" fillId="0" borderId="23" xfId="0" applyFont="1" applyBorder="1" applyAlignment="1">
      <alignment horizontal="left" vertical="center" wrapText="1"/>
    </xf>
    <xf numFmtId="0" fontId="101" fillId="0" borderId="15" xfId="0" applyFont="1" applyBorder="1" applyAlignment="1">
      <alignment horizontal="left" vertical="center" wrapText="1"/>
    </xf>
    <xf numFmtId="0" fontId="101" fillId="0" borderId="24" xfId="0" applyFont="1" applyBorder="1" applyAlignment="1">
      <alignment horizontal="left" vertical="center" wrapText="1"/>
    </xf>
    <xf numFmtId="0" fontId="101" fillId="0" borderId="26" xfId="0" applyFont="1" applyBorder="1" applyAlignment="1">
      <alignment horizontal="left" vertical="center" wrapText="1"/>
    </xf>
    <xf numFmtId="0" fontId="101" fillId="0" borderId="0" xfId="0" applyFont="1" applyAlignment="1">
      <alignment horizontal="left" vertical="center" wrapText="1"/>
    </xf>
    <xf numFmtId="0" fontId="101" fillId="0" borderId="27" xfId="0" applyFont="1" applyBorder="1" applyAlignment="1">
      <alignment horizontal="left" vertical="center" wrapText="1"/>
    </xf>
    <xf numFmtId="0" fontId="101" fillId="0" borderId="28" xfId="0" applyFont="1" applyBorder="1" applyAlignment="1">
      <alignment horizontal="left" vertical="center" wrapText="1"/>
    </xf>
    <xf numFmtId="0" fontId="101" fillId="0" borderId="31" xfId="0" applyFont="1" applyBorder="1" applyAlignment="1">
      <alignment horizontal="left" vertical="center" wrapText="1"/>
    </xf>
    <xf numFmtId="0" fontId="101" fillId="0" borderId="29" xfId="0" applyFont="1" applyBorder="1" applyAlignment="1">
      <alignment horizontal="left" vertical="center" wrapText="1"/>
    </xf>
    <xf numFmtId="0" fontId="101" fillId="0" borderId="184" xfId="0" applyFont="1" applyBorder="1" applyAlignment="1">
      <alignment horizontal="center" vertical="center"/>
    </xf>
    <xf numFmtId="0" fontId="101" fillId="0" borderId="29" xfId="0" applyFont="1" applyBorder="1" applyAlignment="1">
      <alignment horizontal="center" vertical="center"/>
    </xf>
    <xf numFmtId="0" fontId="101" fillId="0" borderId="23" xfId="0" applyFont="1" applyBorder="1" applyAlignment="1">
      <alignment horizontal="left" vertical="center"/>
    </xf>
    <xf numFmtId="0" fontId="101" fillId="0" borderId="15" xfId="0" applyFont="1" applyBorder="1" applyAlignment="1">
      <alignment horizontal="left" vertical="center"/>
    </xf>
    <xf numFmtId="0" fontId="101" fillId="0" borderId="0" xfId="0" applyFont="1" applyAlignment="1">
      <alignment horizontal="left" vertical="center"/>
    </xf>
    <xf numFmtId="0" fontId="101" fillId="0" borderId="28" xfId="0" applyFont="1" applyBorder="1" applyAlignment="1">
      <alignment horizontal="left" vertical="center"/>
    </xf>
    <xf numFmtId="0" fontId="101" fillId="0" borderId="31" xfId="0" applyFont="1" applyBorder="1" applyAlignment="1">
      <alignment horizontal="left" vertical="center"/>
    </xf>
    <xf numFmtId="0" fontId="101" fillId="0" borderId="1" xfId="0" applyFont="1" applyBorder="1" applyAlignment="1">
      <alignment vertical="center" shrinkToFit="1"/>
    </xf>
    <xf numFmtId="0" fontId="101" fillId="0" borderId="19" xfId="0" applyFont="1" applyBorder="1" applyAlignment="1">
      <alignment horizontal="justify" vertical="center"/>
    </xf>
    <xf numFmtId="0" fontId="101" fillId="0" borderId="21" xfId="0" applyFont="1" applyBorder="1" applyAlignment="1">
      <alignment horizontal="justify" vertical="center"/>
    </xf>
    <xf numFmtId="0" fontId="101" fillId="0" borderId="20" xfId="0" applyFont="1" applyBorder="1" applyAlignment="1">
      <alignment horizontal="justify" vertical="center"/>
    </xf>
    <xf numFmtId="49" fontId="5" fillId="0" borderId="20" xfId="0" applyNumberFormat="1" applyFont="1" applyBorder="1" applyAlignment="1">
      <alignment horizontal="left" vertical="center"/>
    </xf>
    <xf numFmtId="38" fontId="5" fillId="6" borderId="19" xfId="21" applyFont="1" applyFill="1" applyBorder="1" applyAlignment="1" applyProtection="1">
      <alignment horizontal="right" vertical="center"/>
      <protection locked="0"/>
    </xf>
    <xf numFmtId="38" fontId="5" fillId="6" borderId="21" xfId="21" applyFont="1" applyFill="1" applyBorder="1" applyAlignment="1" applyProtection="1">
      <alignment horizontal="right" vertical="center"/>
      <protection locked="0"/>
    </xf>
    <xf numFmtId="49" fontId="5" fillId="0" borderId="180" xfId="0" applyNumberFormat="1" applyFont="1" applyBorder="1" applyAlignment="1">
      <alignment horizontal="center" vertical="center"/>
    </xf>
    <xf numFmtId="49" fontId="5" fillId="0" borderId="23" xfId="0" applyNumberFormat="1" applyFont="1" applyBorder="1" applyAlignment="1">
      <alignment horizontal="left" vertical="center"/>
    </xf>
    <xf numFmtId="49" fontId="5" fillId="0" borderId="15" xfId="0" applyNumberFormat="1" applyFont="1" applyBorder="1" applyAlignment="1">
      <alignment horizontal="left" vertical="center"/>
    </xf>
    <xf numFmtId="49" fontId="5" fillId="0" borderId="24" xfId="0" applyNumberFormat="1" applyFont="1" applyBorder="1" applyAlignment="1">
      <alignment horizontal="left" vertical="center"/>
    </xf>
    <xf numFmtId="49" fontId="5" fillId="0" borderId="28" xfId="0" applyNumberFormat="1" applyFont="1" applyBorder="1" applyAlignment="1">
      <alignment horizontal="left" vertical="center"/>
    </xf>
    <xf numFmtId="49" fontId="5" fillId="0" borderId="31" xfId="0" applyNumberFormat="1" applyFont="1" applyBorder="1" applyAlignment="1">
      <alignment horizontal="left" vertical="center"/>
    </xf>
    <xf numFmtId="49" fontId="5" fillId="0" borderId="29" xfId="0" applyNumberFormat="1" applyFont="1" applyBorder="1" applyAlignment="1">
      <alignment horizontal="left" vertical="center"/>
    </xf>
    <xf numFmtId="38" fontId="5" fillId="6" borderId="23" xfId="21" applyFont="1" applyFill="1" applyBorder="1" applyAlignment="1" applyProtection="1">
      <alignment horizontal="right" vertical="center"/>
      <protection locked="0"/>
    </xf>
    <xf numFmtId="38" fontId="5" fillId="6" borderId="15" xfId="21" applyFont="1" applyFill="1" applyBorder="1" applyAlignment="1" applyProtection="1">
      <alignment horizontal="right" vertical="center"/>
      <protection locked="0"/>
    </xf>
    <xf numFmtId="38" fontId="5" fillId="6" borderId="28" xfId="21" applyFont="1" applyFill="1" applyBorder="1" applyAlignment="1" applyProtection="1">
      <alignment horizontal="right" vertical="center"/>
      <protection locked="0"/>
    </xf>
    <xf numFmtId="38" fontId="5" fillId="6" borderId="31" xfId="21" applyFont="1" applyFill="1" applyBorder="1" applyAlignment="1" applyProtection="1">
      <alignment horizontal="right" vertical="center"/>
      <protection locked="0"/>
    </xf>
    <xf numFmtId="49" fontId="5" fillId="0" borderId="183" xfId="0" applyNumberFormat="1" applyFont="1" applyBorder="1" applyAlignment="1">
      <alignment horizontal="center" vertical="center"/>
    </xf>
    <xf numFmtId="49" fontId="5" fillId="0" borderId="24" xfId="0" applyNumberFormat="1" applyFont="1" applyBorder="1" applyAlignment="1">
      <alignment horizontal="center" vertical="center"/>
    </xf>
    <xf numFmtId="49" fontId="5" fillId="0" borderId="184" xfId="0" applyNumberFormat="1" applyFont="1" applyBorder="1" applyAlignment="1">
      <alignment horizontal="center" vertical="center"/>
    </xf>
    <xf numFmtId="49" fontId="5" fillId="0" borderId="29" xfId="0" applyNumberFormat="1" applyFont="1" applyBorder="1" applyAlignment="1">
      <alignment horizontal="center" vertical="center"/>
    </xf>
    <xf numFmtId="49" fontId="9" fillId="0" borderId="188" xfId="0" applyNumberFormat="1" applyFont="1" applyBorder="1" applyAlignment="1">
      <alignment horizontal="left" vertical="center" wrapText="1"/>
    </xf>
    <xf numFmtId="49" fontId="9" fillId="0" borderId="38" xfId="0" applyNumberFormat="1" applyFont="1" applyBorder="1" applyAlignment="1">
      <alignment horizontal="left" vertical="center" wrapText="1"/>
    </xf>
    <xf numFmtId="49" fontId="9" fillId="0" borderId="39" xfId="0" applyNumberFormat="1" applyFont="1" applyBorder="1" applyAlignment="1">
      <alignment horizontal="left" vertical="center" wrapText="1"/>
    </xf>
    <xf numFmtId="38" fontId="9" fillId="6" borderId="188" xfId="21" applyFont="1" applyFill="1" applyBorder="1" applyAlignment="1" applyProtection="1">
      <alignment horizontal="right" vertical="center"/>
      <protection locked="0"/>
    </xf>
    <xf numFmtId="38" fontId="9" fillId="6" borderId="38" xfId="21" applyFont="1" applyFill="1" applyBorder="1" applyAlignment="1" applyProtection="1">
      <alignment horizontal="right" vertical="center"/>
      <protection locked="0"/>
    </xf>
    <xf numFmtId="49" fontId="9" fillId="0" borderId="280" xfId="0" applyNumberFormat="1" applyFont="1" applyBorder="1" applyAlignment="1">
      <alignment horizontal="center" vertical="center"/>
    </xf>
    <xf numFmtId="49" fontId="9" fillId="0" borderId="39" xfId="0" applyNumberFormat="1" applyFont="1" applyBorder="1" applyAlignment="1">
      <alignment horizontal="center" vertical="center"/>
    </xf>
    <xf numFmtId="49" fontId="5" fillId="0" borderId="19" xfId="0" applyNumberFormat="1" applyFont="1" applyBorder="1" applyAlignment="1">
      <alignment horizontal="left" vertical="center" wrapText="1"/>
    </xf>
    <xf numFmtId="49" fontId="5" fillId="0" borderId="21" xfId="0" applyNumberFormat="1" applyFont="1" applyBorder="1" applyAlignment="1">
      <alignment horizontal="left" vertical="center" wrapText="1"/>
    </xf>
    <xf numFmtId="0" fontId="98" fillId="0" borderId="0" xfId="0" applyFont="1" applyAlignment="1">
      <alignment horizontal="left" vertical="center" indent="1"/>
    </xf>
    <xf numFmtId="49" fontId="5" fillId="0" borderId="23" xfId="0" applyNumberFormat="1" applyFont="1" applyBorder="1" applyAlignment="1">
      <alignment horizontal="center" vertical="center"/>
    </xf>
    <xf numFmtId="49" fontId="5" fillId="0" borderId="15" xfId="0" applyNumberFormat="1" applyFont="1" applyBorder="1" applyAlignment="1">
      <alignment horizontal="center" vertical="center"/>
    </xf>
    <xf numFmtId="49" fontId="5" fillId="0" borderId="26" xfId="0" applyNumberFormat="1" applyFont="1" applyBorder="1" applyAlignment="1">
      <alignment horizontal="center" vertical="center"/>
    </xf>
    <xf numFmtId="49" fontId="5" fillId="0" borderId="0" xfId="0" applyNumberFormat="1" applyFont="1" applyAlignment="1">
      <alignment horizontal="center" vertical="center"/>
    </xf>
    <xf numFmtId="49" fontId="5" fillId="0" borderId="27" xfId="0" applyNumberFormat="1" applyFont="1" applyBorder="1" applyAlignment="1">
      <alignment horizontal="center" vertical="center"/>
    </xf>
    <xf numFmtId="49" fontId="5" fillId="0" borderId="28" xfId="0" applyNumberFormat="1" applyFont="1" applyBorder="1" applyAlignment="1">
      <alignment horizontal="center" vertical="center"/>
    </xf>
    <xf numFmtId="49" fontId="5" fillId="0" borderId="31" xfId="0" applyNumberFormat="1" applyFont="1" applyBorder="1" applyAlignment="1">
      <alignment horizontal="center" vertical="center"/>
    </xf>
    <xf numFmtId="189" fontId="5" fillId="13" borderId="23" xfId="24" applyNumberFormat="1" applyFont="1" applyFill="1" applyBorder="1" applyAlignment="1">
      <alignment horizontal="right" vertical="center"/>
    </xf>
    <xf numFmtId="189" fontId="5" fillId="13" borderId="15" xfId="24" applyNumberFormat="1" applyFont="1" applyFill="1" applyBorder="1" applyAlignment="1">
      <alignment horizontal="right" vertical="center"/>
    </xf>
    <xf numFmtId="189" fontId="5" fillId="13" borderId="24" xfId="24" applyNumberFormat="1" applyFont="1" applyFill="1" applyBorder="1" applyAlignment="1">
      <alignment horizontal="right" vertical="center"/>
    </xf>
    <xf numFmtId="189" fontId="5" fillId="13" borderId="26" xfId="24" applyNumberFormat="1" applyFont="1" applyFill="1" applyBorder="1" applyAlignment="1">
      <alignment horizontal="right" vertical="center"/>
    </xf>
    <xf numFmtId="189" fontId="5" fillId="13" borderId="0" xfId="24" applyNumberFormat="1" applyFont="1" applyFill="1" applyBorder="1" applyAlignment="1">
      <alignment horizontal="right" vertical="center"/>
    </xf>
    <xf numFmtId="189" fontId="5" fillId="13" borderId="27" xfId="24" applyNumberFormat="1" applyFont="1" applyFill="1" applyBorder="1" applyAlignment="1">
      <alignment horizontal="right" vertical="center"/>
    </xf>
    <xf numFmtId="49" fontId="5" fillId="0" borderId="1" xfId="0" applyNumberFormat="1" applyFont="1" applyBorder="1" applyAlignment="1">
      <alignment horizontal="left" vertical="center" shrinkToFit="1"/>
    </xf>
    <xf numFmtId="49" fontId="5" fillId="0" borderId="19" xfId="0" applyNumberFormat="1" applyFont="1" applyBorder="1" applyAlignment="1">
      <alignment horizontal="left" vertical="center" shrinkToFit="1"/>
    </xf>
    <xf numFmtId="0" fontId="104" fillId="0" borderId="0" xfId="0" applyFont="1" applyAlignment="1">
      <alignment horizontal="left" vertical="center" indent="2"/>
    </xf>
    <xf numFmtId="0" fontId="104" fillId="0" borderId="0" xfId="0" applyFont="1" applyAlignment="1">
      <alignment horizontal="left" vertical="center" indent="4"/>
    </xf>
    <xf numFmtId="189" fontId="5" fillId="0" borderId="31" xfId="24" applyNumberFormat="1" applyFont="1" applyBorder="1" applyAlignment="1">
      <alignment horizontal="center" vertical="center"/>
    </xf>
    <xf numFmtId="189" fontId="5" fillId="0" borderId="29" xfId="24" applyNumberFormat="1" applyFont="1" applyBorder="1" applyAlignment="1">
      <alignment horizontal="center" vertical="center"/>
    </xf>
    <xf numFmtId="0" fontId="5" fillId="13" borderId="23" xfId="0" applyFont="1" applyFill="1" applyBorder="1" applyAlignment="1">
      <alignment horizontal="center" vertical="center"/>
    </xf>
    <xf numFmtId="0" fontId="5" fillId="13" borderId="15" xfId="0" applyFont="1" applyFill="1" applyBorder="1" applyAlignment="1">
      <alignment horizontal="center" vertical="center"/>
    </xf>
    <xf numFmtId="0" fontId="5" fillId="13" borderId="26" xfId="0" applyFont="1" applyFill="1" applyBorder="1" applyAlignment="1">
      <alignment horizontal="center" vertical="center"/>
    </xf>
    <xf numFmtId="0" fontId="5" fillId="13" borderId="0" xfId="0" applyFont="1" applyFill="1" applyAlignment="1">
      <alignment horizontal="center" vertical="center"/>
    </xf>
    <xf numFmtId="0" fontId="104" fillId="0" borderId="0" xfId="0" applyFont="1" applyAlignment="1">
      <alignment horizontal="justify" vertical="center"/>
    </xf>
    <xf numFmtId="49" fontId="8" fillId="6" borderId="0" xfId="0" applyNumberFormat="1" applyFont="1" applyFill="1" applyAlignment="1" applyProtection="1">
      <alignment vertical="center" wrapText="1"/>
      <protection locked="0"/>
    </xf>
    <xf numFmtId="49" fontId="8" fillId="0" borderId="0" xfId="0" applyNumberFormat="1" applyFont="1" applyAlignment="1">
      <alignment horizontal="left" vertical="center" wrapText="1"/>
    </xf>
    <xf numFmtId="0" fontId="5" fillId="0" borderId="1" xfId="0" applyFont="1" applyBorder="1" applyAlignment="1">
      <alignment horizontal="left" vertical="center" wrapText="1"/>
    </xf>
    <xf numFmtId="0" fontId="5" fillId="6" borderId="279" xfId="0" applyFont="1" applyFill="1" applyBorder="1" applyAlignment="1" applyProtection="1">
      <alignment horizontal="right" vertical="center" wrapText="1"/>
      <protection locked="0"/>
    </xf>
    <xf numFmtId="0" fontId="5" fillId="6" borderId="281" xfId="0" applyFont="1" applyFill="1" applyBorder="1" applyAlignment="1" applyProtection="1">
      <alignment horizontal="right" vertical="center" wrapText="1"/>
      <protection locked="0"/>
    </xf>
    <xf numFmtId="49" fontId="74" fillId="0" borderId="0" xfId="0" applyNumberFormat="1" applyFont="1" applyAlignment="1">
      <alignment horizontal="left" vertical="center" shrinkToFit="1"/>
    </xf>
    <xf numFmtId="49" fontId="74" fillId="6" borderId="17" xfId="0" applyNumberFormat="1" applyFont="1" applyFill="1" applyBorder="1" applyAlignment="1" applyProtection="1">
      <alignment horizontal="left" vertical="center" wrapText="1"/>
      <protection locked="0"/>
    </xf>
    <xf numFmtId="49" fontId="74" fillId="6" borderId="43" xfId="0" applyNumberFormat="1" applyFont="1" applyFill="1" applyBorder="1" applyAlignment="1" applyProtection="1">
      <alignment horizontal="left" vertical="center" wrapText="1"/>
      <protection locked="0"/>
    </xf>
    <xf numFmtId="49" fontId="10" fillId="0" borderId="0" xfId="0" applyNumberFormat="1" applyFont="1" applyAlignment="1">
      <alignment horizontal="left" vertical="top" wrapText="1" indent="1"/>
    </xf>
    <xf numFmtId="49" fontId="22" fillId="0" borderId="18" xfId="0" applyNumberFormat="1" applyFont="1" applyBorder="1" applyAlignment="1">
      <alignment horizontal="left" vertical="top" wrapText="1" indent="1"/>
    </xf>
    <xf numFmtId="49" fontId="74" fillId="6" borderId="17" xfId="0" applyNumberFormat="1" applyFont="1" applyFill="1" applyBorder="1" applyAlignment="1" applyProtection="1">
      <alignment horizontal="left" vertical="center" shrinkToFit="1"/>
      <protection locked="0"/>
    </xf>
    <xf numFmtId="0" fontId="5" fillId="0" borderId="19" xfId="0" applyFont="1" applyBorder="1" applyAlignment="1">
      <alignment horizontal="center" vertical="center"/>
    </xf>
    <xf numFmtId="0" fontId="12" fillId="0" borderId="15" xfId="0" applyFont="1" applyBorder="1" applyAlignment="1">
      <alignment horizontal="left" vertical="top" wrapText="1"/>
    </xf>
    <xf numFmtId="49" fontId="5" fillId="0" borderId="19" xfId="0" applyNumberFormat="1" applyFont="1" applyBorder="1" applyAlignment="1">
      <alignment horizontal="right" vertical="center"/>
    </xf>
    <xf numFmtId="49" fontId="5" fillId="0" borderId="21" xfId="0" applyNumberFormat="1" applyFont="1" applyBorder="1" applyAlignment="1">
      <alignment horizontal="right" vertical="center"/>
    </xf>
    <xf numFmtId="194" fontId="5" fillId="13" borderId="21" xfId="0" applyNumberFormat="1" applyFont="1" applyFill="1" applyBorder="1" applyAlignment="1">
      <alignment horizontal="right" vertical="center"/>
    </xf>
    <xf numFmtId="49" fontId="5" fillId="0" borderId="20" xfId="0" applyNumberFormat="1" applyFont="1" applyBorder="1" applyAlignment="1">
      <alignment horizontal="left" vertical="center" wrapText="1"/>
    </xf>
    <xf numFmtId="181" fontId="5" fillId="6" borderId="21" xfId="0" applyNumberFormat="1" applyFont="1" applyFill="1" applyBorder="1" applyAlignment="1" applyProtection="1">
      <alignment horizontal="right" vertical="center"/>
      <protection locked="0"/>
    </xf>
    <xf numFmtId="49" fontId="5" fillId="0" borderId="180" xfId="0" applyNumberFormat="1" applyFont="1" applyBorder="1" applyAlignment="1">
      <alignment horizontal="left" vertical="center"/>
    </xf>
    <xf numFmtId="49" fontId="5" fillId="0" borderId="19" xfId="0" applyNumberFormat="1" applyFont="1" applyBorder="1" applyAlignment="1">
      <alignment horizontal="center" vertical="center" wrapText="1"/>
    </xf>
    <xf numFmtId="49" fontId="5" fillId="0" borderId="21" xfId="0" applyNumberFormat="1" applyFont="1" applyBorder="1" applyAlignment="1">
      <alignment horizontal="center" vertical="center" wrapText="1"/>
    </xf>
    <xf numFmtId="49" fontId="5" fillId="0" borderId="20" xfId="0" applyNumberFormat="1" applyFont="1" applyBorder="1" applyAlignment="1">
      <alignment horizontal="center" vertical="center" wrapText="1"/>
    </xf>
    <xf numFmtId="0" fontId="5" fillId="6" borderId="19" xfId="0" applyFont="1" applyFill="1" applyBorder="1" applyAlignment="1" applyProtection="1">
      <alignment horizontal="right" vertical="center" wrapText="1"/>
      <protection locked="0"/>
    </xf>
    <xf numFmtId="0" fontId="5" fillId="6" borderId="21" xfId="0" applyFont="1" applyFill="1" applyBorder="1" applyAlignment="1" applyProtection="1">
      <alignment horizontal="right" vertical="center" wrapText="1"/>
      <protection locked="0"/>
    </xf>
    <xf numFmtId="0" fontId="5" fillId="6" borderId="182" xfId="0" applyFont="1" applyFill="1" applyBorder="1" applyAlignment="1" applyProtection="1">
      <alignment horizontal="right" vertical="center" wrapText="1"/>
      <protection locked="0"/>
    </xf>
    <xf numFmtId="0" fontId="12" fillId="0" borderId="0" xfId="0" applyFont="1" applyAlignment="1">
      <alignment horizontal="left" vertical="top" wrapText="1"/>
    </xf>
    <xf numFmtId="0" fontId="12" fillId="0" borderId="0" xfId="0" applyFont="1" applyAlignment="1">
      <alignment horizontal="left" vertical="center" indent="2"/>
    </xf>
    <xf numFmtId="0" fontId="12" fillId="0" borderId="0" xfId="0" applyFont="1" applyAlignment="1">
      <alignment horizontal="justify" vertical="center"/>
    </xf>
    <xf numFmtId="0" fontId="5" fillId="0" borderId="0" xfId="18" applyFont="1" applyAlignment="1">
      <alignment horizontal="justify" vertical="center" wrapText="1"/>
    </xf>
    <xf numFmtId="0" fontId="8" fillId="0" borderId="0" xfId="18" applyFont="1" applyAlignment="1">
      <alignment horizontal="center" vertical="center" wrapText="1"/>
    </xf>
    <xf numFmtId="0" fontId="9" fillId="0" borderId="0" xfId="18" applyFont="1" applyAlignment="1">
      <alignment horizontal="right" vertical="center" wrapText="1"/>
    </xf>
    <xf numFmtId="0" fontId="10" fillId="0" borderId="18" xfId="18" applyFont="1" applyBorder="1" applyAlignment="1">
      <alignment horizontal="left" vertical="top" wrapText="1" indent="1"/>
    </xf>
    <xf numFmtId="0" fontId="7" fillId="0" borderId="18" xfId="18" applyFont="1" applyBorder="1" applyAlignment="1">
      <alignment horizontal="left" vertical="top" wrapText="1" indent="1"/>
    </xf>
    <xf numFmtId="0" fontId="11" fillId="0" borderId="1" xfId="18" applyFont="1" applyBorder="1" applyAlignment="1">
      <alignment horizontal="left" vertical="center" wrapText="1"/>
    </xf>
    <xf numFmtId="0" fontId="11" fillId="0" borderId="19" xfId="18" applyFont="1" applyBorder="1" applyAlignment="1">
      <alignment horizontal="left" vertical="center" wrapText="1"/>
    </xf>
    <xf numFmtId="0" fontId="11" fillId="0" borderId="1" xfId="18" applyFont="1" applyBorder="1" applyAlignment="1">
      <alignment horizontal="left" vertical="center" indent="1"/>
    </xf>
    <xf numFmtId="0" fontId="11" fillId="0" borderId="1" xfId="18" applyFont="1" applyBorder="1" applyAlignment="1">
      <alignment horizontal="left" vertical="center" wrapText="1" indent="1"/>
    </xf>
    <xf numFmtId="0" fontId="11" fillId="0" borderId="15" xfId="18" applyFont="1" applyBorder="1" applyAlignment="1">
      <alignment horizontal="left" vertical="center" shrinkToFit="1"/>
    </xf>
    <xf numFmtId="0" fontId="11" fillId="0" borderId="25" xfId="18" applyFont="1" applyBorder="1" applyAlignment="1">
      <alignment vertical="center" wrapText="1"/>
    </xf>
    <xf numFmtId="0" fontId="7" fillId="0" borderId="25" xfId="18" applyFont="1" applyBorder="1" applyAlignment="1">
      <alignment vertical="center" wrapText="1"/>
    </xf>
    <xf numFmtId="0" fontId="11" fillId="0" borderId="21" xfId="18" applyFont="1" applyBorder="1" applyAlignment="1">
      <alignment horizontal="left" vertical="center" wrapText="1"/>
    </xf>
    <xf numFmtId="0" fontId="11" fillId="0" borderId="19" xfId="18" applyFont="1" applyBorder="1" applyAlignment="1">
      <alignment horizontal="center" vertical="center" wrapText="1"/>
    </xf>
    <xf numFmtId="0" fontId="11" fillId="0" borderId="20" xfId="18" applyFont="1" applyBorder="1" applyAlignment="1">
      <alignment horizontal="center" vertical="center" wrapText="1"/>
    </xf>
    <xf numFmtId="0" fontId="11" fillId="0" borderId="22" xfId="18" applyFont="1" applyBorder="1" applyAlignment="1">
      <alignment horizontal="left" vertical="center" wrapText="1"/>
    </xf>
    <xf numFmtId="0" fontId="11" fillId="0" borderId="25" xfId="18" applyFont="1" applyBorder="1" applyAlignment="1">
      <alignment horizontal="left" vertical="center" wrapText="1"/>
    </xf>
    <xf numFmtId="0" fontId="11" fillId="0" borderId="187" xfId="18" applyFont="1" applyBorder="1" applyAlignment="1">
      <alignment horizontal="left" vertical="center" wrapText="1" indent="1"/>
    </xf>
    <xf numFmtId="0" fontId="11" fillId="0" borderId="34" xfId="18" applyFont="1" applyBorder="1" applyAlignment="1">
      <alignment horizontal="left" vertical="center" wrapText="1" indent="1"/>
    </xf>
    <xf numFmtId="0" fontId="11" fillId="0" borderId="35" xfId="18" applyFont="1" applyBorder="1" applyAlignment="1">
      <alignment horizontal="left" vertical="center" wrapText="1" indent="1"/>
    </xf>
    <xf numFmtId="0" fontId="11" fillId="0" borderId="26" xfId="18" applyFont="1" applyBorder="1" applyAlignment="1">
      <alignment horizontal="left" vertical="center" wrapText="1" indent="1"/>
    </xf>
    <xf numFmtId="0" fontId="11" fillId="0" borderId="0" xfId="18" applyFont="1" applyAlignment="1">
      <alignment horizontal="left" vertical="center" wrapText="1" indent="1"/>
    </xf>
    <xf numFmtId="0" fontId="11" fillId="0" borderId="27" xfId="18" applyFont="1" applyBorder="1" applyAlignment="1">
      <alignment horizontal="left" vertical="center" wrapText="1" indent="1"/>
    </xf>
    <xf numFmtId="0" fontId="11" fillId="0" borderId="135" xfId="18" applyFont="1" applyBorder="1" applyAlignment="1">
      <alignment horizontal="center" vertical="center" wrapText="1"/>
    </xf>
    <xf numFmtId="0" fontId="11" fillId="0" borderId="64" xfId="18" applyFont="1" applyBorder="1" applyAlignment="1">
      <alignment horizontal="center" vertical="center" wrapText="1"/>
    </xf>
    <xf numFmtId="0" fontId="11" fillId="0" borderId="136" xfId="18" applyFont="1" applyBorder="1" applyAlignment="1">
      <alignment horizontal="center" vertical="center" wrapText="1"/>
    </xf>
    <xf numFmtId="0" fontId="12" fillId="0" borderId="188" xfId="18" applyFont="1" applyBorder="1" applyAlignment="1">
      <alignment horizontal="center" vertical="center" wrapText="1"/>
    </xf>
    <xf numFmtId="0" fontId="12" fillId="0" borderId="38" xfId="18" applyFont="1" applyBorder="1" applyAlignment="1">
      <alignment horizontal="center" vertical="center" wrapText="1"/>
    </xf>
    <xf numFmtId="0" fontId="11" fillId="0" borderId="2" xfId="18" applyFont="1" applyBorder="1" applyAlignment="1">
      <alignment horizontal="left" vertical="center" wrapText="1"/>
    </xf>
    <xf numFmtId="0" fontId="22" fillId="0" borderId="15" xfId="18" applyFont="1" applyBorder="1" applyAlignment="1">
      <alignment horizontal="left" vertical="center" wrapText="1"/>
    </xf>
    <xf numFmtId="0" fontId="22" fillId="0" borderId="0" xfId="18" applyFont="1" applyAlignment="1">
      <alignment horizontal="left" vertical="center" wrapText="1"/>
    </xf>
    <xf numFmtId="0" fontId="22" fillId="0" borderId="31" xfId="18" applyFont="1" applyBorder="1" applyAlignment="1">
      <alignment horizontal="left" vertical="center" wrapText="1"/>
    </xf>
    <xf numFmtId="0" fontId="11" fillId="0" borderId="0" xfId="18" applyFont="1" applyAlignment="1">
      <alignment horizontal="justify" vertical="center" wrapText="1"/>
    </xf>
    <xf numFmtId="0" fontId="21" fillId="0" borderId="0" xfId="7" applyFont="1" applyAlignment="1">
      <alignment horizontal="left" vertical="center" shrinkToFit="1"/>
    </xf>
    <xf numFmtId="0" fontId="21" fillId="0" borderId="27" xfId="7" applyFont="1" applyBorder="1" applyAlignment="1">
      <alignment horizontal="left" vertical="center" shrinkToFit="1"/>
    </xf>
    <xf numFmtId="0" fontId="90" fillId="0" borderId="26" xfId="7" applyFont="1" applyBorder="1" applyAlignment="1">
      <alignment horizontal="left" vertical="top" wrapText="1"/>
    </xf>
    <xf numFmtId="0" fontId="90" fillId="0" borderId="0" xfId="7" applyFont="1" applyAlignment="1">
      <alignment horizontal="left" vertical="top" wrapText="1"/>
    </xf>
    <xf numFmtId="0" fontId="92" fillId="0" borderId="28" xfId="7" applyFont="1" applyBorder="1" applyAlignment="1">
      <alignment horizontal="left" vertical="top" wrapText="1" readingOrder="1"/>
    </xf>
    <xf numFmtId="0" fontId="92" fillId="0" borderId="31" xfId="7" applyFont="1" applyBorder="1" applyAlignment="1">
      <alignment horizontal="left" vertical="top" wrapText="1" readingOrder="1"/>
    </xf>
    <xf numFmtId="0" fontId="18" fillId="0" borderId="0" xfId="7" applyFont="1" applyAlignment="1">
      <alignment horizontal="center" vertical="center"/>
    </xf>
    <xf numFmtId="49" fontId="18" fillId="0" borderId="31" xfId="7" applyNumberFormat="1" applyFont="1" applyBorder="1" applyAlignment="1">
      <alignment horizontal="left" vertical="center"/>
    </xf>
    <xf numFmtId="49" fontId="18" fillId="0" borderId="21" xfId="7" applyNumberFormat="1" applyFont="1" applyBorder="1" applyAlignment="1">
      <alignment horizontal="left" vertical="center"/>
    </xf>
    <xf numFmtId="49" fontId="21" fillId="0" borderId="31" xfId="7" applyNumberFormat="1" applyFont="1" applyBorder="1" applyAlignment="1">
      <alignment horizontal="left" vertical="center"/>
    </xf>
    <xf numFmtId="0" fontId="21" fillId="0" borderId="0" xfId="7" applyFont="1" applyAlignment="1">
      <alignment horizontal="left" vertical="center"/>
    </xf>
    <xf numFmtId="0" fontId="98" fillId="0" borderId="0" xfId="18" applyFont="1" applyAlignment="1">
      <alignment horizontal="left" vertical="center"/>
    </xf>
    <xf numFmtId="0" fontId="22" fillId="0" borderId="0" xfId="18" applyFont="1" applyAlignment="1">
      <alignment horizontal="left" vertical="center"/>
    </xf>
    <xf numFmtId="0" fontId="44" fillId="0" borderId="0" xfId="18" applyFont="1" applyAlignment="1">
      <alignment horizontal="right" vertical="center" wrapText="1"/>
    </xf>
    <xf numFmtId="0" fontId="98" fillId="0" borderId="0" xfId="18" applyFont="1" applyAlignment="1">
      <alignment horizontal="center" vertical="center" wrapText="1"/>
    </xf>
    <xf numFmtId="49" fontId="9" fillId="0" borderId="31" xfId="19" applyNumberFormat="1" applyFont="1" applyBorder="1" applyAlignment="1">
      <alignment horizontal="left" vertical="center"/>
    </xf>
    <xf numFmtId="0" fontId="9" fillId="0" borderId="31" xfId="19" applyFont="1" applyBorder="1" applyAlignment="1">
      <alignment horizontal="center" vertical="center"/>
    </xf>
    <xf numFmtId="0" fontId="98" fillId="0" borderId="19" xfId="18" applyFont="1" applyBorder="1" applyAlignment="1">
      <alignment horizontal="center" vertical="center" wrapText="1"/>
    </xf>
    <xf numFmtId="0" fontId="98" fillId="0" borderId="20" xfId="18" applyFont="1" applyBorder="1" applyAlignment="1">
      <alignment horizontal="center" vertical="center" wrapText="1"/>
    </xf>
    <xf numFmtId="0" fontId="98" fillId="0" borderId="19" xfId="18" applyFont="1" applyBorder="1" applyAlignment="1">
      <alignment horizontal="right" vertical="center" wrapText="1"/>
    </xf>
    <xf numFmtId="0" fontId="98" fillId="0" borderId="20" xfId="18" applyFont="1" applyBorder="1" applyAlignment="1">
      <alignment horizontal="right" vertical="center" wrapText="1"/>
    </xf>
    <xf numFmtId="0" fontId="44" fillId="0" borderId="1" xfId="18" applyFont="1" applyBorder="1" applyAlignment="1">
      <alignment horizontal="center" vertical="center" wrapText="1"/>
    </xf>
    <xf numFmtId="0" fontId="44" fillId="0" borderId="1" xfId="18" applyFont="1" applyBorder="1" applyAlignment="1">
      <alignment horizontal="right" wrapText="1"/>
    </xf>
    <xf numFmtId="49" fontId="9" fillId="0" borderId="31" xfId="19" applyNumberFormat="1" applyFont="1" applyBorder="1" applyAlignment="1">
      <alignment horizontal="left" vertical="center" wrapText="1"/>
    </xf>
    <xf numFmtId="0" fontId="98" fillId="0" borderId="0" xfId="18" applyFont="1" applyBorder="1" applyAlignment="1">
      <alignment horizontal="left" vertical="center" wrapText="1"/>
    </xf>
    <xf numFmtId="0" fontId="44" fillId="0" borderId="23" xfId="18" applyFont="1" applyBorder="1" applyAlignment="1">
      <alignment horizontal="right" vertical="center" wrapText="1"/>
    </xf>
    <xf numFmtId="0" fontId="44" fillId="0" borderId="24" xfId="18" applyFont="1" applyBorder="1" applyAlignment="1">
      <alignment horizontal="right" vertical="center" wrapText="1"/>
    </xf>
    <xf numFmtId="0" fontId="44" fillId="0" borderId="26" xfId="18" applyFont="1" applyBorder="1" applyAlignment="1">
      <alignment horizontal="right" vertical="center" wrapText="1"/>
    </xf>
    <xf numFmtId="0" fontId="44" fillId="0" borderId="27" xfId="18" applyFont="1" applyBorder="1" applyAlignment="1">
      <alignment horizontal="right" vertical="center" wrapText="1"/>
    </xf>
    <xf numFmtId="0" fontId="44" fillId="0" borderId="28" xfId="18" applyFont="1" applyBorder="1" applyAlignment="1">
      <alignment horizontal="right" vertical="center" wrapText="1"/>
    </xf>
    <xf numFmtId="0" fontId="44" fillId="0" borderId="29" xfId="18" applyFont="1" applyBorder="1" applyAlignment="1">
      <alignment horizontal="right" vertical="center" wrapText="1"/>
    </xf>
    <xf numFmtId="0" fontId="44" fillId="0" borderId="15" xfId="18" applyFont="1" applyBorder="1" applyAlignment="1">
      <alignment horizontal="left" vertical="center" wrapText="1"/>
    </xf>
    <xf numFmtId="0" fontId="44" fillId="0" borderId="24" xfId="18" applyFont="1" applyBorder="1" applyAlignment="1">
      <alignment horizontal="left" vertical="center" wrapText="1"/>
    </xf>
    <xf numFmtId="0" fontId="44" fillId="0" borderId="28" xfId="18" applyFont="1" applyBorder="1" applyAlignment="1">
      <alignment horizontal="left" vertical="center" wrapText="1"/>
    </xf>
    <xf numFmtId="0" fontId="44" fillId="0" borderId="31" xfId="18" applyFont="1" applyBorder="1" applyAlignment="1">
      <alignment horizontal="left" vertical="center" wrapText="1"/>
    </xf>
    <xf numFmtId="0" fontId="44" fillId="0" borderId="29" xfId="18" applyFont="1" applyBorder="1" applyAlignment="1">
      <alignment horizontal="left" vertical="center" wrapText="1"/>
    </xf>
    <xf numFmtId="0" fontId="44" fillId="0" borderId="0" xfId="18" applyFont="1" applyBorder="1" applyAlignment="1">
      <alignment horizontal="center" vertical="center" wrapText="1"/>
    </xf>
    <xf numFmtId="0" fontId="44" fillId="0" borderId="27" xfId="18" applyFont="1" applyBorder="1" applyAlignment="1">
      <alignment horizontal="center" vertical="center" wrapText="1"/>
    </xf>
    <xf numFmtId="0" fontId="44" fillId="0" borderId="31" xfId="18" applyFont="1" applyBorder="1" applyAlignment="1">
      <alignment horizontal="center" vertical="center" wrapText="1"/>
    </xf>
    <xf numFmtId="0" fontId="44" fillId="0" borderId="29" xfId="18" applyFont="1" applyBorder="1" applyAlignment="1">
      <alignment horizontal="center" vertical="center" wrapText="1"/>
    </xf>
    <xf numFmtId="0" fontId="44" fillId="0" borderId="19" xfId="18" applyFont="1" applyBorder="1" applyAlignment="1">
      <alignment horizontal="right" vertical="center" wrapText="1"/>
    </xf>
    <xf numFmtId="0" fontId="44" fillId="0" borderId="21" xfId="18" applyFont="1" applyBorder="1" applyAlignment="1">
      <alignment horizontal="right" vertical="center" wrapText="1"/>
    </xf>
    <xf numFmtId="0" fontId="44" fillId="0" borderId="19" xfId="18" applyFont="1" applyBorder="1" applyAlignment="1">
      <alignment horizontal="center" vertical="center" wrapText="1"/>
    </xf>
    <xf numFmtId="0" fontId="44" fillId="0" borderId="21" xfId="18" applyFont="1" applyBorder="1" applyAlignment="1">
      <alignment horizontal="center" vertical="center" wrapText="1"/>
    </xf>
    <xf numFmtId="0" fontId="44" fillId="0" borderId="20" xfId="18" applyFont="1" applyBorder="1" applyAlignment="1">
      <alignment horizontal="center" vertical="center" wrapText="1"/>
    </xf>
    <xf numFmtId="0" fontId="98" fillId="0" borderId="0" xfId="18" applyFont="1" applyAlignment="1">
      <alignment horizontal="left" vertical="center" wrapText="1"/>
    </xf>
    <xf numFmtId="0" fontId="12" fillId="0" borderId="0" xfId="19" applyFont="1" applyBorder="1" applyAlignment="1">
      <alignment horizontal="left" vertical="center"/>
    </xf>
    <xf numFmtId="0" fontId="9" fillId="0" borderId="31" xfId="19" applyFont="1" applyBorder="1" applyAlignment="1">
      <alignment horizontal="center" vertical="center" wrapText="1"/>
    </xf>
    <xf numFmtId="0" fontId="98" fillId="0" borderId="0" xfId="18" applyFont="1" applyAlignment="1">
      <alignment horizontal="justify" vertical="center" wrapText="1"/>
    </xf>
    <xf numFmtId="0" fontId="44" fillId="0" borderId="23" xfId="18" applyFont="1" applyBorder="1" applyAlignment="1">
      <alignment horizontal="center" vertical="center" wrapText="1"/>
    </xf>
    <xf numFmtId="0" fontId="44" fillId="0" borderId="24" xfId="18" applyFont="1" applyBorder="1" applyAlignment="1">
      <alignment horizontal="center" vertical="center" wrapText="1"/>
    </xf>
    <xf numFmtId="0" fontId="44" fillId="0" borderId="23" xfId="18" applyFont="1" applyBorder="1" applyAlignment="1">
      <alignment horizontal="left" vertical="center" wrapText="1"/>
    </xf>
    <xf numFmtId="0" fontId="44" fillId="0" borderId="26" xfId="18" applyFont="1" applyBorder="1" applyAlignment="1">
      <alignment horizontal="center" vertical="center" wrapText="1"/>
    </xf>
    <xf numFmtId="0" fontId="44" fillId="0" borderId="0" xfId="18" applyFont="1" applyBorder="1" applyAlignment="1">
      <alignment horizontal="left" vertical="center" wrapText="1"/>
    </xf>
    <xf numFmtId="0" fontId="44" fillId="0" borderId="0" xfId="18" applyFont="1" applyAlignment="1">
      <alignment horizontal="left" vertical="center" wrapText="1"/>
    </xf>
    <xf numFmtId="0" fontId="44" fillId="0" borderId="28" xfId="18" applyFont="1" applyBorder="1" applyAlignment="1">
      <alignment vertical="center" wrapText="1"/>
    </xf>
    <xf numFmtId="0" fontId="44" fillId="0" borderId="29" xfId="18" applyFont="1" applyBorder="1" applyAlignment="1">
      <alignment vertical="center" wrapText="1"/>
    </xf>
    <xf numFmtId="0" fontId="44" fillId="0" borderId="15" xfId="18" applyFont="1" applyBorder="1" applyAlignment="1">
      <alignment horizontal="justify" vertical="center" wrapText="1"/>
    </xf>
    <xf numFmtId="0" fontId="44" fillId="0" borderId="28" xfId="18" applyFont="1" applyBorder="1" applyAlignment="1">
      <alignment horizontal="center" vertical="center" wrapText="1"/>
    </xf>
    <xf numFmtId="0" fontId="44" fillId="0" borderId="24" xfId="18" applyFont="1" applyBorder="1" applyAlignment="1">
      <alignment horizontal="justify" vertical="center" wrapText="1"/>
    </xf>
    <xf numFmtId="0" fontId="44" fillId="0" borderId="21" xfId="18" applyFont="1" applyBorder="1" applyAlignment="1">
      <alignment horizontal="justify" vertical="center" wrapText="1"/>
    </xf>
    <xf numFmtId="0" fontId="44" fillId="0" borderId="20" xfId="18" applyFont="1" applyBorder="1" applyAlignment="1">
      <alignment horizontal="justify" vertical="center" wrapText="1"/>
    </xf>
    <xf numFmtId="0" fontId="44" fillId="0" borderId="31" xfId="18" applyFont="1" applyBorder="1" applyAlignment="1">
      <alignment horizontal="justify" vertical="center" wrapText="1"/>
    </xf>
    <xf numFmtId="0" fontId="44" fillId="0" borderId="29" xfId="18" applyFont="1" applyBorder="1" applyAlignment="1">
      <alignment horizontal="justify" vertical="center" wrapText="1"/>
    </xf>
    <xf numFmtId="0" fontId="44" fillId="0" borderId="22" xfId="18" applyFont="1" applyBorder="1" applyAlignment="1">
      <alignment horizontal="center" vertical="center" wrapText="1"/>
    </xf>
    <xf numFmtId="0" fontId="44" fillId="0" borderId="25" xfId="18" applyFont="1" applyBorder="1" applyAlignment="1">
      <alignment horizontal="center" vertical="center" wrapText="1"/>
    </xf>
    <xf numFmtId="0" fontId="98" fillId="0" borderId="0" xfId="18" applyFont="1" applyBorder="1" applyAlignment="1">
      <alignment horizontal="justify" vertical="center" wrapText="1"/>
    </xf>
    <xf numFmtId="0" fontId="44" fillId="0" borderId="2" xfId="18" applyFont="1" applyBorder="1" applyAlignment="1">
      <alignment horizontal="center" vertical="center" wrapText="1"/>
    </xf>
    <xf numFmtId="0" fontId="44" fillId="0" borderId="26" xfId="18" applyFont="1" applyBorder="1" applyAlignment="1">
      <alignment horizontal="left" vertical="center" wrapText="1"/>
    </xf>
    <xf numFmtId="0" fontId="101" fillId="0" borderId="22" xfId="18" applyFont="1" applyBorder="1" applyAlignment="1">
      <alignment horizontal="center" vertical="center" wrapText="1"/>
    </xf>
    <xf numFmtId="0" fontId="101" fillId="0" borderId="2" xfId="18" applyFont="1" applyBorder="1" applyAlignment="1">
      <alignment horizontal="center" vertical="center" wrapText="1"/>
    </xf>
    <xf numFmtId="0" fontId="102" fillId="0" borderId="0" xfId="18" applyFont="1" applyBorder="1" applyAlignment="1">
      <alignment horizontal="justify" vertical="center" wrapText="1"/>
    </xf>
    <xf numFmtId="0" fontId="102" fillId="0" borderId="0" xfId="18" applyFont="1" applyAlignment="1">
      <alignment horizontal="justify" vertical="center" wrapText="1"/>
    </xf>
    <xf numFmtId="0" fontId="102" fillId="0" borderId="1" xfId="18" applyFont="1" applyBorder="1" applyAlignment="1">
      <alignment horizontal="center" vertical="center" wrapText="1"/>
    </xf>
    <xf numFmtId="0" fontId="102" fillId="0" borderId="23" xfId="18" applyFont="1" applyBorder="1" applyAlignment="1">
      <alignment horizontal="center" vertical="center" wrapText="1"/>
    </xf>
    <xf numFmtId="0" fontId="102" fillId="0" borderId="24" xfId="18" applyFont="1" applyBorder="1" applyAlignment="1">
      <alignment horizontal="center" vertical="center" wrapText="1"/>
    </xf>
    <xf numFmtId="0" fontId="102" fillId="0" borderId="28" xfId="18" applyFont="1" applyBorder="1" applyAlignment="1">
      <alignment horizontal="center" vertical="center" wrapText="1"/>
    </xf>
    <xf numFmtId="0" fontId="102" fillId="0" borderId="29" xfId="18" applyFont="1" applyBorder="1" applyAlignment="1">
      <alignment horizontal="center" vertical="center" wrapText="1"/>
    </xf>
    <xf numFmtId="0" fontId="101" fillId="0" borderId="0" xfId="18" applyFont="1" applyAlignment="1">
      <alignment horizontal="justify" vertical="center" wrapText="1"/>
    </xf>
    <xf numFmtId="0" fontId="102" fillId="0" borderId="19" xfId="18" applyFont="1" applyBorder="1" applyAlignment="1">
      <alignment horizontal="center" vertical="top" wrapText="1"/>
    </xf>
    <xf numFmtId="0" fontId="102" fillId="0" borderId="20" xfId="18" applyFont="1" applyBorder="1" applyAlignment="1">
      <alignment horizontal="center" vertical="top" wrapText="1"/>
    </xf>
    <xf numFmtId="0" fontId="22" fillId="0" borderId="1" xfId="0" applyFont="1" applyBorder="1" applyAlignment="1">
      <alignment horizontal="center" vertical="center"/>
    </xf>
    <xf numFmtId="0" fontId="74" fillId="0" borderId="0" xfId="0" applyFont="1" applyAlignment="1">
      <alignment horizontal="center" vertical="center"/>
    </xf>
    <xf numFmtId="0" fontId="22" fillId="0" borderId="1" xfId="0" applyFont="1" applyBorder="1" applyAlignment="1">
      <alignment horizontal="left" vertical="center"/>
    </xf>
    <xf numFmtId="0" fontId="22" fillId="0" borderId="21" xfId="0" applyFont="1" applyBorder="1" applyAlignment="1">
      <alignment horizontal="center" vertical="center"/>
    </xf>
    <xf numFmtId="0" fontId="22" fillId="0" borderId="31" xfId="0" applyFont="1" applyBorder="1" applyAlignment="1">
      <alignment horizontal="left" vertical="center"/>
    </xf>
    <xf numFmtId="0" fontId="22" fillId="0" borderId="31" xfId="0" applyFont="1" applyBorder="1" applyAlignment="1">
      <alignment horizontal="center" vertical="center"/>
    </xf>
    <xf numFmtId="0" fontId="22" fillId="0" borderId="1" xfId="0" applyFont="1" applyBorder="1" applyAlignment="1">
      <alignment horizontal="left" vertical="center" wrapText="1"/>
    </xf>
    <xf numFmtId="0" fontId="22" fillId="0" borderId="21" xfId="0" applyFont="1" applyBorder="1" applyAlignment="1">
      <alignment horizontal="left" vertical="center"/>
    </xf>
    <xf numFmtId="0" fontId="22" fillId="0" borderId="20" xfId="0" applyFont="1" applyBorder="1" applyAlignment="1">
      <alignment horizontal="left" vertical="center"/>
    </xf>
    <xf numFmtId="49" fontId="180" fillId="0" borderId="19" xfId="18" applyNumberFormat="1" applyFont="1" applyBorder="1" applyAlignment="1">
      <alignment horizontal="center" vertical="center" wrapText="1"/>
    </xf>
    <xf numFmtId="49" fontId="180" fillId="0" borderId="21" xfId="18" applyNumberFormat="1" applyFont="1" applyBorder="1" applyAlignment="1">
      <alignment horizontal="center" vertical="center" wrapText="1"/>
    </xf>
    <xf numFmtId="49" fontId="180" fillId="0" borderId="20" xfId="18" applyNumberFormat="1" applyFont="1" applyBorder="1" applyAlignment="1">
      <alignment horizontal="center" vertical="center" wrapText="1"/>
    </xf>
    <xf numFmtId="49" fontId="180" fillId="0" borderId="15" xfId="18" applyNumberFormat="1" applyFont="1" applyBorder="1" applyAlignment="1">
      <alignment horizontal="left" vertical="center" shrinkToFit="1"/>
    </xf>
    <xf numFmtId="49" fontId="180" fillId="0" borderId="19" xfId="18" applyNumberFormat="1" applyFont="1" applyBorder="1" applyAlignment="1">
      <alignment horizontal="left" vertical="center" wrapText="1"/>
    </xf>
    <xf numFmtId="49" fontId="180" fillId="0" borderId="20" xfId="18" applyNumberFormat="1" applyFont="1" applyBorder="1" applyAlignment="1">
      <alignment horizontal="left" vertical="center" wrapText="1"/>
    </xf>
    <xf numFmtId="49" fontId="177" fillId="0" borderId="0" xfId="18" applyNumberFormat="1" applyFont="1" applyAlignment="1">
      <alignment horizontal="justify" vertical="center" wrapText="1"/>
    </xf>
    <xf numFmtId="49" fontId="178" fillId="0" borderId="0" xfId="18" applyNumberFormat="1" applyFont="1" applyAlignment="1">
      <alignment horizontal="center" vertical="center" wrapText="1"/>
    </xf>
    <xf numFmtId="49" fontId="173" fillId="0" borderId="0" xfId="18" applyNumberFormat="1" applyFont="1" applyAlignment="1">
      <alignment horizontal="right" vertical="center" wrapText="1"/>
    </xf>
    <xf numFmtId="49" fontId="179" fillId="0" borderId="18" xfId="18" applyNumberFormat="1" applyFont="1" applyBorder="1" applyAlignment="1">
      <alignment horizontal="left" vertical="top" wrapText="1" indent="1"/>
    </xf>
    <xf numFmtId="49" fontId="180" fillId="0" borderId="21" xfId="18" applyNumberFormat="1" applyFont="1" applyBorder="1" applyAlignment="1">
      <alignment horizontal="left" vertical="center" wrapText="1"/>
    </xf>
    <xf numFmtId="49" fontId="183" fillId="0" borderId="19" xfId="18" applyNumberFormat="1" applyFont="1" applyBorder="1" applyAlignment="1">
      <alignment horizontal="center" vertical="center" wrapText="1"/>
    </xf>
    <xf numFmtId="49" fontId="183" fillId="0" borderId="21" xfId="18" applyNumberFormat="1" applyFont="1" applyBorder="1" applyAlignment="1">
      <alignment horizontal="center" vertical="center" wrapText="1"/>
    </xf>
    <xf numFmtId="49" fontId="183" fillId="0" borderId="20" xfId="18" applyNumberFormat="1" applyFont="1" applyBorder="1" applyAlignment="1">
      <alignment horizontal="center" vertical="center" wrapText="1"/>
    </xf>
    <xf numFmtId="49" fontId="180" fillId="0" borderId="23" xfId="18" applyNumberFormat="1" applyFont="1" applyBorder="1" applyAlignment="1">
      <alignment horizontal="center" vertical="center" wrapText="1"/>
    </xf>
    <xf numFmtId="49" fontId="180" fillId="0" borderId="24" xfId="18" applyNumberFormat="1" applyFont="1" applyBorder="1" applyAlignment="1">
      <alignment horizontal="center" vertical="center" wrapText="1"/>
    </xf>
    <xf numFmtId="49" fontId="180" fillId="0" borderId="26" xfId="18" applyNumberFormat="1" applyFont="1" applyBorder="1" applyAlignment="1">
      <alignment horizontal="center" vertical="center" wrapText="1"/>
    </xf>
    <xf numFmtId="49" fontId="180" fillId="0" borderId="27" xfId="18" applyNumberFormat="1" applyFont="1" applyBorder="1" applyAlignment="1">
      <alignment horizontal="center" vertical="center" wrapText="1"/>
    </xf>
    <xf numFmtId="49" fontId="180" fillId="0" borderId="28" xfId="18" applyNumberFormat="1" applyFont="1" applyBorder="1" applyAlignment="1">
      <alignment horizontal="center" vertical="center" wrapText="1"/>
    </xf>
    <xf numFmtId="49" fontId="180" fillId="0" borderId="29" xfId="18" applyNumberFormat="1" applyFont="1" applyBorder="1" applyAlignment="1">
      <alignment horizontal="center" vertical="center" wrapText="1"/>
    </xf>
    <xf numFmtId="49" fontId="180" fillId="0" borderId="22" xfId="18" applyNumberFormat="1" applyFont="1" applyBorder="1" applyAlignment="1">
      <alignment horizontal="center" vertical="center" wrapText="1"/>
    </xf>
    <xf numFmtId="49" fontId="180" fillId="0" borderId="25" xfId="18" applyNumberFormat="1" applyFont="1" applyBorder="1" applyAlignment="1">
      <alignment horizontal="center" vertical="center" wrapText="1"/>
    </xf>
    <xf numFmtId="49" fontId="180" fillId="0" borderId="2" xfId="18" applyNumberFormat="1" applyFont="1" applyBorder="1" applyAlignment="1">
      <alignment horizontal="center" vertical="center" wrapText="1"/>
    </xf>
    <xf numFmtId="49" fontId="180" fillId="0" borderId="31" xfId="18" applyNumberFormat="1" applyFont="1" applyBorder="1" applyAlignment="1">
      <alignment horizontal="left" vertical="center"/>
    </xf>
    <xf numFmtId="49" fontId="180" fillId="0" borderId="15" xfId="18" applyNumberFormat="1" applyFont="1" applyBorder="1" applyAlignment="1">
      <alignment horizontal="justify" vertical="center" wrapText="1"/>
    </xf>
    <xf numFmtId="49" fontId="180" fillId="0" borderId="0" xfId="18" applyNumberFormat="1" applyFont="1" applyAlignment="1">
      <alignment horizontal="justify" vertical="center" wrapText="1"/>
    </xf>
    <xf numFmtId="0" fontId="39" fillId="0" borderId="0" xfId="0" applyFont="1" applyAlignment="1">
      <alignment horizontal="center" vertical="center"/>
    </xf>
    <xf numFmtId="0" fontId="35" fillId="0" borderId="31" xfId="0" applyFont="1" applyBorder="1" applyAlignment="1">
      <alignment horizontal="center" vertical="center"/>
    </xf>
    <xf numFmtId="0" fontId="2" fillId="0" borderId="31" xfId="0" applyFont="1" applyBorder="1" applyAlignment="1">
      <alignment horizontal="center" vertical="center" wrapText="1"/>
    </xf>
    <xf numFmtId="0" fontId="35" fillId="0" borderId="21" xfId="0" applyFont="1" applyBorder="1" applyAlignment="1">
      <alignment horizontal="center" vertical="center"/>
    </xf>
    <xf numFmtId="49" fontId="2" fillId="0" borderId="21" xfId="0" applyNumberFormat="1" applyFont="1" applyBorder="1" applyAlignment="1">
      <alignment horizontal="center" vertical="center"/>
    </xf>
    <xf numFmtId="0" fontId="2" fillId="0" borderId="23" xfId="0" applyFont="1" applyBorder="1" applyAlignment="1">
      <alignment horizontal="left" vertical="top"/>
    </xf>
    <xf numFmtId="0" fontId="2" fillId="0" borderId="15" xfId="0" applyFont="1" applyBorder="1" applyAlignment="1">
      <alignment horizontal="center" vertical="center"/>
    </xf>
    <xf numFmtId="0" fontId="2" fillId="0" borderId="24" xfId="0" applyFont="1" applyBorder="1" applyAlignment="1">
      <alignment horizontal="center" vertical="center"/>
    </xf>
    <xf numFmtId="182" fontId="2" fillId="0" borderId="31" xfId="0" applyNumberFormat="1" applyFont="1" applyBorder="1" applyAlignment="1">
      <alignment horizontal="center" vertical="center" wrapText="1"/>
    </xf>
    <xf numFmtId="49" fontId="5" fillId="6" borderId="0" xfId="0" applyNumberFormat="1" applyFont="1" applyFill="1" applyAlignment="1">
      <alignment horizontal="center" vertical="center"/>
    </xf>
    <xf numFmtId="49" fontId="5" fillId="6" borderId="31" xfId="0" applyNumberFormat="1" applyFont="1" applyFill="1" applyBorder="1" applyAlignment="1" applyProtection="1">
      <alignment horizontal="left" vertical="center" wrapText="1"/>
      <protection locked="0"/>
    </xf>
    <xf numFmtId="49" fontId="94" fillId="6" borderId="31" xfId="0" applyNumberFormat="1" applyFont="1" applyFill="1" applyBorder="1" applyAlignment="1">
      <alignment horizontal="left" vertical="center" wrapText="1"/>
    </xf>
    <xf numFmtId="49" fontId="5" fillId="6" borderId="21" xfId="0" applyNumberFormat="1" applyFont="1" applyFill="1" applyBorder="1" applyAlignment="1" applyProtection="1">
      <alignment horizontal="left" vertical="center" wrapText="1"/>
      <protection locked="0"/>
    </xf>
    <xf numFmtId="49" fontId="94" fillId="6" borderId="21" xfId="0" applyNumberFormat="1" applyFont="1" applyFill="1" applyBorder="1" applyAlignment="1">
      <alignment vertical="center" wrapText="1"/>
    </xf>
    <xf numFmtId="49" fontId="5" fillId="6" borderId="31" xfId="0" applyNumberFormat="1" applyFont="1" applyFill="1" applyBorder="1" applyAlignment="1" applyProtection="1">
      <alignment horizontal="left" vertical="center" shrinkToFit="1"/>
      <protection locked="0"/>
    </xf>
    <xf numFmtId="0" fontId="98" fillId="6" borderId="19" xfId="0" applyFont="1" applyFill="1" applyBorder="1" applyAlignment="1" applyProtection="1">
      <alignment horizontal="right" vertical="center"/>
      <protection locked="0"/>
    </xf>
    <xf numFmtId="0" fontId="98" fillId="6" borderId="21" xfId="0" applyFont="1" applyFill="1" applyBorder="1" applyAlignment="1" applyProtection="1">
      <alignment horizontal="right" vertical="center"/>
      <protection locked="0"/>
    </xf>
    <xf numFmtId="0" fontId="98" fillId="6" borderId="182" xfId="0" applyFont="1" applyFill="1" applyBorder="1" applyAlignment="1" applyProtection="1">
      <alignment horizontal="right" vertical="center"/>
      <protection locked="0"/>
    </xf>
    <xf numFmtId="0" fontId="98" fillId="0" borderId="180" xfId="0" applyFont="1" applyBorder="1" applyAlignment="1">
      <alignment horizontal="center" vertical="center"/>
    </xf>
    <xf numFmtId="0" fontId="101" fillId="0" borderId="1" xfId="0" applyFont="1" applyBorder="1" applyAlignment="1">
      <alignment horizontal="center" vertical="center" wrapText="1"/>
    </xf>
    <xf numFmtId="0" fontId="99" fillId="0" borderId="19" xfId="0" applyFont="1" applyBorder="1" applyAlignment="1">
      <alignment horizontal="center" vertical="center" wrapText="1"/>
    </xf>
    <xf numFmtId="0" fontId="99" fillId="0" borderId="20" xfId="0" applyFont="1" applyBorder="1" applyAlignment="1">
      <alignment horizontal="center" vertical="center" wrapText="1"/>
    </xf>
    <xf numFmtId="0" fontId="101" fillId="13" borderId="160" xfId="0" applyFont="1" applyFill="1" applyBorder="1" applyAlignment="1" applyProtection="1">
      <alignment horizontal="right" vertical="center"/>
      <protection locked="0"/>
    </xf>
    <xf numFmtId="0" fontId="101" fillId="13" borderId="161" xfId="0" applyFont="1" applyFill="1" applyBorder="1" applyAlignment="1" applyProtection="1">
      <alignment horizontal="right" vertical="center"/>
      <protection locked="0"/>
    </xf>
    <xf numFmtId="0" fontId="101" fillId="0" borderId="161" xfId="0" applyFont="1" applyBorder="1" applyAlignment="1">
      <alignment horizontal="left" vertical="center"/>
    </xf>
    <xf numFmtId="0" fontId="101" fillId="0" borderId="162" xfId="0" applyFont="1" applyBorder="1" applyAlignment="1">
      <alignment horizontal="left" vertical="center"/>
    </xf>
    <xf numFmtId="0" fontId="101" fillId="13" borderId="26" xfId="0" applyFont="1" applyFill="1" applyBorder="1" applyAlignment="1" applyProtection="1">
      <alignment horizontal="right" vertical="center"/>
      <protection locked="0"/>
    </xf>
    <xf numFmtId="0" fontId="101" fillId="13" borderId="27" xfId="0" applyFont="1" applyFill="1" applyBorder="1" applyAlignment="1" applyProtection="1">
      <alignment horizontal="right" vertical="center"/>
      <protection locked="0"/>
    </xf>
    <xf numFmtId="0" fontId="101" fillId="0" borderId="26" xfId="0" applyFont="1" applyBorder="1" applyAlignment="1">
      <alignment horizontal="center" vertical="center" wrapText="1"/>
    </xf>
    <xf numFmtId="0" fontId="101" fillId="0" borderId="0" xfId="0" applyFont="1" applyAlignment="1">
      <alignment horizontal="center" vertical="center" wrapText="1"/>
    </xf>
    <xf numFmtId="0" fontId="101" fillId="0" borderId="27" xfId="0" applyFont="1" applyBorder="1" applyAlignment="1">
      <alignment horizontal="center" vertical="center" wrapText="1"/>
    </xf>
    <xf numFmtId="0" fontId="101" fillId="13" borderId="28" xfId="0" applyFont="1" applyFill="1" applyBorder="1" applyAlignment="1" applyProtection="1">
      <alignment horizontal="right" vertical="center"/>
      <protection locked="0"/>
    </xf>
    <xf numFmtId="0" fontId="101" fillId="13" borderId="31" xfId="0" applyFont="1" applyFill="1" applyBorder="1" applyAlignment="1" applyProtection="1">
      <alignment horizontal="right" vertical="center"/>
      <protection locked="0"/>
    </xf>
    <xf numFmtId="0" fontId="101" fillId="0" borderId="29" xfId="0" applyFont="1" applyBorder="1" applyAlignment="1">
      <alignment horizontal="left" vertical="center"/>
    </xf>
    <xf numFmtId="0" fontId="101" fillId="13" borderId="29" xfId="0" applyFont="1" applyFill="1" applyBorder="1" applyAlignment="1" applyProtection="1">
      <alignment horizontal="right" vertical="center"/>
      <protection locked="0"/>
    </xf>
    <xf numFmtId="0" fontId="101" fillId="0" borderId="23" xfId="0" applyFont="1" applyBorder="1" applyAlignment="1">
      <alignment horizontal="center" vertical="center" wrapText="1"/>
    </xf>
    <xf numFmtId="0" fontId="101" fillId="0" borderId="28" xfId="0" applyFont="1" applyBorder="1" applyAlignment="1">
      <alignment horizontal="center" vertical="center" wrapText="1"/>
    </xf>
    <xf numFmtId="0" fontId="44" fillId="0" borderId="15" xfId="0" applyFont="1" applyBorder="1" applyAlignment="1">
      <alignment horizontal="left" vertical="center" wrapText="1"/>
    </xf>
    <xf numFmtId="0" fontId="44" fillId="0" borderId="24" xfId="0" applyFont="1" applyBorder="1" applyAlignment="1">
      <alignment horizontal="left" vertical="center" wrapText="1"/>
    </xf>
    <xf numFmtId="0" fontId="44" fillId="0" borderId="0" xfId="0" applyFont="1" applyAlignment="1">
      <alignment horizontal="left" vertical="center" wrapText="1"/>
    </xf>
    <xf numFmtId="0" fontId="44" fillId="0" borderId="27" xfId="0" applyFont="1" applyBorder="1" applyAlignment="1">
      <alignment horizontal="left" vertical="center" wrapText="1"/>
    </xf>
    <xf numFmtId="0" fontId="44" fillId="0" borderId="31" xfId="0" applyFont="1" applyBorder="1" applyAlignment="1">
      <alignment horizontal="left" vertical="center" wrapText="1"/>
    </xf>
    <xf numFmtId="0" fontId="44" fillId="0" borderId="29" xfId="0" applyFont="1" applyBorder="1" applyAlignment="1">
      <alignment horizontal="left" vertical="center" wrapText="1"/>
    </xf>
    <xf numFmtId="0" fontId="101" fillId="0" borderId="151" xfId="0" applyFont="1" applyBorder="1" applyAlignment="1">
      <alignment horizontal="center" vertical="center" wrapText="1"/>
    </xf>
    <xf numFmtId="0" fontId="101" fillId="0" borderId="152" xfId="0" applyFont="1" applyBorder="1" applyAlignment="1">
      <alignment horizontal="center" vertical="center" wrapText="1"/>
    </xf>
    <xf numFmtId="0" fontId="101" fillId="0" borderId="153" xfId="0" applyFont="1" applyBorder="1" applyAlignment="1">
      <alignment horizontal="center" vertical="center" wrapText="1"/>
    </xf>
    <xf numFmtId="0" fontId="101" fillId="0" borderId="23" xfId="0" applyFont="1" applyBorder="1" applyAlignment="1">
      <alignment horizontal="center" vertical="center"/>
    </xf>
    <xf numFmtId="0" fontId="101" fillId="0" borderId="15" xfId="0" applyFont="1" applyBorder="1" applyAlignment="1">
      <alignment horizontal="center" vertical="center"/>
    </xf>
    <xf numFmtId="0" fontId="101" fillId="0" borderId="24" xfId="0" applyFont="1" applyBorder="1" applyAlignment="1">
      <alignment horizontal="center" vertical="center"/>
    </xf>
    <xf numFmtId="0" fontId="101" fillId="0" borderId="23" xfId="0" applyFont="1" applyBorder="1" applyAlignment="1">
      <alignment horizontal="right" vertical="center"/>
    </xf>
    <xf numFmtId="0" fontId="101" fillId="0" borderId="24" xfId="0" applyFont="1" applyBorder="1" applyAlignment="1">
      <alignment horizontal="right" vertical="center"/>
    </xf>
    <xf numFmtId="0" fontId="101" fillId="0" borderId="160" xfId="0" applyFont="1" applyBorder="1" applyAlignment="1">
      <alignment horizontal="center" vertical="center"/>
    </xf>
    <xf numFmtId="0" fontId="101" fillId="0" borderId="161" xfId="0" applyFont="1" applyBorder="1" applyAlignment="1">
      <alignment horizontal="center" vertical="center"/>
    </xf>
    <xf numFmtId="0" fontId="101" fillId="13" borderId="0" xfId="0" applyFont="1" applyFill="1" applyAlignment="1" applyProtection="1">
      <alignment horizontal="right" vertical="center"/>
      <protection locked="0"/>
    </xf>
    <xf numFmtId="0" fontId="101" fillId="0" borderId="28" xfId="0" applyFont="1" applyBorder="1" applyAlignment="1">
      <alignment horizontal="center" vertical="center"/>
    </xf>
    <xf numFmtId="0" fontId="101" fillId="0" borderId="31" xfId="0" applyFont="1" applyBorder="1" applyAlignment="1">
      <alignment horizontal="center" vertical="center"/>
    </xf>
    <xf numFmtId="0" fontId="101" fillId="0" borderId="1" xfId="0" applyFont="1" applyBorder="1" applyAlignment="1">
      <alignment horizontal="left" vertical="center" shrinkToFit="1"/>
    </xf>
    <xf numFmtId="0" fontId="101" fillId="6" borderId="19" xfId="0" applyFont="1" applyFill="1" applyBorder="1" applyAlignment="1" applyProtection="1">
      <alignment horizontal="right" vertical="center" shrinkToFit="1"/>
      <protection locked="0"/>
    </xf>
    <xf numFmtId="0" fontId="101" fillId="6" borderId="21" xfId="0" applyFont="1" applyFill="1" applyBorder="1" applyAlignment="1" applyProtection="1">
      <alignment horizontal="right" vertical="center" shrinkToFit="1"/>
      <protection locked="0"/>
    </xf>
    <xf numFmtId="0" fontId="101" fillId="0" borderId="19" xfId="0" applyFont="1" applyBorder="1" applyAlignment="1">
      <alignment horizontal="left" vertical="center" shrinkToFit="1"/>
    </xf>
    <xf numFmtId="0" fontId="101" fillId="0" borderId="21" xfId="0" applyFont="1" applyBorder="1" applyAlignment="1">
      <alignment horizontal="left" vertical="center" shrinkToFit="1"/>
    </xf>
    <xf numFmtId="0" fontId="101" fillId="6" borderId="19" xfId="0" applyFont="1" applyFill="1" applyBorder="1" applyAlignment="1" applyProtection="1">
      <alignment horizontal="right" vertical="center"/>
      <protection locked="0"/>
    </xf>
    <xf numFmtId="0" fontId="101" fillId="6" borderId="182" xfId="0" applyFont="1" applyFill="1" applyBorder="1" applyAlignment="1" applyProtection="1">
      <alignment horizontal="right" vertical="center"/>
      <protection locked="0"/>
    </xf>
    <xf numFmtId="0" fontId="101" fillId="0" borderId="19" xfId="0" applyFont="1" applyBorder="1" applyAlignment="1">
      <alignment vertical="center" shrinkToFit="1"/>
    </xf>
    <xf numFmtId="0" fontId="101" fillId="0" borderId="21" xfId="0" applyFont="1" applyBorder="1" applyAlignment="1">
      <alignment vertical="center" shrinkToFit="1"/>
    </xf>
    <xf numFmtId="0" fontId="102" fillId="0" borderId="15" xfId="0" applyFont="1" applyBorder="1" applyAlignment="1">
      <alignment horizontal="justify" vertical="center"/>
    </xf>
    <xf numFmtId="0" fontId="102" fillId="0" borderId="31" xfId="0" applyFont="1" applyBorder="1" applyAlignment="1">
      <alignment horizontal="justify" vertical="center"/>
    </xf>
    <xf numFmtId="0" fontId="5" fillId="0" borderId="0" xfId="0" applyFont="1" applyAlignment="1">
      <alignment horizontal="left" vertical="center"/>
    </xf>
    <xf numFmtId="0" fontId="5" fillId="0" borderId="23" xfId="0" applyFont="1" applyBorder="1" applyAlignment="1">
      <alignment horizontal="left" vertical="center" wrapText="1"/>
    </xf>
    <xf numFmtId="0" fontId="5" fillId="0" borderId="15" xfId="0" applyFont="1" applyBorder="1" applyAlignment="1">
      <alignment horizontal="left" vertical="center" wrapText="1"/>
    </xf>
    <xf numFmtId="0" fontId="5" fillId="0" borderId="24" xfId="0" applyFont="1" applyBorder="1" applyAlignment="1">
      <alignment horizontal="left" vertical="center" wrapText="1"/>
    </xf>
    <xf numFmtId="0" fontId="5" fillId="0" borderId="28" xfId="0" applyFont="1" applyBorder="1" applyAlignment="1">
      <alignment horizontal="left" vertical="center" wrapText="1"/>
    </xf>
    <xf numFmtId="0" fontId="5" fillId="0" borderId="31" xfId="0" applyFont="1" applyBorder="1" applyAlignment="1">
      <alignment horizontal="left" vertical="center" wrapText="1"/>
    </xf>
    <xf numFmtId="0" fontId="5" fillId="0" borderId="29" xfId="0" applyFont="1" applyBorder="1" applyAlignment="1">
      <alignment horizontal="left" vertical="center" wrapText="1"/>
    </xf>
    <xf numFmtId="0" fontId="5" fillId="0" borderId="23" xfId="0" applyFont="1" applyBorder="1" applyAlignment="1">
      <alignment horizontal="center" vertical="center"/>
    </xf>
    <xf numFmtId="0" fontId="5" fillId="0" borderId="28" xfId="0" applyFont="1" applyBorder="1" applyAlignment="1">
      <alignment horizontal="center" vertical="center"/>
    </xf>
    <xf numFmtId="0" fontId="5" fillId="0" borderId="15" xfId="0" applyFont="1" applyBorder="1" applyAlignment="1">
      <alignment horizontal="center" vertical="center"/>
    </xf>
    <xf numFmtId="0" fontId="5" fillId="0" borderId="31" xfId="0" applyFont="1" applyBorder="1" applyAlignment="1">
      <alignment horizontal="center" vertical="center"/>
    </xf>
    <xf numFmtId="0" fontId="5" fillId="0" borderId="24" xfId="0" applyFont="1" applyBorder="1" applyAlignment="1">
      <alignment horizontal="center" vertical="center"/>
    </xf>
    <xf numFmtId="0" fontId="5" fillId="0" borderId="29" xfId="0" applyFont="1" applyBorder="1" applyAlignment="1">
      <alignment horizontal="center" vertical="center"/>
    </xf>
    <xf numFmtId="0" fontId="9" fillId="0" borderId="0" xfId="0" applyFont="1" applyAlignment="1">
      <alignment horizontal="right" vertical="center"/>
    </xf>
    <xf numFmtId="0" fontId="74" fillId="0" borderId="31" xfId="0" applyFont="1" applyBorder="1" applyAlignment="1">
      <alignment horizontal="center" vertical="center" shrinkToFit="1"/>
    </xf>
    <xf numFmtId="49" fontId="74" fillId="0" borderId="21" xfId="0" applyNumberFormat="1" applyFont="1" applyBorder="1" applyAlignment="1">
      <alignment horizontal="center" vertical="center" shrinkToFit="1"/>
    </xf>
    <xf numFmtId="0" fontId="9" fillId="0" borderId="31" xfId="0" applyFont="1" applyBorder="1" applyAlignment="1">
      <alignment horizontal="center" vertical="center"/>
    </xf>
    <xf numFmtId="0" fontId="5" fillId="0" borderId="22" xfId="0" applyFont="1" applyBorder="1" applyAlignment="1">
      <alignment horizontal="left" vertical="center"/>
    </xf>
    <xf numFmtId="0" fontId="5" fillId="0" borderId="2" xfId="0" applyFont="1" applyBorder="1" applyAlignment="1">
      <alignment horizontal="left" vertical="center"/>
    </xf>
    <xf numFmtId="0" fontId="35" fillId="0" borderId="0" xfId="0" applyFont="1" applyAlignment="1">
      <alignment horizontal="left" vertical="center"/>
    </xf>
    <xf numFmtId="0" fontId="35" fillId="0" borderId="19" xfId="0" applyFont="1" applyBorder="1" applyAlignment="1">
      <alignment horizontal="center" vertical="center"/>
    </xf>
    <xf numFmtId="0" fontId="22" fillId="0" borderId="0" xfId="0" applyFont="1" applyAlignment="1">
      <alignment horizontal="left" vertical="top" wrapText="1"/>
    </xf>
    <xf numFmtId="0" fontId="22" fillId="0" borderId="0" xfId="0" applyFont="1" applyAlignment="1">
      <alignment horizontal="left" vertical="top"/>
    </xf>
    <xf numFmtId="0" fontId="35" fillId="0" borderId="23" xfId="0" applyFont="1" applyBorder="1" applyAlignment="1">
      <alignment horizontal="left" vertical="center" wrapText="1"/>
    </xf>
    <xf numFmtId="0" fontId="35" fillId="0" borderId="15" xfId="0" applyFont="1" applyBorder="1" applyAlignment="1">
      <alignment horizontal="left" vertical="center" wrapText="1"/>
    </xf>
    <xf numFmtId="0" fontId="35" fillId="0" borderId="24" xfId="0" applyFont="1" applyBorder="1" applyAlignment="1">
      <alignment horizontal="left" vertical="center" wrapText="1"/>
    </xf>
    <xf numFmtId="0" fontId="35" fillId="0" borderId="28" xfId="0" applyFont="1" applyBorder="1" applyAlignment="1">
      <alignment horizontal="left" vertical="center" wrapText="1"/>
    </xf>
    <xf numFmtId="0" fontId="35" fillId="0" borderId="31" xfId="0" applyFont="1" applyBorder="1" applyAlignment="1">
      <alignment horizontal="left" vertical="center" wrapText="1"/>
    </xf>
    <xf numFmtId="0" fontId="35" fillId="0" borderId="29" xfId="0" applyFont="1" applyBorder="1" applyAlignment="1">
      <alignment horizontal="left" vertical="center" wrapText="1"/>
    </xf>
    <xf numFmtId="0" fontId="35" fillId="0" borderId="15" xfId="0" applyFont="1" applyBorder="1" applyAlignment="1">
      <alignment horizontal="center" vertical="center"/>
    </xf>
    <xf numFmtId="0" fontId="35" fillId="0" borderId="26" xfId="0" applyFont="1" applyBorder="1" applyAlignment="1">
      <alignment horizontal="left" vertical="center" wrapText="1"/>
    </xf>
    <xf numFmtId="0" fontId="35" fillId="0" borderId="0" xfId="0" applyFont="1" applyAlignment="1">
      <alignment horizontal="left" vertical="center" wrapText="1"/>
    </xf>
    <xf numFmtId="0" fontId="35" fillId="0" borderId="27" xfId="0" applyFont="1" applyBorder="1" applyAlignment="1">
      <alignment horizontal="left" vertical="center" wrapText="1"/>
    </xf>
    <xf numFmtId="0" fontId="78" fillId="0" borderId="15" xfId="0" applyFont="1" applyBorder="1" applyAlignment="1">
      <alignment horizontal="left" vertical="center" wrapText="1"/>
    </xf>
    <xf numFmtId="0" fontId="78" fillId="0" borderId="24" xfId="0" applyFont="1" applyBorder="1" applyAlignment="1">
      <alignment horizontal="left" vertical="center" wrapText="1"/>
    </xf>
    <xf numFmtId="0" fontId="78" fillId="0" borderId="28" xfId="0" applyFont="1" applyBorder="1" applyAlignment="1">
      <alignment horizontal="left" vertical="center" wrapText="1"/>
    </xf>
    <xf numFmtId="0" fontId="78" fillId="0" borderId="31" xfId="0" applyFont="1" applyBorder="1" applyAlignment="1">
      <alignment horizontal="left" vertical="center" wrapText="1"/>
    </xf>
    <xf numFmtId="0" fontId="78" fillId="0" borderId="29" xfId="0" applyFont="1" applyBorder="1" applyAlignment="1">
      <alignment horizontal="left" vertical="center" wrapText="1"/>
    </xf>
    <xf numFmtId="0" fontId="78" fillId="0" borderId="15" xfId="0" applyFont="1" applyBorder="1" applyAlignment="1">
      <alignment horizontal="center" vertical="center"/>
    </xf>
    <xf numFmtId="0" fontId="78" fillId="0" borderId="31" xfId="0" applyFont="1" applyBorder="1" applyAlignment="1">
      <alignment horizontal="center" vertical="center"/>
    </xf>
    <xf numFmtId="0" fontId="35" fillId="0" borderId="22" xfId="0" applyFont="1" applyBorder="1" applyAlignment="1">
      <alignment horizontal="left" vertical="center"/>
    </xf>
    <xf numFmtId="0" fontId="35" fillId="0" borderId="0" xfId="0" applyFont="1" applyAlignment="1">
      <alignment horizontal="right" shrinkToFit="1"/>
    </xf>
    <xf numFmtId="0" fontId="35" fillId="0" borderId="0" xfId="0" applyFont="1" applyAlignment="1">
      <alignment horizontal="right"/>
    </xf>
    <xf numFmtId="0" fontId="39" fillId="0" borderId="31" xfId="0" applyFont="1" applyBorder="1" applyAlignment="1">
      <alignment horizontal="center" vertical="center"/>
    </xf>
    <xf numFmtId="49" fontId="39" fillId="0" borderId="21" xfId="0" applyNumberFormat="1" applyFont="1" applyBorder="1" applyAlignment="1">
      <alignment horizontal="center" vertical="center"/>
    </xf>
    <xf numFmtId="0" fontId="20" fillId="4" borderId="0" xfId="2" applyFont="1" applyFill="1" applyAlignment="1">
      <alignment horizontal="left" vertical="top" wrapText="1"/>
    </xf>
    <xf numFmtId="0" fontId="36" fillId="4" borderId="0" xfId="2" applyFont="1" applyFill="1" applyAlignment="1">
      <alignment horizontal="left" vertical="top" wrapText="1"/>
    </xf>
    <xf numFmtId="0" fontId="20" fillId="4" borderId="19" xfId="2" applyFont="1" applyFill="1" applyBorder="1" applyAlignment="1">
      <alignment horizontal="right" vertical="center"/>
    </xf>
    <xf numFmtId="0" fontId="20" fillId="4" borderId="20" xfId="2" applyFont="1" applyFill="1" applyBorder="1" applyAlignment="1">
      <alignment horizontal="right" vertical="center"/>
    </xf>
    <xf numFmtId="181" fontId="20" fillId="0" borderId="19" xfId="2" applyNumberFormat="1" applyFont="1" applyBorder="1" applyAlignment="1">
      <alignment horizontal="center" vertical="center"/>
    </xf>
    <xf numFmtId="181" fontId="20" fillId="0" borderId="21" xfId="2" applyNumberFormat="1" applyFont="1" applyBorder="1" applyAlignment="1">
      <alignment horizontal="center" vertical="center"/>
    </xf>
    <xf numFmtId="0" fontId="20" fillId="4" borderId="0" xfId="2" applyFont="1" applyFill="1" applyAlignment="1">
      <alignment horizontal="left" vertical="center"/>
    </xf>
    <xf numFmtId="0" fontId="20" fillId="0" borderId="19" xfId="2" applyFont="1" applyBorder="1" applyAlignment="1">
      <alignment vertical="center" wrapText="1"/>
    </xf>
    <xf numFmtId="0" fontId="20" fillId="0" borderId="21" xfId="2" applyFont="1" applyBorder="1" applyAlignment="1">
      <alignment vertical="center" wrapText="1"/>
    </xf>
    <xf numFmtId="0" fontId="20" fillId="0" borderId="20" xfId="2" applyFont="1" applyBorder="1" applyAlignment="1">
      <alignment vertical="center" wrapText="1"/>
    </xf>
    <xf numFmtId="0" fontId="20" fillId="0" borderId="19" xfId="2" applyFont="1" applyBorder="1" applyAlignment="1">
      <alignment horizontal="center" vertical="center" wrapText="1"/>
    </xf>
    <xf numFmtId="0" fontId="20" fillId="0" borderId="20" xfId="2" applyFont="1" applyBorder="1" applyAlignment="1">
      <alignment horizontal="center" vertical="center" wrapText="1"/>
    </xf>
    <xf numFmtId="0" fontId="20" fillId="0" borderId="25" xfId="2" applyFont="1" applyBorder="1" applyAlignment="1">
      <alignment horizontal="center" vertical="center" textRotation="255" wrapText="1"/>
    </xf>
    <xf numFmtId="0" fontId="20" fillId="0" borderId="2" xfId="2" applyFont="1" applyBorder="1" applyAlignment="1">
      <alignment horizontal="center" vertical="center" textRotation="255" wrapText="1"/>
    </xf>
    <xf numFmtId="0" fontId="15" fillId="0" borderId="21" xfId="4" applyBorder="1" applyAlignment="1">
      <alignment horizontal="left" vertical="center" shrinkToFit="1"/>
    </xf>
    <xf numFmtId="49" fontId="15" fillId="0" borderId="31" xfId="4" applyNumberFormat="1" applyBorder="1" applyAlignment="1">
      <alignment horizontal="left" vertical="center" wrapText="1" shrinkToFit="1"/>
    </xf>
    <xf numFmtId="0" fontId="15" fillId="0" borderId="31" xfId="4" applyBorder="1" applyAlignment="1">
      <alignment horizontal="left" vertical="center" shrinkToFit="1"/>
    </xf>
    <xf numFmtId="0" fontId="20" fillId="0" borderId="19" xfId="2" applyFont="1" applyBorder="1" applyAlignment="1">
      <alignment horizontal="right" vertical="center"/>
    </xf>
    <xf numFmtId="0" fontId="20" fillId="0" borderId="20" xfId="2" applyFont="1" applyBorder="1" applyAlignment="1">
      <alignment horizontal="right" vertical="center"/>
    </xf>
    <xf numFmtId="179" fontId="19" fillId="0" borderId="0" xfId="2" applyNumberFormat="1" applyFont="1" applyAlignment="1">
      <alignment horizontal="center" vertical="center" wrapText="1"/>
    </xf>
    <xf numFmtId="0" fontId="2" fillId="0" borderId="0" xfId="3" applyFont="1" applyAlignment="1">
      <alignment horizontal="left" vertical="top" wrapText="1"/>
    </xf>
    <xf numFmtId="0" fontId="21" fillId="0" borderId="1" xfId="3" applyFont="1" applyBorder="1" applyAlignment="1">
      <alignment horizontal="left" vertical="center" wrapText="1" indent="1"/>
    </xf>
    <xf numFmtId="0" fontId="21" fillId="0" borderId="1" xfId="3" applyFont="1" applyBorder="1" applyAlignment="1">
      <alignment horizontal="center" vertical="center"/>
    </xf>
    <xf numFmtId="0" fontId="21" fillId="0" borderId="1" xfId="3" applyFont="1" applyBorder="1" applyAlignment="1">
      <alignment horizontal="left" vertical="center" indent="3"/>
    </xf>
    <xf numFmtId="0" fontId="15" fillId="0" borderId="0" xfId="3" applyFont="1" applyAlignment="1">
      <alignment horizontal="left" vertical="top" wrapText="1"/>
    </xf>
    <xf numFmtId="0" fontId="35" fillId="11" borderId="1" xfId="3" applyFont="1" applyFill="1" applyBorder="1" applyAlignment="1">
      <alignment horizontal="left" vertical="center" indent="1"/>
    </xf>
    <xf numFmtId="0" fontId="35" fillId="0" borderId="1" xfId="3" applyFont="1" applyBorder="1" applyAlignment="1">
      <alignment horizontal="left" vertical="center" indent="3"/>
    </xf>
    <xf numFmtId="0" fontId="35" fillId="0" borderId="1" xfId="3" applyFont="1" applyBorder="1" applyAlignment="1">
      <alignment horizontal="center" vertical="center"/>
    </xf>
    <xf numFmtId="0" fontId="21" fillId="0" borderId="19" xfId="3" applyFont="1" applyBorder="1" applyAlignment="1">
      <alignment horizontal="center" vertical="center"/>
    </xf>
    <xf numFmtId="0" fontId="21" fillId="0" borderId="21" xfId="3" applyFont="1" applyBorder="1" applyAlignment="1">
      <alignment horizontal="center" vertical="center"/>
    </xf>
    <xf numFmtId="0" fontId="21" fillId="0" borderId="20" xfId="3" applyFont="1" applyBorder="1" applyAlignment="1">
      <alignment horizontal="center" vertical="center"/>
    </xf>
    <xf numFmtId="0" fontId="35" fillId="0" borderId="1" xfId="3" applyFont="1" applyBorder="1" applyAlignment="1">
      <alignment horizontal="left" vertical="center"/>
    </xf>
    <xf numFmtId="0" fontId="35" fillId="0" borderId="22" xfId="3" applyFont="1" applyBorder="1" applyAlignment="1">
      <alignment horizontal="center" vertical="center"/>
    </xf>
    <xf numFmtId="0" fontId="35" fillId="0" borderId="25" xfId="3" applyFont="1" applyBorder="1" applyAlignment="1">
      <alignment horizontal="center" vertical="center"/>
    </xf>
    <xf numFmtId="0" fontId="35" fillId="0" borderId="2" xfId="3" applyFont="1" applyBorder="1" applyAlignment="1">
      <alignment horizontal="center" vertical="center"/>
    </xf>
    <xf numFmtId="0" fontId="35" fillId="0" borderId="19" xfId="3" applyFont="1" applyBorder="1" applyAlignment="1">
      <alignment horizontal="left" vertical="center"/>
    </xf>
    <xf numFmtId="0" fontId="35" fillId="0" borderId="21" xfId="3" applyFont="1" applyBorder="1" applyAlignment="1">
      <alignment horizontal="left" vertical="center"/>
    </xf>
    <xf numFmtId="0" fontId="35" fillId="0" borderId="20" xfId="3" applyFont="1" applyBorder="1" applyAlignment="1">
      <alignment horizontal="left" vertical="center"/>
    </xf>
    <xf numFmtId="0" fontId="35" fillId="0" borderId="19" xfId="3" applyFont="1" applyBorder="1" applyAlignment="1">
      <alignment horizontal="left" vertical="center" wrapText="1"/>
    </xf>
    <xf numFmtId="0" fontId="35" fillId="0" borderId="21" xfId="3" applyFont="1" applyBorder="1" applyAlignment="1">
      <alignment horizontal="left" vertical="center" wrapText="1"/>
    </xf>
    <xf numFmtId="0" fontId="35" fillId="0" borderId="20" xfId="3" applyFont="1" applyBorder="1" applyAlignment="1">
      <alignment horizontal="left" vertical="center" wrapText="1"/>
    </xf>
    <xf numFmtId="0" fontId="35" fillId="0" borderId="1" xfId="3" applyFont="1" applyBorder="1" applyAlignment="1">
      <alignment horizontal="right" vertical="center"/>
    </xf>
    <xf numFmtId="0" fontId="35" fillId="0" borderId="1" xfId="3" applyFont="1" applyBorder="1" applyAlignment="1">
      <alignment horizontal="left" vertical="center" wrapText="1"/>
    </xf>
    <xf numFmtId="0" fontId="112" fillId="11" borderId="25" xfId="3" applyFont="1" applyFill="1" applyBorder="1" applyAlignment="1">
      <alignment horizontal="center" vertical="center"/>
    </xf>
    <xf numFmtId="0" fontId="112" fillId="11" borderId="23" xfId="3" applyFont="1" applyFill="1" applyBorder="1" applyAlignment="1">
      <alignment horizontal="left" vertical="center" indent="1"/>
    </xf>
    <xf numFmtId="0" fontId="112" fillId="11" borderId="15" xfId="3" applyFont="1" applyFill="1" applyBorder="1" applyAlignment="1">
      <alignment horizontal="left" vertical="center" indent="1"/>
    </xf>
    <xf numFmtId="0" fontId="112" fillId="11" borderId="24" xfId="3" applyFont="1" applyFill="1" applyBorder="1" applyAlignment="1">
      <alignment horizontal="left" vertical="center" indent="1"/>
    </xf>
    <xf numFmtId="0" fontId="112" fillId="11" borderId="26" xfId="3" applyFont="1" applyFill="1" applyBorder="1" applyAlignment="1">
      <alignment horizontal="left" vertical="center" indent="1"/>
    </xf>
    <xf numFmtId="0" fontId="112" fillId="11" borderId="0" xfId="3" applyFont="1" applyFill="1" applyAlignment="1">
      <alignment horizontal="left" vertical="center" indent="1"/>
    </xf>
    <xf numFmtId="0" fontId="112" fillId="11" borderId="27" xfId="3" applyFont="1" applyFill="1" applyBorder="1" applyAlignment="1">
      <alignment horizontal="left" vertical="center" indent="1"/>
    </xf>
    <xf numFmtId="0" fontId="43" fillId="0" borderId="23" xfId="3" applyFont="1" applyBorder="1" applyAlignment="1">
      <alignment horizontal="left" vertical="center"/>
    </xf>
    <xf numFmtId="0" fontId="43" fillId="0" borderId="15" xfId="3" applyFont="1" applyBorder="1" applyAlignment="1">
      <alignment horizontal="left" vertical="center"/>
    </xf>
    <xf numFmtId="0" fontId="43" fillId="0" borderId="24" xfId="3" applyFont="1" applyBorder="1" applyAlignment="1">
      <alignment horizontal="left" vertical="center"/>
    </xf>
    <xf numFmtId="0" fontId="35" fillId="0" borderId="28" xfId="3" applyFont="1" applyBorder="1" applyAlignment="1">
      <alignment horizontal="center" vertical="center"/>
    </xf>
    <xf numFmtId="0" fontId="35" fillId="0" borderId="31" xfId="3" applyFont="1" applyBorder="1" applyAlignment="1">
      <alignment horizontal="center" vertical="center"/>
    </xf>
    <xf numFmtId="0" fontId="35" fillId="0" borderId="29" xfId="3" applyFont="1" applyBorder="1" applyAlignment="1">
      <alignment horizontal="center" vertical="center"/>
    </xf>
    <xf numFmtId="0" fontId="112" fillId="11" borderId="2" xfId="3" applyFont="1" applyFill="1" applyBorder="1" applyAlignment="1">
      <alignment horizontal="center" vertical="center"/>
    </xf>
    <xf numFmtId="0" fontId="112" fillId="11" borderId="1" xfId="3" applyFont="1" applyFill="1" applyBorder="1" applyAlignment="1">
      <alignment horizontal="center" vertical="center"/>
    </xf>
    <xf numFmtId="0" fontId="112" fillId="11" borderId="28" xfId="3" applyFont="1" applyFill="1" applyBorder="1" applyAlignment="1">
      <alignment horizontal="left" vertical="center" indent="1"/>
    </xf>
    <xf numFmtId="0" fontId="112" fillId="11" borderId="31" xfId="3" applyFont="1" applyFill="1" applyBorder="1" applyAlignment="1">
      <alignment horizontal="left" vertical="center" indent="1"/>
    </xf>
    <xf numFmtId="0" fontId="112" fillId="11" borderId="29" xfId="3" applyFont="1" applyFill="1" applyBorder="1" applyAlignment="1">
      <alignment horizontal="left" vertical="center" indent="1"/>
    </xf>
    <xf numFmtId="0" fontId="112" fillId="11" borderId="15" xfId="3" applyFont="1" applyFill="1" applyBorder="1" applyAlignment="1">
      <alignment horizontal="left" vertical="center" wrapText="1"/>
    </xf>
    <xf numFmtId="0" fontId="112" fillId="11" borderId="24" xfId="3" applyFont="1" applyFill="1" applyBorder="1" applyAlignment="1">
      <alignment horizontal="left" vertical="center" wrapText="1"/>
    </xf>
    <xf numFmtId="0" fontId="112" fillId="11" borderId="31" xfId="3" applyFont="1" applyFill="1" applyBorder="1" applyAlignment="1">
      <alignment horizontal="left" vertical="center" wrapText="1"/>
    </xf>
    <xf numFmtId="0" fontId="112" fillId="11" borderId="29" xfId="3" applyFont="1" applyFill="1" applyBorder="1" applyAlignment="1">
      <alignment horizontal="left" vertical="center" wrapText="1"/>
    </xf>
    <xf numFmtId="0" fontId="43" fillId="0" borderId="23" xfId="3" applyFont="1" applyBorder="1" applyAlignment="1">
      <alignment horizontal="left" vertical="top"/>
    </xf>
    <xf numFmtId="0" fontId="43" fillId="0" borderId="24" xfId="3" applyFont="1" applyBorder="1" applyAlignment="1">
      <alignment horizontal="left" vertical="top"/>
    </xf>
    <xf numFmtId="0" fontId="112" fillId="0" borderId="28" xfId="3" applyFont="1" applyBorder="1" applyAlignment="1">
      <alignment horizontal="center" vertical="center"/>
    </xf>
    <xf numFmtId="0" fontId="112" fillId="0" borderId="29" xfId="3" applyFont="1" applyBorder="1" applyAlignment="1">
      <alignment horizontal="center" vertical="center"/>
    </xf>
    <xf numFmtId="0" fontId="112" fillId="0" borderId="23" xfId="3" applyFont="1" applyBorder="1" applyAlignment="1">
      <alignment horizontal="center" vertical="center"/>
    </xf>
    <xf numFmtId="0" fontId="112" fillId="0" borderId="24" xfId="3" applyFont="1" applyBorder="1" applyAlignment="1">
      <alignment horizontal="center" vertical="center"/>
    </xf>
    <xf numFmtId="0" fontId="112" fillId="11" borderId="1" xfId="3" applyFont="1" applyFill="1" applyBorder="1" applyAlignment="1">
      <alignment horizontal="center" vertical="center" wrapText="1"/>
    </xf>
    <xf numFmtId="0" fontId="112" fillId="11" borderId="19" xfId="3" applyFont="1" applyFill="1" applyBorder="1" applyAlignment="1">
      <alignment horizontal="center" vertical="center" wrapText="1"/>
    </xf>
    <xf numFmtId="0" fontId="112" fillId="11" borderId="19" xfId="3" applyFont="1" applyFill="1" applyBorder="1" applyAlignment="1">
      <alignment horizontal="center" vertical="center"/>
    </xf>
    <xf numFmtId="0" fontId="43" fillId="0" borderId="23" xfId="3" applyFont="1" applyBorder="1" applyAlignment="1">
      <alignment horizontal="left" vertical="top" wrapText="1"/>
    </xf>
    <xf numFmtId="0" fontId="43" fillId="0" borderId="24" xfId="3" applyFont="1" applyBorder="1" applyAlignment="1">
      <alignment horizontal="left" vertical="top" wrapText="1"/>
    </xf>
    <xf numFmtId="0" fontId="112" fillId="0" borderId="28" xfId="3" applyFont="1" applyBorder="1" applyAlignment="1">
      <alignment horizontal="center" vertical="center" wrapText="1"/>
    </xf>
    <xf numFmtId="0" fontId="112" fillId="0" borderId="29" xfId="3" applyFont="1" applyBorder="1" applyAlignment="1">
      <alignment horizontal="center" vertical="center" wrapText="1"/>
    </xf>
    <xf numFmtId="0" fontId="39" fillId="0" borderId="0" xfId="3" applyFont="1" applyAlignment="1">
      <alignment horizontal="left" vertical="distributed" wrapText="1" indent="9"/>
    </xf>
    <xf numFmtId="0" fontId="39" fillId="0" borderId="0" xfId="3" applyFont="1" applyAlignment="1">
      <alignment horizontal="left" vertical="distributed" indent="9"/>
    </xf>
    <xf numFmtId="0" fontId="35" fillId="0" borderId="31" xfId="3" applyFont="1" applyBorder="1" applyAlignment="1">
      <alignment horizontal="left" vertical="center"/>
    </xf>
    <xf numFmtId="49" fontId="35" fillId="0" borderId="21" xfId="3" applyNumberFormat="1" applyFont="1" applyBorder="1" applyAlignment="1">
      <alignment horizontal="left" vertical="center"/>
    </xf>
    <xf numFmtId="0" fontId="112" fillId="11" borderId="19" xfId="3" applyFont="1" applyFill="1" applyBorder="1" applyAlignment="1">
      <alignment horizontal="left" vertical="center" indent="1"/>
    </xf>
    <xf numFmtId="0" fontId="112" fillId="11" borderId="21" xfId="3" applyFont="1" applyFill="1" applyBorder="1" applyAlignment="1">
      <alignment horizontal="left" vertical="center" indent="1"/>
    </xf>
    <xf numFmtId="0" fontId="112" fillId="11" borderId="20" xfId="3" applyFont="1" applyFill="1" applyBorder="1" applyAlignment="1">
      <alignment horizontal="left" vertical="center" indent="1"/>
    </xf>
    <xf numFmtId="0" fontId="35" fillId="0" borderId="19" xfId="3" applyFont="1" applyBorder="1" applyAlignment="1">
      <alignment horizontal="center" vertical="center"/>
    </xf>
    <xf numFmtId="0" fontId="35" fillId="0" borderId="20" xfId="3" applyFont="1" applyBorder="1" applyAlignment="1">
      <alignment horizontal="center" vertical="center"/>
    </xf>
    <xf numFmtId="0" fontId="35" fillId="11" borderId="19" xfId="3" applyFont="1" applyFill="1" applyBorder="1" applyAlignment="1">
      <alignment horizontal="left" vertical="center" indent="1"/>
    </xf>
    <xf numFmtId="0" fontId="35" fillId="11" borderId="21" xfId="3" applyFont="1" applyFill="1" applyBorder="1" applyAlignment="1">
      <alignment horizontal="left" vertical="center" indent="1"/>
    </xf>
    <xf numFmtId="0" fontId="35" fillId="11" borderId="20" xfId="3" applyFont="1" applyFill="1" applyBorder="1" applyAlignment="1">
      <alignment horizontal="left" vertical="center" indent="1"/>
    </xf>
    <xf numFmtId="0" fontId="35" fillId="0" borderId="19" xfId="3" applyFont="1" applyBorder="1" applyAlignment="1">
      <alignment horizontal="left" vertical="center" indent="3"/>
    </xf>
    <xf numFmtId="0" fontId="35" fillId="0" borderId="20" xfId="3" applyFont="1" applyBorder="1" applyAlignment="1">
      <alignment horizontal="left" vertical="center" indent="3"/>
    </xf>
    <xf numFmtId="0" fontId="35" fillId="0" borderId="1" xfId="3" applyFont="1" applyBorder="1" applyAlignment="1">
      <alignment horizontal="left" vertical="center" wrapText="1" indent="1"/>
    </xf>
    <xf numFmtId="0" fontId="2" fillId="0" borderId="0" xfId="3" applyFont="1" applyAlignment="1">
      <alignment horizontal="left" vertical="center" wrapText="1"/>
    </xf>
    <xf numFmtId="0" fontId="35" fillId="11" borderId="1" xfId="3" applyFont="1" applyFill="1" applyBorder="1" applyAlignment="1">
      <alignment horizontal="center" vertical="center" wrapText="1"/>
    </xf>
    <xf numFmtId="0" fontId="35" fillId="11" borderId="19" xfId="3" applyFont="1" applyFill="1" applyBorder="1" applyAlignment="1">
      <alignment horizontal="center" vertical="center" wrapText="1"/>
    </xf>
    <xf numFmtId="0" fontId="35" fillId="11" borderId="19" xfId="3" applyFont="1" applyFill="1" applyBorder="1" applyAlignment="1">
      <alignment horizontal="center" vertical="center"/>
    </xf>
    <xf numFmtId="0" fontId="35" fillId="11" borderId="1" xfId="3" applyFont="1" applyFill="1" applyBorder="1" applyAlignment="1">
      <alignment horizontal="center" vertical="center"/>
    </xf>
    <xf numFmtId="0" fontId="36" fillId="0" borderId="23" xfId="3" applyFont="1" applyBorder="1" applyAlignment="1">
      <alignment horizontal="left" vertical="center"/>
    </xf>
    <xf numFmtId="0" fontId="36" fillId="0" borderId="15" xfId="3" applyFont="1" applyBorder="1" applyAlignment="1">
      <alignment horizontal="left" vertical="center"/>
    </xf>
    <xf numFmtId="0" fontId="36" fillId="0" borderId="24" xfId="3" applyFont="1" applyBorder="1" applyAlignment="1">
      <alignment horizontal="left" vertical="center"/>
    </xf>
    <xf numFmtId="0" fontId="36" fillId="0" borderId="23" xfId="3" applyFont="1" applyBorder="1" applyAlignment="1">
      <alignment horizontal="left" vertical="top"/>
    </xf>
    <xf numFmtId="0" fontId="36" fillId="0" borderId="24" xfId="3" applyFont="1" applyBorder="1" applyAlignment="1">
      <alignment horizontal="left" vertical="top"/>
    </xf>
    <xf numFmtId="0" fontId="35" fillId="11" borderId="2" xfId="3" applyFont="1" applyFill="1" applyBorder="1" applyAlignment="1">
      <alignment horizontal="center" vertical="center"/>
    </xf>
    <xf numFmtId="0" fontId="35" fillId="11" borderId="23" xfId="3" applyFont="1" applyFill="1" applyBorder="1" applyAlignment="1">
      <alignment horizontal="left" vertical="center" indent="1"/>
    </xf>
    <xf numFmtId="0" fontId="35" fillId="11" borderId="15" xfId="3" applyFont="1" applyFill="1" applyBorder="1" applyAlignment="1">
      <alignment horizontal="left" vertical="center" indent="1"/>
    </xf>
    <xf numFmtId="0" fontId="35" fillId="11" borderId="24" xfId="3" applyFont="1" applyFill="1" applyBorder="1" applyAlignment="1">
      <alignment horizontal="left" vertical="center" indent="1"/>
    </xf>
    <xf numFmtId="0" fontId="35" fillId="11" borderId="28" xfId="3" applyFont="1" applyFill="1" applyBorder="1" applyAlignment="1">
      <alignment horizontal="left" vertical="center" indent="1"/>
    </xf>
    <xf numFmtId="0" fontId="35" fillId="11" borderId="31" xfId="3" applyFont="1" applyFill="1" applyBorder="1" applyAlignment="1">
      <alignment horizontal="left" vertical="center" indent="1"/>
    </xf>
    <xf numFmtId="0" fontId="35" fillId="11" borderId="29" xfId="3" applyFont="1" applyFill="1" applyBorder="1" applyAlignment="1">
      <alignment horizontal="left" vertical="center" indent="1"/>
    </xf>
    <xf numFmtId="0" fontId="35" fillId="11" borderId="26" xfId="3" applyFont="1" applyFill="1" applyBorder="1" applyAlignment="1">
      <alignment horizontal="left" vertical="center" indent="1"/>
    </xf>
    <xf numFmtId="0" fontId="35" fillId="11" borderId="0" xfId="3" applyFont="1" applyFill="1" applyAlignment="1">
      <alignment horizontal="left" vertical="center" indent="1"/>
    </xf>
    <xf numFmtId="0" fontId="35" fillId="0" borderId="23" xfId="3" applyFont="1" applyBorder="1" applyAlignment="1">
      <alignment horizontal="center" vertical="center"/>
    </xf>
    <xf numFmtId="0" fontId="35" fillId="0" borderId="24" xfId="3" applyFont="1" applyBorder="1" applyAlignment="1">
      <alignment horizontal="center" vertical="center"/>
    </xf>
    <xf numFmtId="0" fontId="35" fillId="11" borderId="25" xfId="3" applyFont="1" applyFill="1" applyBorder="1" applyAlignment="1">
      <alignment horizontal="center" vertical="center"/>
    </xf>
    <xf numFmtId="0" fontId="35" fillId="11" borderId="27" xfId="3" applyFont="1" applyFill="1" applyBorder="1" applyAlignment="1">
      <alignment horizontal="left" vertical="center" indent="1"/>
    </xf>
    <xf numFmtId="0" fontId="36" fillId="0" borderId="23" xfId="3" applyFont="1" applyBorder="1" applyAlignment="1">
      <alignment horizontal="left" vertical="top" wrapText="1"/>
    </xf>
    <xf numFmtId="0" fontId="36" fillId="0" borderId="24" xfId="3" applyFont="1" applyBorder="1" applyAlignment="1">
      <alignment horizontal="left" vertical="top" wrapText="1"/>
    </xf>
    <xf numFmtId="0" fontId="35" fillId="0" borderId="28" xfId="3" applyFont="1" applyBorder="1" applyAlignment="1">
      <alignment horizontal="center" vertical="center" wrapText="1"/>
    </xf>
    <xf numFmtId="0" fontId="35" fillId="0" borderId="29" xfId="3" applyFont="1" applyBorder="1" applyAlignment="1">
      <alignment horizontal="center" vertical="center" wrapText="1"/>
    </xf>
    <xf numFmtId="0" fontId="20" fillId="0" borderId="19" xfId="3" applyFont="1" applyFill="1" applyBorder="1" applyAlignment="1">
      <alignment horizontal="left" vertical="center" indent="1"/>
    </xf>
    <xf numFmtId="0" fontId="20" fillId="0" borderId="21" xfId="3" applyFont="1" applyFill="1" applyBorder="1" applyAlignment="1">
      <alignment horizontal="left" vertical="center" indent="1"/>
    </xf>
    <xf numFmtId="0" fontId="20" fillId="0" borderId="20" xfId="3" applyFont="1" applyFill="1" applyBorder="1" applyAlignment="1">
      <alignment horizontal="left" vertical="center" indent="1"/>
    </xf>
    <xf numFmtId="0" fontId="20" fillId="0" borderId="19" xfId="3" applyFont="1" applyFill="1" applyBorder="1" applyAlignment="1">
      <alignment horizontal="center" vertical="center"/>
    </xf>
    <xf numFmtId="0" fontId="20" fillId="0" borderId="20" xfId="3" applyFont="1" applyFill="1" applyBorder="1" applyAlignment="1">
      <alignment horizontal="center" vertical="center"/>
    </xf>
    <xf numFmtId="0" fontId="20" fillId="0" borderId="0" xfId="2" applyFont="1" applyAlignment="1">
      <alignment horizontal="right" vertical="top" wrapText="1"/>
    </xf>
    <xf numFmtId="0" fontId="31" fillId="0" borderId="0" xfId="2" applyFont="1" applyAlignment="1">
      <alignment horizontal="right" vertical="center" shrinkToFit="1"/>
    </xf>
    <xf numFmtId="0" fontId="32" fillId="0" borderId="0" xfId="2" applyFont="1" applyAlignment="1">
      <alignment horizontal="right" vertical="center" shrinkToFit="1"/>
    </xf>
    <xf numFmtId="0" fontId="39" fillId="0" borderId="0" xfId="0" applyFont="1" applyAlignment="1">
      <alignment horizontal="center" vertical="distributed" wrapText="1"/>
    </xf>
    <xf numFmtId="0" fontId="21" fillId="0" borderId="0" xfId="3" applyFont="1" applyAlignment="1">
      <alignment horizontal="center" vertical="distributed" wrapText="1"/>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20" fillId="0" borderId="1" xfId="3" applyFont="1" applyFill="1" applyBorder="1" applyAlignment="1">
      <alignment horizontal="center" vertical="center" wrapText="1"/>
    </xf>
    <xf numFmtId="0" fontId="20" fillId="0" borderId="19" xfId="3" applyFont="1" applyFill="1" applyBorder="1" applyAlignment="1">
      <alignment horizontal="center" vertical="center" wrapText="1"/>
    </xf>
    <xf numFmtId="0" fontId="20" fillId="0" borderId="28" xfId="3" applyFont="1" applyFill="1" applyBorder="1" applyAlignment="1">
      <alignment horizontal="center" vertical="center" wrapText="1"/>
    </xf>
    <xf numFmtId="0" fontId="20" fillId="0" borderId="23" xfId="3" applyFont="1" applyFill="1" applyBorder="1" applyAlignment="1">
      <alignment horizontal="center" vertical="center" wrapText="1"/>
    </xf>
    <xf numFmtId="0" fontId="20" fillId="0" borderId="24" xfId="3" applyFont="1" applyFill="1" applyBorder="1" applyAlignment="1">
      <alignment horizontal="center" vertical="center" wrapText="1"/>
    </xf>
    <xf numFmtId="0" fontId="20" fillId="0" borderId="29" xfId="3" applyFont="1" applyFill="1" applyBorder="1" applyAlignment="1">
      <alignment horizontal="center" vertical="center" wrapText="1"/>
    </xf>
    <xf numFmtId="0" fontId="20" fillId="0" borderId="26" xfId="3" applyFont="1" applyFill="1" applyBorder="1" applyAlignment="1">
      <alignment horizontal="center" vertical="center"/>
    </xf>
    <xf numFmtId="0" fontId="20" fillId="0" borderId="0" xfId="3" applyFont="1" applyFill="1" applyBorder="1" applyAlignment="1">
      <alignment horizontal="center" vertical="center"/>
    </xf>
    <xf numFmtId="0" fontId="20" fillId="0" borderId="27" xfId="3" applyFont="1" applyFill="1" applyBorder="1" applyAlignment="1">
      <alignment horizontal="center" vertical="center"/>
    </xf>
    <xf numFmtId="0" fontId="20" fillId="0" borderId="23" xfId="3" applyFont="1" applyFill="1" applyBorder="1" applyAlignment="1">
      <alignment horizontal="center" vertical="center"/>
    </xf>
    <xf numFmtId="0" fontId="20" fillId="0" borderId="24" xfId="3" applyFont="1" applyFill="1" applyBorder="1" applyAlignment="1">
      <alignment horizontal="center" vertical="center"/>
    </xf>
    <xf numFmtId="0" fontId="20" fillId="0" borderId="28" xfId="3" applyFont="1" applyFill="1" applyBorder="1" applyAlignment="1">
      <alignment horizontal="center" vertical="center"/>
    </xf>
    <xf numFmtId="0" fontId="20" fillId="0" borderId="31" xfId="3" applyFont="1" applyFill="1" applyBorder="1" applyAlignment="1">
      <alignment horizontal="center" vertical="center"/>
    </xf>
    <xf numFmtId="0" fontId="20" fillId="0" borderId="29" xfId="3" applyFont="1" applyFill="1" applyBorder="1" applyAlignment="1">
      <alignment horizontal="center" vertical="center"/>
    </xf>
    <xf numFmtId="0" fontId="33" fillId="0" borderId="0" xfId="3" applyFont="1" applyAlignment="1">
      <alignment horizontal="left" vertical="top" wrapText="1"/>
    </xf>
    <xf numFmtId="0" fontId="20" fillId="0" borderId="19" xfId="3" applyFont="1" applyFill="1" applyBorder="1" applyAlignment="1">
      <alignment horizontal="left" vertical="center" indent="3"/>
    </xf>
    <xf numFmtId="0" fontId="20" fillId="0" borderId="20" xfId="3" applyFont="1" applyFill="1" applyBorder="1" applyAlignment="1">
      <alignment horizontal="left" vertical="center" indent="3"/>
    </xf>
    <xf numFmtId="0" fontId="36" fillId="0" borderId="0" xfId="0" applyFont="1" applyAlignment="1">
      <alignment horizontal="left" vertical="top" wrapText="1"/>
    </xf>
    <xf numFmtId="0" fontId="20" fillId="0" borderId="23" xfId="2" applyFont="1" applyFill="1" applyBorder="1" applyAlignment="1">
      <alignment vertical="center" wrapText="1"/>
    </xf>
    <xf numFmtId="0" fontId="20" fillId="0" borderId="15" xfId="2" applyFont="1" applyFill="1" applyBorder="1" applyAlignment="1">
      <alignment vertical="center" wrapText="1"/>
    </xf>
    <xf numFmtId="0" fontId="20" fillId="0" borderId="24" xfId="2" applyFont="1" applyFill="1" applyBorder="1" applyAlignment="1">
      <alignment vertical="center" wrapText="1"/>
    </xf>
    <xf numFmtId="0" fontId="20" fillId="0" borderId="26" xfId="2" applyFont="1" applyFill="1" applyBorder="1" applyAlignment="1">
      <alignment vertical="center" wrapText="1"/>
    </xf>
    <xf numFmtId="0" fontId="20" fillId="0" borderId="0" xfId="2" applyFont="1" applyFill="1" applyBorder="1" applyAlignment="1">
      <alignment vertical="center" wrapText="1"/>
    </xf>
    <xf numFmtId="0" fontId="20" fillId="0" borderId="27" xfId="2" applyFont="1" applyFill="1" applyBorder="1" applyAlignment="1">
      <alignment vertical="center" wrapText="1"/>
    </xf>
    <xf numFmtId="0" fontId="20" fillId="0" borderId="28" xfId="2" applyFont="1" applyFill="1" applyBorder="1" applyAlignment="1">
      <alignment vertical="center" wrapText="1"/>
    </xf>
    <xf numFmtId="0" fontId="20" fillId="0" borderId="31" xfId="2" applyFont="1" applyFill="1" applyBorder="1" applyAlignment="1">
      <alignment vertical="center" wrapText="1"/>
    </xf>
    <xf numFmtId="0" fontId="20" fillId="0" borderId="29" xfId="2" applyFont="1" applyFill="1" applyBorder="1" applyAlignment="1">
      <alignment vertical="center" wrapText="1"/>
    </xf>
    <xf numFmtId="181" fontId="20" fillId="0" borderId="0" xfId="2" applyNumberFormat="1" applyFont="1" applyBorder="1" applyAlignment="1">
      <alignment horizontal="center" vertical="center"/>
    </xf>
    <xf numFmtId="181" fontId="20" fillId="0" borderId="31" xfId="2" applyNumberFormat="1" applyFont="1" applyBorder="1" applyAlignment="1">
      <alignment horizontal="center" vertical="center"/>
    </xf>
    <xf numFmtId="0" fontId="20" fillId="0" borderId="0" xfId="2" applyFont="1" applyBorder="1" applyAlignment="1"/>
    <xf numFmtId="0" fontId="20" fillId="0" borderId="31" xfId="2" applyFont="1" applyBorder="1" applyAlignment="1"/>
    <xf numFmtId="0" fontId="21" fillId="0" borderId="31" xfId="4" applyFont="1" applyBorder="1" applyAlignment="1">
      <alignment horizontal="left" vertical="center" shrinkToFit="1"/>
    </xf>
    <xf numFmtId="49" fontId="21" fillId="0" borderId="31" xfId="4" applyNumberFormat="1" applyFont="1" applyBorder="1" applyAlignment="1">
      <alignment horizontal="left" vertical="center" wrapText="1" shrinkToFit="1"/>
    </xf>
    <xf numFmtId="49" fontId="21" fillId="0" borderId="31" xfId="2" applyNumberFormat="1" applyFont="1" applyBorder="1" applyAlignment="1">
      <alignment horizontal="left" vertical="center" wrapText="1"/>
    </xf>
    <xf numFmtId="0" fontId="20" fillId="0" borderId="23" xfId="2" applyFont="1" applyBorder="1" applyAlignment="1">
      <alignment vertical="center" wrapText="1"/>
    </xf>
    <xf numFmtId="0" fontId="20" fillId="0" borderId="15" xfId="2" applyFont="1" applyBorder="1" applyAlignment="1">
      <alignment vertical="center" wrapText="1"/>
    </xf>
    <xf numFmtId="0" fontId="20" fillId="0" borderId="24" xfId="2" applyFont="1" applyBorder="1" applyAlignment="1">
      <alignment vertical="center" wrapText="1"/>
    </xf>
    <xf numFmtId="0" fontId="20" fillId="0" borderId="26" xfId="2" applyFont="1" applyBorder="1" applyAlignment="1">
      <alignment vertical="center" wrapText="1"/>
    </xf>
    <xf numFmtId="0" fontId="20" fillId="0" borderId="0" xfId="2" applyFont="1" applyBorder="1" applyAlignment="1">
      <alignment vertical="center" wrapText="1"/>
    </xf>
    <xf numFmtId="0" fontId="20" fillId="0" borderId="27" xfId="2" applyFont="1" applyBorder="1" applyAlignment="1">
      <alignment vertical="center" wrapText="1"/>
    </xf>
    <xf numFmtId="0" fontId="20" fillId="0" borderId="28" xfId="2" applyFont="1" applyBorder="1" applyAlignment="1">
      <alignment vertical="center" wrapText="1"/>
    </xf>
    <xf numFmtId="0" fontId="20" fillId="0" borderId="31" xfId="2" applyFont="1" applyBorder="1" applyAlignment="1">
      <alignment vertical="center" wrapText="1"/>
    </xf>
    <xf numFmtId="0" fontId="20" fillId="0" borderId="29" xfId="2" applyFont="1" applyBorder="1" applyAlignment="1">
      <alignment vertical="center" wrapText="1"/>
    </xf>
    <xf numFmtId="0" fontId="20" fillId="0" borderId="117" xfId="2" applyFont="1" applyBorder="1" applyAlignment="1">
      <alignment horizontal="center" vertical="center" wrapText="1"/>
    </xf>
    <xf numFmtId="0" fontId="20" fillId="0" borderId="112" xfId="2" applyFont="1" applyBorder="1" applyAlignment="1">
      <alignment horizontal="center" vertical="center" wrapText="1"/>
    </xf>
    <xf numFmtId="0" fontId="20" fillId="0" borderId="119" xfId="2" applyFont="1" applyBorder="1" applyAlignment="1">
      <alignment horizontal="center" vertical="center" wrapText="1"/>
    </xf>
    <xf numFmtId="0" fontId="20" fillId="0" borderId="1" xfId="2" applyFont="1" applyBorder="1" applyAlignment="1">
      <alignment horizontal="center" vertical="center" wrapText="1"/>
    </xf>
    <xf numFmtId="0" fontId="20" fillId="0" borderId="191" xfId="2" applyFont="1" applyBorder="1" applyAlignment="1">
      <alignment horizontal="center" vertical="center" wrapText="1"/>
    </xf>
    <xf numFmtId="0" fontId="20" fillId="0" borderId="1" xfId="2" applyFont="1" applyBorder="1" applyAlignment="1">
      <alignment horizontal="center" vertical="center"/>
    </xf>
    <xf numFmtId="0" fontId="20" fillId="0" borderId="113" xfId="2" applyFont="1" applyBorder="1" applyAlignment="1">
      <alignment horizontal="center" vertical="center" wrapText="1"/>
    </xf>
    <xf numFmtId="0" fontId="20" fillId="0" borderId="114" xfId="2" applyFont="1" applyBorder="1" applyAlignment="1">
      <alignment horizontal="center" vertical="center" wrapText="1"/>
    </xf>
    <xf numFmtId="0" fontId="20" fillId="0" borderId="81" xfId="2" applyFont="1" applyBorder="1" applyAlignment="1">
      <alignment horizontal="center" vertical="center"/>
    </xf>
    <xf numFmtId="0" fontId="20" fillId="0" borderId="24" xfId="2" applyFont="1" applyBorder="1" applyAlignment="1">
      <alignment horizontal="center" vertical="center"/>
    </xf>
    <xf numFmtId="0" fontId="20" fillId="0" borderId="23" xfId="2" applyFont="1" applyBorder="1" applyAlignment="1">
      <alignment vertical="center"/>
    </xf>
    <xf numFmtId="0" fontId="20" fillId="0" borderId="15" xfId="2" applyFont="1" applyBorder="1" applyAlignment="1">
      <alignment vertical="center"/>
    </xf>
    <xf numFmtId="0" fontId="20" fillId="0" borderId="24" xfId="2" applyFont="1" applyBorder="1" applyAlignment="1">
      <alignment vertical="center"/>
    </xf>
    <xf numFmtId="0" fontId="20" fillId="0" borderId="100" xfId="2" applyFont="1" applyBorder="1" applyAlignment="1">
      <alignment vertical="center"/>
    </xf>
    <xf numFmtId="0" fontId="20" fillId="0" borderId="48" xfId="2" applyFont="1" applyBorder="1" applyAlignment="1">
      <alignment horizontal="center" vertical="center"/>
    </xf>
    <xf numFmtId="0" fontId="20" fillId="0" borderId="27" xfId="2" applyFont="1" applyBorder="1" applyAlignment="1">
      <alignment horizontal="center" vertical="center"/>
    </xf>
    <xf numFmtId="0" fontId="20" fillId="0" borderId="26" xfId="2" applyFont="1" applyBorder="1" applyAlignment="1">
      <alignment vertical="center"/>
    </xf>
    <xf numFmtId="0" fontId="20" fillId="0" borderId="0" xfId="2" applyFont="1" applyBorder="1" applyAlignment="1">
      <alignment vertical="center"/>
    </xf>
    <xf numFmtId="0" fontId="20" fillId="0" borderId="27" xfId="2" applyFont="1" applyBorder="1" applyAlignment="1">
      <alignment vertical="center"/>
    </xf>
    <xf numFmtId="0" fontId="20" fillId="0" borderId="50" xfId="2" applyFont="1" applyBorder="1" applyAlignment="1">
      <alignment vertical="center"/>
    </xf>
    <xf numFmtId="0" fontId="20" fillId="0" borderId="0" xfId="2" applyFont="1" applyAlignment="1">
      <alignment vertical="center" wrapText="1"/>
    </xf>
    <xf numFmtId="0" fontId="20" fillId="0" borderId="53" xfId="2" applyFont="1" applyBorder="1" applyAlignment="1">
      <alignment horizontal="center" vertical="center"/>
    </xf>
    <xf numFmtId="0" fontId="20" fillId="0" borderId="57" xfId="2" applyFont="1" applyBorder="1" applyAlignment="1">
      <alignment horizontal="center" vertical="center"/>
    </xf>
    <xf numFmtId="0" fontId="20" fillId="0" borderId="55" xfId="2" applyFont="1" applyBorder="1" applyAlignment="1">
      <alignment vertical="center"/>
    </xf>
    <xf numFmtId="0" fontId="20" fillId="0" borderId="17" xfId="2" applyFont="1" applyBorder="1" applyAlignment="1">
      <alignment vertical="center"/>
    </xf>
    <xf numFmtId="0" fontId="20" fillId="0" borderId="57" xfId="2" applyFont="1" applyBorder="1" applyAlignment="1">
      <alignment vertical="center"/>
    </xf>
    <xf numFmtId="0" fontId="20" fillId="0" borderId="45" xfId="2" applyFont="1" applyBorder="1" applyAlignment="1">
      <alignment vertical="center"/>
    </xf>
    <xf numFmtId="0" fontId="0" fillId="0" borderId="19" xfId="0" applyBorder="1" applyAlignment="1">
      <alignment horizontal="left" vertical="center"/>
    </xf>
    <xf numFmtId="0" fontId="0" fillId="0" borderId="21" xfId="0" applyBorder="1" applyAlignment="1">
      <alignment horizontal="left" vertical="center"/>
    </xf>
    <xf numFmtId="0" fontId="0" fillId="0" borderId="20" xfId="0" applyBorder="1" applyAlignment="1">
      <alignment horizontal="left" vertical="center"/>
    </xf>
    <xf numFmtId="0" fontId="73" fillId="0" borderId="31" xfId="0" applyFont="1" applyBorder="1" applyAlignment="1">
      <alignment vertical="center" shrinkToFit="1"/>
    </xf>
    <xf numFmtId="0" fontId="0" fillId="0" borderId="31" xfId="0" applyBorder="1" applyAlignment="1">
      <alignment vertical="center" shrinkToFit="1"/>
    </xf>
    <xf numFmtId="0" fontId="0" fillId="0" borderId="22" xfId="0" applyBorder="1" applyAlignment="1">
      <alignment horizontal="center" vertical="center"/>
    </xf>
    <xf numFmtId="0" fontId="0" fillId="0" borderId="23" xfId="0" applyBorder="1" applyAlignment="1">
      <alignment horizontal="center" vertical="center" shrinkToFit="1"/>
    </xf>
    <xf numFmtId="0" fontId="0" fillId="0" borderId="15" xfId="0" applyBorder="1" applyAlignment="1">
      <alignment horizontal="center" vertical="center" shrinkToFit="1"/>
    </xf>
    <xf numFmtId="0" fontId="0" fillId="0" borderId="26" xfId="0" applyBorder="1" applyAlignment="1">
      <alignment horizontal="center" vertical="center" shrinkToFit="1"/>
    </xf>
    <xf numFmtId="0" fontId="0" fillId="0" borderId="0" xfId="0" applyAlignment="1">
      <alignment horizontal="center" vertical="center" shrinkToFit="1"/>
    </xf>
    <xf numFmtId="0" fontId="0" fillId="0" borderId="24"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shrinkToFit="1"/>
    </xf>
    <xf numFmtId="0" fontId="0" fillId="0" borderId="31" xfId="0" applyBorder="1" applyAlignment="1">
      <alignment horizontal="center" vertical="center" shrinkToFit="1"/>
    </xf>
    <xf numFmtId="0" fontId="73" fillId="0" borderId="0" xfId="0" applyFont="1">
      <alignment vertical="center"/>
    </xf>
    <xf numFmtId="0" fontId="0" fillId="0" borderId="29" xfId="0" applyBorder="1" applyAlignment="1">
      <alignment horizontal="center" vertical="center"/>
    </xf>
    <xf numFmtId="0" fontId="0" fillId="0" borderId="25" xfId="0" applyBorder="1" applyAlignment="1">
      <alignment horizontal="center" vertical="center"/>
    </xf>
    <xf numFmtId="0" fontId="0" fillId="0" borderId="137" xfId="0" applyBorder="1" applyAlignment="1">
      <alignment horizontal="center" vertical="center"/>
    </xf>
    <xf numFmtId="0" fontId="0" fillId="0" borderId="278" xfId="0" applyBorder="1" applyAlignment="1">
      <alignment horizontal="center" vertical="center" shrinkToFit="1"/>
    </xf>
    <xf numFmtId="0" fontId="0" fillId="0" borderId="59" xfId="0" applyBorder="1" applyAlignment="1">
      <alignment horizontal="center" vertical="center" shrinkToFit="1"/>
    </xf>
    <xf numFmtId="0" fontId="0" fillId="0" borderId="277" xfId="0" applyBorder="1" applyAlignment="1">
      <alignment horizontal="center" vertical="center"/>
    </xf>
    <xf numFmtId="0" fontId="73" fillId="0" borderId="130" xfId="0" applyFont="1" applyBorder="1" applyAlignment="1">
      <alignment horizontal="center" vertical="center"/>
    </xf>
    <xf numFmtId="0" fontId="73" fillId="0" borderId="59" xfId="0" applyFont="1" applyBorder="1" applyAlignment="1">
      <alignment horizontal="center" vertical="center"/>
    </xf>
    <xf numFmtId="0" fontId="75" fillId="0" borderId="130" xfId="0" applyFont="1" applyBorder="1" applyAlignment="1">
      <alignment horizontal="center" vertical="center"/>
    </xf>
    <xf numFmtId="0" fontId="75" fillId="0" borderId="59" xfId="0" applyFont="1" applyBorder="1" applyAlignment="1">
      <alignment horizontal="center" vertical="center"/>
    </xf>
    <xf numFmtId="183" fontId="0" fillId="0" borderId="130" xfId="0" applyNumberFormat="1" applyBorder="1" applyAlignment="1">
      <alignment horizontal="center" vertical="center"/>
    </xf>
    <xf numFmtId="183" fontId="0" fillId="0" borderId="0" xfId="0" applyNumberFormat="1" applyAlignment="1">
      <alignment horizontal="center" vertical="center"/>
    </xf>
    <xf numFmtId="183" fontId="0" fillId="0" borderId="59" xfId="0" applyNumberFormat="1" applyBorder="1" applyAlignment="1">
      <alignment horizontal="center" vertical="center"/>
    </xf>
    <xf numFmtId="0" fontId="91" fillId="0" borderId="130" xfId="0" applyFont="1" applyBorder="1" applyAlignment="1">
      <alignment horizontal="center" vertical="center"/>
    </xf>
    <xf numFmtId="0" fontId="91" fillId="0" borderId="0" xfId="0" applyFont="1" applyAlignment="1">
      <alignment horizontal="center" vertical="center"/>
    </xf>
    <xf numFmtId="0" fontId="91" fillId="0" borderId="59" xfId="0" applyFont="1" applyBorder="1" applyAlignment="1">
      <alignment horizontal="center" vertical="center"/>
    </xf>
    <xf numFmtId="0" fontId="0" fillId="0" borderId="1" xfId="0" applyBorder="1" applyAlignment="1">
      <alignment horizontal="center" vertical="center" shrinkToFit="1"/>
    </xf>
    <xf numFmtId="0" fontId="0" fillId="0" borderId="19" xfId="0" applyBorder="1" applyAlignment="1">
      <alignment horizontal="center" vertical="center" shrinkToFit="1"/>
    </xf>
    <xf numFmtId="0" fontId="0" fillId="0" borderId="21" xfId="0" applyBorder="1" applyAlignment="1">
      <alignment horizontal="center" vertical="center" shrinkToFit="1"/>
    </xf>
    <xf numFmtId="0" fontId="42" fillId="0" borderId="1" xfId="0" applyFont="1" applyBorder="1" applyAlignment="1">
      <alignment horizontal="center" vertical="center" wrapText="1"/>
    </xf>
    <xf numFmtId="0" fontId="161" fillId="0" borderId="1" xfId="0" applyFont="1" applyBorder="1" applyAlignment="1">
      <alignment horizontal="center" vertical="center" wrapText="1"/>
    </xf>
    <xf numFmtId="0" fontId="35" fillId="0" borderId="0" xfId="3" applyFont="1" applyAlignment="1">
      <alignment horizontal="left" vertical="top" wrapText="1"/>
    </xf>
    <xf numFmtId="0" fontId="2" fillId="0" borderId="0" xfId="3" applyFont="1" applyAlignment="1">
      <alignment horizontal="left" vertical="center"/>
    </xf>
    <xf numFmtId="0" fontId="2" fillId="0" borderId="0" xfId="3" applyFont="1" applyAlignment="1">
      <alignment horizontal="center" vertical="center"/>
    </xf>
    <xf numFmtId="49" fontId="112" fillId="0" borderId="15" xfId="3" applyNumberFormat="1" applyFont="1" applyFill="1" applyBorder="1" applyAlignment="1">
      <alignment horizontal="center" vertical="center" wrapText="1"/>
    </xf>
    <xf numFmtId="49" fontId="112" fillId="0" borderId="31" xfId="3" applyNumberFormat="1" applyFont="1" applyFill="1" applyBorder="1" applyAlignment="1">
      <alignment horizontal="center" vertical="center" wrapText="1"/>
    </xf>
    <xf numFmtId="0" fontId="112" fillId="0" borderId="15" xfId="3" applyFont="1" applyFill="1" applyBorder="1" applyAlignment="1">
      <alignment vertical="center" wrapText="1"/>
    </xf>
    <xf numFmtId="0" fontId="112" fillId="0" borderId="24" xfId="3" applyFont="1" applyFill="1" applyBorder="1" applyAlignment="1">
      <alignment vertical="center" wrapText="1"/>
    </xf>
    <xf numFmtId="0" fontId="112" fillId="0" borderId="31" xfId="3" applyFont="1" applyFill="1" applyBorder="1" applyAlignment="1">
      <alignment vertical="center" wrapText="1"/>
    </xf>
    <xf numFmtId="0" fontId="112" fillId="0" borderId="29" xfId="3" applyFont="1" applyFill="1" applyBorder="1" applyAlignment="1">
      <alignment vertical="center" wrapText="1"/>
    </xf>
    <xf numFmtId="0" fontId="43" fillId="0" borderId="26" xfId="3" applyFont="1" applyFill="1" applyBorder="1" applyAlignment="1">
      <alignment horizontal="left" vertical="top"/>
    </xf>
    <xf numFmtId="0" fontId="43" fillId="0" borderId="27" xfId="3" applyFont="1" applyFill="1" applyBorder="1" applyAlignment="1">
      <alignment horizontal="left" vertical="top"/>
    </xf>
    <xf numFmtId="0" fontId="36" fillId="0" borderId="23" xfId="3" applyFont="1" applyFill="1" applyBorder="1" applyAlignment="1">
      <alignment horizontal="left" vertical="center"/>
    </xf>
    <xf numFmtId="0" fontId="35" fillId="0" borderId="24" xfId="3" applyFont="1" applyFill="1" applyBorder="1" applyAlignment="1">
      <alignment horizontal="left" vertical="center"/>
    </xf>
    <xf numFmtId="0" fontId="112" fillId="0" borderId="28" xfId="3" applyFont="1" applyFill="1" applyBorder="1" applyAlignment="1">
      <alignment horizontal="center" vertical="center"/>
    </xf>
    <xf numFmtId="0" fontId="112" fillId="0" borderId="29" xfId="3" applyFont="1" applyFill="1" applyBorder="1" applyAlignment="1">
      <alignment horizontal="center" vertical="center"/>
    </xf>
    <xf numFmtId="0" fontId="21" fillId="0" borderId="0" xfId="3" applyFont="1" applyFill="1" applyAlignment="1">
      <alignment horizontal="left" vertical="center"/>
    </xf>
    <xf numFmtId="0" fontId="112" fillId="0" borderId="25" xfId="3" applyFont="1" applyFill="1" applyBorder="1" applyAlignment="1">
      <alignment horizontal="center" vertical="center"/>
    </xf>
    <xf numFmtId="0" fontId="112" fillId="0" borderId="2" xfId="3" applyFont="1" applyFill="1" applyBorder="1" applyAlignment="1">
      <alignment horizontal="center" vertical="center"/>
    </xf>
    <xf numFmtId="49" fontId="112" fillId="0" borderId="15" xfId="3" quotePrefix="1" applyNumberFormat="1" applyFont="1" applyFill="1" applyBorder="1" applyAlignment="1">
      <alignment horizontal="center" vertical="center" wrapText="1"/>
    </xf>
    <xf numFmtId="49" fontId="112" fillId="0" borderId="31" xfId="3" quotePrefix="1" applyNumberFormat="1" applyFont="1" applyFill="1" applyBorder="1" applyAlignment="1">
      <alignment horizontal="center" vertical="center" wrapText="1"/>
    </xf>
    <xf numFmtId="0" fontId="43" fillId="0" borderId="23" xfId="3" applyFont="1" applyFill="1" applyBorder="1" applyAlignment="1">
      <alignment horizontal="left" vertical="center"/>
    </xf>
    <xf numFmtId="0" fontId="43" fillId="0" borderId="15" xfId="3" applyFont="1" applyFill="1" applyBorder="1" applyAlignment="1">
      <alignment horizontal="left" vertical="center"/>
    </xf>
    <xf numFmtId="0" fontId="43" fillId="0" borderId="24" xfId="3" applyFont="1" applyFill="1" applyBorder="1" applyAlignment="1">
      <alignment horizontal="left" vertical="center"/>
    </xf>
    <xf numFmtId="0" fontId="112" fillId="0" borderId="15" xfId="3" applyFont="1" applyFill="1" applyBorder="1" applyAlignment="1">
      <alignment horizontal="center" vertical="center"/>
    </xf>
    <xf numFmtId="0" fontId="112" fillId="0" borderId="31" xfId="3" applyFont="1" applyFill="1" applyBorder="1" applyAlignment="1">
      <alignment horizontal="center" vertical="center"/>
    </xf>
    <xf numFmtId="0" fontId="43" fillId="0" borderId="26" xfId="3" applyFont="1" applyBorder="1" applyAlignment="1">
      <alignment horizontal="left" vertical="top"/>
    </xf>
    <xf numFmtId="0" fontId="43" fillId="0" borderId="27" xfId="3" applyFont="1" applyBorder="1" applyAlignment="1">
      <alignment horizontal="left" vertical="top"/>
    </xf>
    <xf numFmtId="0" fontId="35" fillId="0" borderId="24" xfId="3" applyFont="1" applyBorder="1" applyAlignment="1">
      <alignment horizontal="left" vertical="center"/>
    </xf>
    <xf numFmtId="0" fontId="112" fillId="0" borderId="23" xfId="3" applyFont="1" applyFill="1" applyBorder="1" applyAlignment="1">
      <alignment horizontal="left" vertical="center" indent="1"/>
    </xf>
    <xf numFmtId="0" fontId="112" fillId="0" borderId="15" xfId="3" applyFont="1" applyFill="1" applyBorder="1" applyAlignment="1">
      <alignment horizontal="left" vertical="center" indent="1"/>
    </xf>
    <xf numFmtId="0" fontId="112" fillId="0" borderId="24" xfId="3" applyFont="1" applyFill="1" applyBorder="1" applyAlignment="1">
      <alignment horizontal="left" vertical="center" indent="1"/>
    </xf>
    <xf numFmtId="0" fontId="112" fillId="0" borderId="26" xfId="3" applyFont="1" applyFill="1" applyBorder="1" applyAlignment="1">
      <alignment horizontal="left" vertical="center" indent="1"/>
    </xf>
    <xf numFmtId="0" fontId="112" fillId="0" borderId="0" xfId="3" applyFont="1" applyFill="1" applyBorder="1" applyAlignment="1">
      <alignment horizontal="left" vertical="center" indent="1"/>
    </xf>
    <xf numFmtId="0" fontId="112" fillId="0" borderId="27" xfId="3" applyFont="1" applyFill="1" applyBorder="1" applyAlignment="1">
      <alignment horizontal="left" vertical="center" indent="1"/>
    </xf>
    <xf numFmtId="0" fontId="43" fillId="0" borderId="23" xfId="3" applyFont="1" applyFill="1" applyBorder="1" applyAlignment="1">
      <alignment vertical="center"/>
    </xf>
    <xf numFmtId="0" fontId="43" fillId="0" borderId="24" xfId="3" applyFont="1" applyFill="1" applyBorder="1" applyAlignment="1">
      <alignment vertical="center"/>
    </xf>
    <xf numFmtId="49" fontId="112" fillId="0" borderId="23" xfId="3" applyNumberFormat="1" applyFont="1" applyFill="1" applyBorder="1" applyAlignment="1">
      <alignment horizontal="center" vertical="center"/>
    </xf>
    <xf numFmtId="49" fontId="112" fillId="0" borderId="28" xfId="3" applyNumberFormat="1" applyFont="1" applyFill="1" applyBorder="1" applyAlignment="1">
      <alignment horizontal="center" vertical="center"/>
    </xf>
    <xf numFmtId="0" fontId="39" fillId="0" borderId="0" xfId="3" applyFont="1" applyAlignment="1">
      <alignment horizontal="center" vertical="distributed" wrapText="1"/>
    </xf>
    <xf numFmtId="0" fontId="39" fillId="0" borderId="0" xfId="3" applyFont="1" applyAlignment="1">
      <alignment horizontal="center" vertical="distributed"/>
    </xf>
    <xf numFmtId="0" fontId="39" fillId="0" borderId="31" xfId="3" applyFont="1" applyBorder="1" applyAlignment="1">
      <alignment horizontal="center" vertical="distributed"/>
    </xf>
    <xf numFmtId="49" fontId="35" fillId="0" borderId="21" xfId="3" applyNumberFormat="1" applyFont="1" applyBorder="1" applyAlignment="1">
      <alignment horizontal="center" vertical="center"/>
    </xf>
    <xf numFmtId="0" fontId="43" fillId="0" borderId="23" xfId="3" applyFont="1" applyBorder="1" applyAlignment="1">
      <alignment vertical="center"/>
    </xf>
    <xf numFmtId="0" fontId="43" fillId="0" borderId="24" xfId="3" applyFont="1" applyBorder="1" applyAlignment="1">
      <alignment vertical="center"/>
    </xf>
    <xf numFmtId="0" fontId="113" fillId="0" borderId="0" xfId="0" applyFont="1" applyAlignment="1">
      <alignment horizontal="center" vertical="center"/>
    </xf>
    <xf numFmtId="49" fontId="0" fillId="0" borderId="19" xfId="0" applyNumberFormat="1" applyBorder="1" applyAlignment="1">
      <alignment horizontal="center" vertical="center"/>
    </xf>
    <xf numFmtId="49" fontId="0" fillId="0" borderId="21" xfId="0" applyNumberFormat="1" applyBorder="1" applyAlignment="1">
      <alignment horizontal="center" vertical="center"/>
    </xf>
    <xf numFmtId="49" fontId="0" fillId="0" borderId="20" xfId="0" applyNumberFormat="1" applyBorder="1" applyAlignment="1">
      <alignment horizontal="center" vertical="center"/>
    </xf>
    <xf numFmtId="0" fontId="48" fillId="0" borderId="100" xfId="0" applyFont="1" applyBorder="1" applyAlignment="1">
      <alignment horizontal="center" vertical="center"/>
    </xf>
    <xf numFmtId="0" fontId="48" fillId="0" borderId="50" xfId="0" applyFont="1" applyBorder="1" applyAlignment="1">
      <alignment horizontal="center" vertical="center"/>
    </xf>
    <xf numFmtId="0" fontId="48" fillId="0" borderId="93" xfId="0" applyFont="1" applyBorder="1" applyAlignment="1">
      <alignment horizontal="center" vertical="center"/>
    </xf>
    <xf numFmtId="38" fontId="117" fillId="0" borderId="78" xfId="21" applyFont="1" applyBorder="1" applyAlignment="1">
      <alignment horizontal="right" vertical="center"/>
    </xf>
    <xf numFmtId="38" fontId="117" fillId="0" borderId="21" xfId="21" applyFont="1" applyBorder="1" applyAlignment="1">
      <alignment horizontal="right" vertical="center"/>
    </xf>
    <xf numFmtId="0" fontId="115" fillId="0" borderId="0" xfId="0" applyFont="1" applyAlignment="1">
      <alignment horizontal="left" vertical="center" wrapText="1"/>
    </xf>
    <xf numFmtId="0" fontId="48" fillId="0" borderId="15" xfId="0" applyFont="1" applyBorder="1" applyAlignment="1">
      <alignment horizontal="center" vertical="center" wrapText="1"/>
    </xf>
    <xf numFmtId="0" fontId="48" fillId="0" borderId="24" xfId="0" applyFont="1" applyBorder="1" applyAlignment="1">
      <alignment horizontal="center" vertical="center" wrapText="1"/>
    </xf>
    <xf numFmtId="0" fontId="48" fillId="0" borderId="17" xfId="0" applyFont="1" applyBorder="1" applyAlignment="1">
      <alignment horizontal="center" vertical="center" wrapText="1"/>
    </xf>
    <xf numFmtId="0" fontId="48" fillId="0" borderId="57" xfId="0" applyFont="1" applyBorder="1" applyAlignment="1">
      <alignment horizontal="center" vertical="center" wrapText="1"/>
    </xf>
    <xf numFmtId="0" fontId="48" fillId="0" borderId="23" xfId="0" applyFont="1" applyBorder="1" applyAlignment="1">
      <alignment horizontal="center" vertical="center" wrapText="1"/>
    </xf>
    <xf numFmtId="0" fontId="48" fillId="0" borderId="55" xfId="0" applyFont="1" applyBorder="1" applyAlignment="1">
      <alignment horizontal="center" vertical="center" wrapText="1"/>
    </xf>
    <xf numFmtId="38" fontId="117" fillId="0" borderId="75" xfId="21" applyFont="1" applyBorder="1" applyAlignment="1">
      <alignment horizontal="right" vertical="center"/>
    </xf>
    <xf numFmtId="38" fontId="117" fillId="0" borderId="145" xfId="21" applyFont="1" applyBorder="1" applyAlignment="1">
      <alignment horizontal="right" vertical="center"/>
    </xf>
    <xf numFmtId="38" fontId="117" fillId="0" borderId="81" xfId="21" applyFont="1" applyBorder="1" applyAlignment="1">
      <alignment horizontal="right" vertical="center"/>
    </xf>
    <xf numFmtId="38" fontId="117" fillId="0" borderId="15" xfId="21" applyFont="1" applyBorder="1" applyAlignment="1">
      <alignment horizontal="right" vertical="center"/>
    </xf>
    <xf numFmtId="38" fontId="117" fillId="0" borderId="92" xfId="21" applyFont="1" applyBorder="1" applyAlignment="1">
      <alignment horizontal="right" vertical="center"/>
    </xf>
    <xf numFmtId="38" fontId="117" fillId="0" borderId="31" xfId="21" applyFont="1" applyBorder="1" applyAlignment="1">
      <alignment horizontal="right" vertical="center"/>
    </xf>
    <xf numFmtId="0" fontId="48" fillId="0" borderId="15" xfId="0" applyFont="1" applyBorder="1" applyAlignment="1">
      <alignment horizontal="center" vertical="center"/>
    </xf>
    <xf numFmtId="0" fontId="48" fillId="0" borderId="31" xfId="0" applyFont="1" applyBorder="1" applyAlignment="1">
      <alignment horizontal="center" vertical="center"/>
    </xf>
    <xf numFmtId="0" fontId="48" fillId="0" borderId="23" xfId="0" applyFont="1" applyBorder="1" applyAlignment="1">
      <alignment horizontal="left" vertical="top" wrapText="1"/>
    </xf>
    <xf numFmtId="0" fontId="48" fillId="0" borderId="15" xfId="0" applyFont="1" applyBorder="1" applyAlignment="1">
      <alignment horizontal="left" vertical="top" wrapText="1"/>
    </xf>
    <xf numFmtId="0" fontId="48" fillId="0" borderId="100" xfId="0" applyFont="1" applyBorder="1" applyAlignment="1">
      <alignment horizontal="left" vertical="top" wrapText="1"/>
    </xf>
    <xf numFmtId="0" fontId="48" fillId="0" borderId="26" xfId="0" applyFont="1" applyBorder="1" applyAlignment="1">
      <alignment horizontal="left" vertical="top" wrapText="1"/>
    </xf>
    <xf numFmtId="0" fontId="48" fillId="0" borderId="0" xfId="0" applyFont="1" applyAlignment="1">
      <alignment horizontal="left" vertical="top" wrapText="1"/>
    </xf>
    <xf numFmtId="0" fontId="48" fillId="0" borderId="50" xfId="0" applyFont="1" applyBorder="1" applyAlignment="1">
      <alignment horizontal="left" vertical="top" wrapText="1"/>
    </xf>
    <xf numFmtId="38" fontId="117" fillId="0" borderId="48" xfId="21" applyFont="1" applyBorder="1" applyAlignment="1">
      <alignment horizontal="right" vertical="center"/>
    </xf>
    <xf numFmtId="38" fontId="117" fillId="0" borderId="0" xfId="21" applyFont="1" applyBorder="1" applyAlignment="1">
      <alignment horizontal="right" vertical="center"/>
    </xf>
    <xf numFmtId="0" fontId="48" fillId="0" borderId="0" xfId="0" applyFont="1" applyAlignment="1">
      <alignment horizontal="center" vertical="center"/>
    </xf>
    <xf numFmtId="38" fontId="117" fillId="0" borderId="53" xfId="21" applyFont="1" applyBorder="1" applyAlignment="1">
      <alignment horizontal="right" vertical="center"/>
    </xf>
    <xf numFmtId="38" fontId="117" fillId="0" borderId="17" xfId="21" applyFont="1" applyBorder="1" applyAlignment="1">
      <alignment horizontal="right" vertical="center"/>
    </xf>
    <xf numFmtId="0" fontId="48" fillId="0" borderId="1" xfId="0" applyFont="1" applyBorder="1" applyAlignment="1">
      <alignment horizontal="center" vertical="top" wrapText="1"/>
    </xf>
    <xf numFmtId="0" fontId="48" fillId="0" borderId="1" xfId="0" applyFont="1" applyBorder="1" applyAlignment="1">
      <alignment horizontal="center" vertical="top"/>
    </xf>
    <xf numFmtId="0" fontId="48" fillId="0" borderId="19" xfId="0" applyFont="1" applyBorder="1" applyAlignment="1">
      <alignment horizontal="center" vertical="top" textRotation="255"/>
    </xf>
    <xf numFmtId="0" fontId="48" fillId="0" borderId="23" xfId="0" applyFont="1" applyBorder="1" applyAlignment="1">
      <alignment horizontal="center" vertical="top" textRotation="255"/>
    </xf>
    <xf numFmtId="0" fontId="48" fillId="0" borderId="40" xfId="0" applyFont="1" applyBorder="1" applyAlignment="1">
      <alignment horizontal="center" vertical="top" textRotation="255"/>
    </xf>
    <xf numFmtId="0" fontId="48" fillId="0" borderId="248" xfId="0" applyFont="1" applyBorder="1" applyAlignment="1">
      <alignment horizontal="center" vertical="top" textRotation="255"/>
    </xf>
    <xf numFmtId="0" fontId="48" fillId="0" borderId="20" xfId="0" applyFont="1" applyBorder="1" applyAlignment="1">
      <alignment horizontal="center" vertical="top" textRotation="255"/>
    </xf>
    <xf numFmtId="0" fontId="48" fillId="0" borderId="24" xfId="0" applyFont="1" applyBorder="1" applyAlignment="1">
      <alignment horizontal="center" vertical="top" textRotation="255"/>
    </xf>
    <xf numFmtId="0" fontId="47" fillId="0" borderId="1" xfId="0" applyFont="1" applyBorder="1" applyAlignment="1">
      <alignment horizontal="center" vertical="top" wrapText="1"/>
    </xf>
    <xf numFmtId="0" fontId="47" fillId="0" borderId="1" xfId="0" applyFont="1" applyBorder="1" applyAlignment="1">
      <alignment horizontal="center" vertical="top"/>
    </xf>
    <xf numFmtId="0" fontId="120" fillId="0" borderId="28" xfId="0" applyFont="1" applyBorder="1" applyAlignment="1">
      <alignment horizontal="center" vertical="center" shrinkToFit="1"/>
    </xf>
    <xf numFmtId="0" fontId="120" fillId="0" borderId="19" xfId="0" applyFont="1" applyBorder="1" applyAlignment="1">
      <alignment horizontal="center" vertical="center" shrinkToFit="1"/>
    </xf>
    <xf numFmtId="0" fontId="121" fillId="0" borderId="47" xfId="0" applyFont="1" applyBorder="1" applyAlignment="1">
      <alignment horizontal="center" vertical="center" shrinkToFit="1"/>
    </xf>
    <xf numFmtId="0" fontId="121" fillId="0" borderId="18" xfId="0" applyFont="1" applyBorder="1" applyAlignment="1">
      <alignment horizontal="center" vertical="center" shrinkToFit="1"/>
    </xf>
    <xf numFmtId="0" fontId="121" fillId="0" borderId="53" xfId="0" applyFont="1" applyBorder="1" applyAlignment="1">
      <alignment horizontal="center" vertical="center" shrinkToFit="1"/>
    </xf>
    <xf numFmtId="0" fontId="121" fillId="0" borderId="17" xfId="0" applyFont="1" applyBorder="1" applyAlignment="1">
      <alignment horizontal="center" vertical="center" shrinkToFit="1"/>
    </xf>
    <xf numFmtId="0" fontId="122" fillId="0" borderId="76" xfId="0" applyFont="1" applyBorder="1" applyAlignment="1">
      <alignment horizontal="center" vertical="center" shrinkToFit="1"/>
    </xf>
    <xf numFmtId="0" fontId="122" fillId="0" borderId="84" xfId="0" applyFont="1" applyBorder="1" applyAlignment="1">
      <alignment horizontal="center" vertical="center" shrinkToFit="1"/>
    </xf>
    <xf numFmtId="0" fontId="120" fillId="0" borderId="112" xfId="0" applyFont="1" applyBorder="1" applyAlignment="1">
      <alignment horizontal="center" vertical="center" shrinkToFit="1"/>
    </xf>
    <xf numFmtId="0" fontId="120" fillId="0" borderId="146" xfId="0" applyFont="1" applyBorder="1" applyAlignment="1">
      <alignment horizontal="center" vertical="center" shrinkToFit="1"/>
    </xf>
    <xf numFmtId="0" fontId="91" fillId="0" borderId="118" xfId="0" applyFont="1" applyBorder="1" applyAlignment="1">
      <alignment horizontal="center" vertical="center" shrinkToFit="1"/>
    </xf>
    <xf numFmtId="0" fontId="91" fillId="0" borderId="115" xfId="0" applyFont="1" applyBorder="1" applyAlignment="1">
      <alignment horizontal="center" vertical="center" shrinkToFit="1"/>
    </xf>
    <xf numFmtId="0" fontId="91" fillId="0" borderId="249" xfId="0" applyFont="1" applyBorder="1" applyAlignment="1">
      <alignment horizontal="center" vertical="center" shrinkToFit="1"/>
    </xf>
    <xf numFmtId="0" fontId="91" fillId="0" borderId="250" xfId="0" applyFont="1" applyBorder="1" applyAlignment="1">
      <alignment horizontal="center" vertical="center" shrinkToFit="1"/>
    </xf>
    <xf numFmtId="0" fontId="115" fillId="0" borderId="0" xfId="0" applyFont="1" applyAlignment="1">
      <alignment horizontal="left" vertical="top" wrapText="1"/>
    </xf>
    <xf numFmtId="0" fontId="42" fillId="0" borderId="1" xfId="0" applyFont="1" applyBorder="1" applyAlignment="1">
      <alignment horizontal="center" vertical="center"/>
    </xf>
    <xf numFmtId="0" fontId="42" fillId="0" borderId="22" xfId="0" applyFont="1" applyBorder="1" applyAlignment="1">
      <alignment horizontal="center" vertical="center"/>
    </xf>
    <xf numFmtId="0" fontId="48" fillId="0" borderId="26" xfId="0" applyFont="1" applyBorder="1" applyAlignment="1">
      <alignment horizontal="center" vertical="top"/>
    </xf>
    <xf numFmtId="0" fontId="48" fillId="0" borderId="0" xfId="0" applyFont="1" applyAlignment="1">
      <alignment horizontal="center" vertical="top"/>
    </xf>
    <xf numFmtId="0" fontId="48" fillId="0" borderId="22" xfId="0" applyFont="1" applyBorder="1" applyAlignment="1">
      <alignment horizontal="center" vertical="top" wrapText="1"/>
    </xf>
    <xf numFmtId="0" fontId="47" fillId="0" borderId="1" xfId="0" applyFont="1" applyBorder="1" applyAlignment="1">
      <alignment horizontal="center" vertical="center" textRotation="255" wrapText="1"/>
    </xf>
    <xf numFmtId="0" fontId="47" fillId="0" borderId="1" xfId="0" applyFont="1" applyBorder="1" applyAlignment="1">
      <alignment horizontal="center" vertical="center" textRotation="255"/>
    </xf>
    <xf numFmtId="0" fontId="47" fillId="0" borderId="22" xfId="0" applyFont="1" applyBorder="1" applyAlignment="1">
      <alignment horizontal="center" vertical="center" textRotation="255"/>
    </xf>
    <xf numFmtId="0" fontId="47" fillId="0" borderId="1" xfId="0" applyFont="1" applyBorder="1" applyAlignment="1">
      <alignment horizontal="center" vertical="top" textRotation="255"/>
    </xf>
    <xf numFmtId="0" fontId="47" fillId="0" borderId="22" xfId="0" applyFont="1" applyBorder="1" applyAlignment="1">
      <alignment horizontal="center" vertical="top" textRotation="255"/>
    </xf>
    <xf numFmtId="0" fontId="47" fillId="0" borderId="22" xfId="0" applyFont="1" applyBorder="1" applyAlignment="1">
      <alignment horizontal="center" vertical="center" textRotation="255" wrapText="1"/>
    </xf>
    <xf numFmtId="0" fontId="119" fillId="0" borderId="1" xfId="0" applyFont="1" applyBorder="1" applyAlignment="1">
      <alignment horizontal="center" vertical="center"/>
    </xf>
    <xf numFmtId="0" fontId="119" fillId="0" borderId="22" xfId="0" applyFont="1" applyBorder="1" applyAlignment="1">
      <alignment horizontal="center" vertical="center"/>
    </xf>
    <xf numFmtId="0" fontId="73" fillId="0" borderId="47" xfId="0" applyFont="1" applyBorder="1" applyAlignment="1">
      <alignment horizontal="center" vertical="center" shrinkToFit="1"/>
    </xf>
    <xf numFmtId="0" fontId="73" fillId="0" borderId="18" xfId="0" applyFont="1" applyBorder="1" applyAlignment="1">
      <alignment horizontal="center" vertical="center" shrinkToFit="1"/>
    </xf>
    <xf numFmtId="0" fontId="73" fillId="0" borderId="112" xfId="0" applyFont="1" applyBorder="1" applyAlignment="1">
      <alignment horizontal="center" vertical="center" shrinkToFit="1"/>
    </xf>
    <xf numFmtId="0" fontId="73" fillId="0" borderId="148" xfId="0" applyFont="1" applyBorder="1" applyAlignment="1">
      <alignment horizontal="center" vertical="center" shrinkToFit="1"/>
    </xf>
    <xf numFmtId="0" fontId="73" fillId="0" borderId="149" xfId="0" applyFont="1" applyBorder="1" applyAlignment="1">
      <alignment horizontal="center" vertical="center" shrinkToFit="1"/>
    </xf>
    <xf numFmtId="0" fontId="73" fillId="0" borderId="78" xfId="0" applyFont="1" applyBorder="1" applyAlignment="1">
      <alignment horizontal="center" vertical="center" shrinkToFit="1"/>
    </xf>
    <xf numFmtId="0" fontId="73" fillId="0" borderId="21" xfId="0" applyFont="1" applyBorder="1" applyAlignment="1">
      <alignment horizontal="center" vertical="center" shrinkToFit="1"/>
    </xf>
    <xf numFmtId="0" fontId="73" fillId="0" borderId="1" xfId="0" applyFont="1" applyBorder="1" applyAlignment="1">
      <alignment horizontal="center" vertical="center" shrinkToFit="1"/>
    </xf>
    <xf numFmtId="0" fontId="73" fillId="0" borderId="119" xfId="0" applyFont="1" applyBorder="1" applyAlignment="1">
      <alignment horizontal="center" vertical="center" shrinkToFit="1"/>
    </xf>
    <xf numFmtId="0" fontId="73" fillId="0" borderId="114" xfId="0" applyFont="1" applyBorder="1" applyAlignment="1">
      <alignment horizontal="center" vertical="center" shrinkToFit="1"/>
    </xf>
    <xf numFmtId="0" fontId="91" fillId="0" borderId="191" xfId="0" applyFont="1" applyBorder="1" applyAlignment="1">
      <alignment horizontal="center" vertical="center" shrinkToFit="1"/>
    </xf>
    <xf numFmtId="0" fontId="91" fillId="0" borderId="147" xfId="0" applyFont="1" applyBorder="1" applyAlignment="1">
      <alignment horizontal="center" vertical="center" shrinkToFit="1"/>
    </xf>
    <xf numFmtId="0" fontId="123" fillId="0" borderId="112" xfId="0" applyFont="1" applyBorder="1" applyAlignment="1">
      <alignment horizontal="center" vertical="center" shrinkToFit="1"/>
    </xf>
    <xf numFmtId="0" fontId="123" fillId="0" borderId="146" xfId="0" applyFont="1" applyBorder="1" applyAlignment="1">
      <alignment horizontal="center" vertical="center" shrinkToFit="1"/>
    </xf>
    <xf numFmtId="0" fontId="123" fillId="0" borderId="113" xfId="0" applyFont="1" applyBorder="1" applyAlignment="1">
      <alignment horizontal="center" vertical="center" shrinkToFit="1"/>
    </xf>
    <xf numFmtId="0" fontId="123" fillId="0" borderId="150" xfId="0" applyFont="1" applyBorder="1" applyAlignment="1">
      <alignment horizontal="center" vertical="center" shrinkToFit="1"/>
    </xf>
    <xf numFmtId="0" fontId="120" fillId="0" borderId="117" xfId="0" applyFont="1" applyBorder="1" applyAlignment="1">
      <alignment horizontal="center" vertical="center" shrinkToFit="1"/>
    </xf>
    <xf numFmtId="0" fontId="120" fillId="0" borderId="113" xfId="0" applyFont="1" applyBorder="1" applyAlignment="1">
      <alignment horizontal="center" vertical="center" shrinkToFit="1"/>
    </xf>
    <xf numFmtId="0" fontId="120" fillId="0" borderId="120" xfId="0" applyFont="1" applyBorder="1" applyAlignment="1">
      <alignment horizontal="center" vertical="center" shrinkToFit="1"/>
    </xf>
    <xf numFmtId="0" fontId="120" fillId="0" borderId="150" xfId="0" applyFont="1" applyBorder="1" applyAlignment="1">
      <alignment horizontal="center" vertical="center" shrinkToFit="1"/>
    </xf>
    <xf numFmtId="0" fontId="73" fillId="0" borderId="1" xfId="0" applyFont="1" applyBorder="1" applyAlignment="1">
      <alignment horizontal="center" vertical="center" wrapText="1" shrinkToFit="1"/>
    </xf>
    <xf numFmtId="0" fontId="73" fillId="0" borderId="83" xfId="0" applyFont="1" applyBorder="1" applyAlignment="1">
      <alignment horizontal="center" vertical="center" shrinkToFit="1"/>
    </xf>
    <xf numFmtId="0" fontId="73" fillId="0" borderId="116" xfId="0" applyFont="1" applyBorder="1" applyAlignment="1">
      <alignment horizontal="center" vertical="center" shrinkToFit="1"/>
    </xf>
    <xf numFmtId="0" fontId="73" fillId="0" borderId="146" xfId="0" applyFont="1" applyBorder="1" applyAlignment="1">
      <alignment horizontal="center" vertical="center" shrinkToFit="1"/>
    </xf>
    <xf numFmtId="0" fontId="73" fillId="0" borderId="120" xfId="0" applyFont="1" applyBorder="1" applyAlignment="1">
      <alignment horizontal="center" vertical="center" shrinkToFit="1"/>
    </xf>
    <xf numFmtId="0" fontId="73" fillId="0" borderId="150" xfId="0" applyFont="1" applyBorder="1" applyAlignment="1">
      <alignment horizontal="center" vertical="center" shrinkToFit="1"/>
    </xf>
    <xf numFmtId="196" fontId="0" fillId="0" borderId="19" xfId="0" applyNumberFormat="1" applyBorder="1" applyAlignment="1">
      <alignment horizontal="center" vertical="center"/>
    </xf>
    <xf numFmtId="196" fontId="0" fillId="0" borderId="21" xfId="0" applyNumberFormat="1" applyBorder="1" applyAlignment="1">
      <alignment horizontal="center" vertical="center"/>
    </xf>
    <xf numFmtId="196" fontId="0" fillId="0" borderId="20" xfId="0" applyNumberFormat="1" applyBorder="1" applyAlignment="1">
      <alignment horizontal="center" vertical="center"/>
    </xf>
    <xf numFmtId="0" fontId="112" fillId="0" borderId="0" xfId="0" applyFont="1" applyAlignment="1">
      <alignment horizontal="left" vertical="center"/>
    </xf>
    <xf numFmtId="0" fontId="112" fillId="0" borderId="0" xfId="0" applyFont="1" applyAlignment="1">
      <alignment horizontal="center" vertical="center"/>
    </xf>
    <xf numFmtId="49" fontId="0" fillId="0" borderId="21" xfId="0" applyNumberFormat="1" applyBorder="1" applyAlignment="1">
      <alignment horizontal="left" vertical="center"/>
    </xf>
    <xf numFmtId="0" fontId="44" fillId="10" borderId="21" xfId="0" applyFont="1" applyFill="1" applyBorder="1" applyAlignment="1">
      <alignment horizontal="left" vertical="center" wrapText="1"/>
    </xf>
    <xf numFmtId="0" fontId="0" fillId="0" borderId="20" xfId="0" applyBorder="1" applyAlignment="1">
      <alignment horizontal="left" vertical="center" wrapText="1"/>
    </xf>
    <xf numFmtId="0" fontId="44" fillId="0" borderId="23" xfId="0" applyFont="1" applyBorder="1" applyAlignment="1">
      <alignment vertical="center" wrapText="1"/>
    </xf>
    <xf numFmtId="0" fontId="44" fillId="0" borderId="15" xfId="0" applyFont="1" applyBorder="1" applyAlignment="1">
      <alignment vertical="center" wrapText="1"/>
    </xf>
    <xf numFmtId="0" fontId="44" fillId="0" borderId="24" xfId="0" applyFont="1" applyBorder="1" applyAlignment="1">
      <alignment vertical="center" wrapText="1"/>
    </xf>
    <xf numFmtId="0" fontId="44" fillId="0" borderId="50" xfId="0" applyFont="1" applyBorder="1" applyAlignment="1">
      <alignment horizontal="justify" vertical="center" wrapText="1"/>
    </xf>
    <xf numFmtId="56" fontId="44" fillId="10" borderId="23" xfId="0" applyNumberFormat="1" applyFont="1" applyFill="1" applyBorder="1" applyAlignment="1">
      <alignment horizontal="center" vertical="center" wrapText="1"/>
    </xf>
    <xf numFmtId="56" fontId="44" fillId="10" borderId="24" xfId="0" applyNumberFormat="1" applyFont="1" applyFill="1" applyBorder="1" applyAlignment="1">
      <alignment horizontal="center" vertical="center" wrapText="1"/>
    </xf>
    <xf numFmtId="56" fontId="44" fillId="10" borderId="26" xfId="0" applyNumberFormat="1" applyFont="1" applyFill="1" applyBorder="1" applyAlignment="1">
      <alignment horizontal="center" vertical="center" wrapText="1"/>
    </xf>
    <xf numFmtId="56" fontId="44" fillId="10" borderId="27" xfId="0" applyNumberFormat="1" applyFont="1" applyFill="1" applyBorder="1" applyAlignment="1">
      <alignment horizontal="center" vertical="center" wrapText="1"/>
    </xf>
    <xf numFmtId="56" fontId="44" fillId="10" borderId="28" xfId="0" applyNumberFormat="1" applyFont="1" applyFill="1" applyBorder="1" applyAlignment="1">
      <alignment horizontal="center" vertical="center" wrapText="1"/>
    </xf>
    <xf numFmtId="56" fontId="44" fillId="10" borderId="29" xfId="0" applyNumberFormat="1" applyFont="1" applyFill="1" applyBorder="1" applyAlignment="1">
      <alignment horizontal="center" vertical="center" wrapText="1"/>
    </xf>
    <xf numFmtId="0" fontId="44" fillId="0" borderId="23" xfId="0" applyFont="1" applyBorder="1" applyAlignment="1">
      <alignment horizontal="justify" vertical="center" wrapText="1"/>
    </xf>
    <xf numFmtId="0" fontId="44" fillId="0" borderId="26" xfId="0" applyFont="1" applyBorder="1" applyAlignment="1">
      <alignment horizontal="justify" vertical="center" wrapText="1"/>
    </xf>
    <xf numFmtId="0" fontId="44" fillId="0" borderId="28" xfId="0" applyFont="1" applyBorder="1" applyAlignment="1">
      <alignment horizontal="justify" vertical="center" wrapText="1"/>
    </xf>
    <xf numFmtId="0" fontId="44" fillId="0" borderId="26" xfId="0" applyFont="1" applyBorder="1" applyAlignment="1">
      <alignment vertical="center" wrapText="1"/>
    </xf>
    <xf numFmtId="0" fontId="44" fillId="0" borderId="0" xfId="0" applyFont="1" applyAlignment="1">
      <alignment vertical="center" wrapText="1"/>
    </xf>
    <xf numFmtId="0" fontId="44" fillId="0" borderId="27" xfId="0" applyFont="1" applyBorder="1" applyAlignment="1">
      <alignment vertical="center" wrapText="1"/>
    </xf>
    <xf numFmtId="0" fontId="44" fillId="0" borderId="28" xfId="0" applyFont="1" applyBorder="1" applyAlignment="1">
      <alignment vertical="center" wrapText="1"/>
    </xf>
    <xf numFmtId="0" fontId="44" fillId="0" borderId="31" xfId="0" applyFont="1" applyBorder="1" applyAlignment="1">
      <alignment vertical="center" wrapText="1"/>
    </xf>
    <xf numFmtId="0" fontId="44" fillId="0" borderId="29" xfId="0" applyFont="1" applyBorder="1" applyAlignment="1">
      <alignment vertical="center" wrapText="1"/>
    </xf>
    <xf numFmtId="0" fontId="44" fillId="0" borderId="93" xfId="0" applyFont="1" applyBorder="1" applyAlignment="1">
      <alignment horizontal="justify" vertical="center" wrapText="1"/>
    </xf>
    <xf numFmtId="0" fontId="44" fillId="10" borderId="1" xfId="0" applyFont="1" applyFill="1" applyBorder="1" applyAlignment="1">
      <alignment horizontal="left" vertical="center" wrapText="1"/>
    </xf>
    <xf numFmtId="0" fontId="44" fillId="10" borderId="19" xfId="0" applyFont="1" applyFill="1" applyBorder="1" applyAlignment="1">
      <alignment horizontal="right" vertical="center" wrapText="1"/>
    </xf>
    <xf numFmtId="0" fontId="0" fillId="0" borderId="21" xfId="0" applyBorder="1" applyAlignment="1">
      <alignment horizontal="right" vertical="center" wrapText="1"/>
    </xf>
    <xf numFmtId="0" fontId="44" fillId="0" borderId="1" xfId="0" applyFont="1" applyBorder="1" applyAlignment="1">
      <alignment horizontal="center" vertical="center" wrapText="1"/>
    </xf>
    <xf numFmtId="0" fontId="44" fillId="0" borderId="1" xfId="0" applyFont="1" applyBorder="1" applyAlignment="1">
      <alignment horizontal="left" vertical="center" wrapText="1"/>
    </xf>
    <xf numFmtId="0" fontId="0" fillId="0" borderId="15" xfId="0" applyBorder="1" applyAlignment="1">
      <alignment horizontal="left" vertical="center"/>
    </xf>
    <xf numFmtId="0" fontId="0" fillId="0" borderId="24" xfId="0" applyBorder="1" applyAlignment="1">
      <alignment horizontal="left" vertical="center"/>
    </xf>
    <xf numFmtId="0" fontId="0" fillId="0" borderId="29" xfId="0" applyBorder="1" applyAlignment="1">
      <alignment horizontal="left" vertical="center"/>
    </xf>
    <xf numFmtId="0" fontId="44" fillId="10" borderId="19" xfId="0" applyFont="1" applyFill="1" applyBorder="1" applyAlignment="1">
      <alignment horizontal="left" vertical="center" wrapText="1"/>
    </xf>
    <xf numFmtId="0" fontId="44" fillId="10" borderId="20" xfId="0" applyFont="1" applyFill="1" applyBorder="1" applyAlignment="1">
      <alignment horizontal="left" vertical="center" wrapText="1"/>
    </xf>
    <xf numFmtId="0" fontId="44" fillId="0" borderId="19" xfId="0" applyFont="1" applyBorder="1" applyAlignment="1">
      <alignment horizontal="left" vertical="center" wrapText="1"/>
    </xf>
    <xf numFmtId="0" fontId="44" fillId="0" borderId="21" xfId="0" applyFont="1" applyBorder="1" applyAlignment="1">
      <alignment horizontal="left" vertical="center" wrapText="1"/>
    </xf>
    <xf numFmtId="0" fontId="44" fillId="0" borderId="20" xfId="0" applyFont="1" applyBorder="1" applyAlignment="1">
      <alignment horizontal="left" vertical="center" wrapText="1"/>
    </xf>
    <xf numFmtId="0" fontId="98" fillId="0" borderId="0" xfId="0" applyFont="1" applyAlignment="1">
      <alignment horizontal="left" vertical="center"/>
    </xf>
    <xf numFmtId="0" fontId="44" fillId="0" borderId="23" xfId="0" applyFont="1" applyBorder="1" applyAlignment="1">
      <alignment horizontal="left" vertical="center" wrapText="1"/>
    </xf>
    <xf numFmtId="0" fontId="44" fillId="0" borderId="26" xfId="0" applyFont="1" applyBorder="1" applyAlignment="1">
      <alignment horizontal="center" vertical="center" wrapText="1"/>
    </xf>
    <xf numFmtId="0" fontId="44" fillId="0" borderId="0" xfId="0" applyFont="1" applyAlignment="1">
      <alignment horizontal="center" vertical="center" wrapText="1"/>
    </xf>
    <xf numFmtId="0" fontId="44" fillId="0" borderId="27" xfId="0" applyFont="1" applyBorder="1" applyAlignment="1">
      <alignment horizontal="center" vertical="center" wrapText="1"/>
    </xf>
    <xf numFmtId="0" fontId="44" fillId="0" borderId="26" xfId="0" applyFont="1" applyBorder="1" applyAlignment="1">
      <alignment horizontal="left" vertical="center" wrapText="1"/>
    </xf>
    <xf numFmtId="0" fontId="44" fillId="0" borderId="1" xfId="0" applyFont="1" applyBorder="1" applyAlignment="1">
      <alignment horizontal="left" vertical="center" shrinkToFit="1"/>
    </xf>
    <xf numFmtId="56" fontId="44" fillId="10" borderId="23" xfId="0" applyNumberFormat="1" applyFont="1" applyFill="1" applyBorder="1" applyAlignment="1">
      <alignment horizontal="center" vertical="top" wrapText="1"/>
    </xf>
    <xf numFmtId="56" fontId="44" fillId="10" borderId="24" xfId="0" applyNumberFormat="1" applyFont="1" applyFill="1" applyBorder="1" applyAlignment="1">
      <alignment horizontal="center" vertical="top" wrapText="1"/>
    </xf>
    <xf numFmtId="56" fontId="44" fillId="10" borderId="26" xfId="0" applyNumberFormat="1" applyFont="1" applyFill="1" applyBorder="1" applyAlignment="1">
      <alignment horizontal="center" vertical="top" wrapText="1"/>
    </xf>
    <xf numFmtId="56" fontId="44" fillId="10" borderId="27" xfId="0" applyNumberFormat="1" applyFont="1" applyFill="1" applyBorder="1" applyAlignment="1">
      <alignment horizontal="center" vertical="top" wrapText="1"/>
    </xf>
    <xf numFmtId="56" fontId="44" fillId="10" borderId="28" xfId="0" applyNumberFormat="1" applyFont="1" applyFill="1" applyBorder="1" applyAlignment="1">
      <alignment horizontal="center" vertical="top" wrapText="1"/>
    </xf>
    <xf numFmtId="56" fontId="44" fillId="10" borderId="29" xfId="0" applyNumberFormat="1" applyFont="1" applyFill="1" applyBorder="1" applyAlignment="1">
      <alignment horizontal="center" vertical="top" wrapText="1"/>
    </xf>
    <xf numFmtId="0" fontId="44" fillId="0" borderId="28" xfId="0" applyFont="1" applyBorder="1" applyAlignment="1">
      <alignment horizontal="left" vertical="center" wrapText="1"/>
    </xf>
    <xf numFmtId="0" fontId="44" fillId="0" borderId="0" xfId="0" applyFont="1" applyAlignment="1">
      <alignment horizontal="justify" vertical="center" wrapText="1"/>
    </xf>
    <xf numFmtId="0" fontId="101" fillId="0" borderId="15" xfId="0" applyFont="1" applyBorder="1" applyAlignment="1">
      <alignment horizontal="left" vertical="center" wrapText="1" indent="1"/>
    </xf>
    <xf numFmtId="0" fontId="101" fillId="0" borderId="0" xfId="0" applyFont="1" applyAlignment="1">
      <alignment horizontal="left" vertical="center" wrapText="1" indent="1"/>
    </xf>
    <xf numFmtId="0" fontId="44" fillId="0" borderId="0" xfId="0" applyFont="1" applyAlignment="1">
      <alignment horizontal="right" vertical="center" wrapText="1"/>
    </xf>
    <xf numFmtId="0" fontId="0" fillId="0" borderId="0" xfId="0" applyAlignment="1">
      <alignment horizontal="right" vertical="center"/>
    </xf>
    <xf numFmtId="0" fontId="44" fillId="0" borderId="100" xfId="0" applyFont="1" applyBorder="1" applyAlignment="1">
      <alignment horizontal="justify" vertical="center" wrapText="1"/>
    </xf>
    <xf numFmtId="0" fontId="55" fillId="0" borderId="31" xfId="4" applyFont="1" applyBorder="1" applyAlignment="1">
      <alignment horizontal="distributed" vertical="center"/>
    </xf>
    <xf numFmtId="49" fontId="54" fillId="0" borderId="31" xfId="4" applyNumberFormat="1" applyFont="1" applyBorder="1" applyAlignment="1">
      <alignment horizontal="center" vertical="center"/>
    </xf>
    <xf numFmtId="0" fontId="54" fillId="0" borderId="0" xfId="4" applyFont="1" applyAlignment="1">
      <alignment horizontal="center" vertical="center"/>
    </xf>
    <xf numFmtId="49" fontId="55" fillId="0" borderId="31" xfId="4" applyNumberFormat="1" applyFont="1" applyBorder="1" applyAlignment="1"/>
    <xf numFmtId="0" fontId="48" fillId="0" borderId="19" xfId="4" applyFont="1" applyBorder="1" applyAlignment="1">
      <alignment vertical="center" wrapText="1"/>
    </xf>
    <xf numFmtId="0" fontId="48" fillId="0" borderId="20" xfId="4" applyFont="1" applyBorder="1" applyAlignment="1">
      <alignment vertical="center" wrapText="1"/>
    </xf>
    <xf numFmtId="0" fontId="48" fillId="0" borderId="19" xfId="4" applyFont="1" applyBorder="1">
      <alignment vertical="center"/>
    </xf>
    <xf numFmtId="0" fontId="48" fillId="0" borderId="20" xfId="4" applyFont="1" applyBorder="1">
      <alignment vertical="center"/>
    </xf>
    <xf numFmtId="0" fontId="55" fillId="3" borderId="195" xfId="4" applyFont="1" applyFill="1" applyBorder="1" applyAlignment="1">
      <alignment horizontal="center" vertical="center" wrapText="1"/>
    </xf>
    <xf numFmtId="0" fontId="55" fillId="3" borderId="200" xfId="4" applyFont="1" applyFill="1" applyBorder="1" applyAlignment="1">
      <alignment horizontal="center" vertical="center" wrapText="1"/>
    </xf>
    <xf numFmtId="0" fontId="55" fillId="3" borderId="205" xfId="4" applyFont="1" applyFill="1" applyBorder="1" applyAlignment="1">
      <alignment horizontal="center" vertical="center" wrapText="1"/>
    </xf>
    <xf numFmtId="0" fontId="55" fillId="3" borderId="199" xfId="4" applyFont="1" applyFill="1" applyBorder="1" applyAlignment="1">
      <alignment horizontal="center" vertical="center" wrapText="1"/>
    </xf>
    <xf numFmtId="0" fontId="55" fillId="3" borderId="204" xfId="4" applyFont="1" applyFill="1" applyBorder="1" applyAlignment="1">
      <alignment horizontal="center" vertical="center" wrapText="1"/>
    </xf>
    <xf numFmtId="0" fontId="55" fillId="3" borderId="22" xfId="4" applyFont="1" applyFill="1" applyBorder="1" applyAlignment="1">
      <alignment horizontal="center" vertical="center"/>
    </xf>
    <xf numFmtId="0" fontId="55" fillId="3" borderId="2" xfId="4" applyFont="1" applyFill="1" applyBorder="1" applyAlignment="1">
      <alignment horizontal="center" vertical="center"/>
    </xf>
    <xf numFmtId="0" fontId="55" fillId="0" borderId="192" xfId="4" applyFont="1" applyBorder="1">
      <alignment vertical="center"/>
    </xf>
    <xf numFmtId="0" fontId="55" fillId="0" borderId="193" xfId="4" applyFont="1" applyBorder="1">
      <alignment vertical="center"/>
    </xf>
    <xf numFmtId="0" fontId="47" fillId="0" borderId="19" xfId="4" applyFont="1" applyBorder="1" applyAlignment="1">
      <alignment vertical="center" wrapText="1"/>
    </xf>
    <xf numFmtId="0" fontId="47" fillId="0" borderId="20" xfId="4" applyFont="1" applyBorder="1" applyAlignment="1">
      <alignment vertical="center" wrapText="1"/>
    </xf>
    <xf numFmtId="0" fontId="55" fillId="3" borderId="25" xfId="4" applyFont="1" applyFill="1" applyBorder="1" applyAlignment="1">
      <alignment horizontal="center" vertical="center"/>
    </xf>
    <xf numFmtId="49" fontId="55" fillId="0" borderId="21" xfId="4" applyNumberFormat="1" applyFont="1" applyBorder="1" applyAlignment="1">
      <alignment horizontal="center" vertical="center"/>
    </xf>
    <xf numFmtId="49" fontId="55" fillId="0" borderId="31" xfId="4" applyNumberFormat="1" applyFont="1" applyBorder="1" applyAlignment="1">
      <alignment horizontal="center" vertical="center"/>
    </xf>
    <xf numFmtId="0" fontId="55" fillId="3" borderId="22" xfId="4" applyFont="1" applyFill="1" applyBorder="1">
      <alignment vertical="center"/>
    </xf>
    <xf numFmtId="0" fontId="55" fillId="3" borderId="25" xfId="4" applyFont="1" applyFill="1" applyBorder="1">
      <alignment vertical="center"/>
    </xf>
    <xf numFmtId="0" fontId="55" fillId="3" borderId="2" xfId="4" applyFont="1" applyFill="1" applyBorder="1">
      <alignment vertical="center"/>
    </xf>
    <xf numFmtId="0" fontId="55" fillId="3" borderId="19" xfId="4" applyFont="1" applyFill="1" applyBorder="1" applyAlignment="1">
      <alignment horizontal="center" vertical="center"/>
    </xf>
    <xf numFmtId="0" fontId="55" fillId="3" borderId="21" xfId="4" applyFont="1" applyFill="1" applyBorder="1" applyAlignment="1">
      <alignment horizontal="center" vertical="center"/>
    </xf>
    <xf numFmtId="0" fontId="55" fillId="3" borderId="194" xfId="4" applyFont="1" applyFill="1" applyBorder="1">
      <alignment vertical="center"/>
    </xf>
    <xf numFmtId="0" fontId="55" fillId="3" borderId="1" xfId="4" applyFont="1" applyFill="1" applyBorder="1" applyAlignment="1">
      <alignment horizontal="center" vertical="center"/>
    </xf>
    <xf numFmtId="0" fontId="47" fillId="0" borderId="209" xfId="4" applyFont="1" applyBorder="1" applyAlignment="1">
      <alignment horizontal="right" vertical="top"/>
    </xf>
    <xf numFmtId="0" fontId="47" fillId="0" borderId="210" xfId="4" applyFont="1" applyBorder="1" applyAlignment="1">
      <alignment horizontal="right" vertical="top"/>
    </xf>
    <xf numFmtId="0" fontId="47" fillId="0" borderId="211" xfId="4" applyFont="1" applyBorder="1" applyAlignment="1">
      <alignment horizontal="right" vertical="top"/>
    </xf>
    <xf numFmtId="0" fontId="47" fillId="0" borderId="212" xfId="4" applyFont="1" applyBorder="1" applyAlignment="1">
      <alignment horizontal="right" vertical="top"/>
    </xf>
    <xf numFmtId="0" fontId="55" fillId="3" borderId="1" xfId="4" applyFont="1" applyFill="1" applyBorder="1" applyAlignment="1">
      <alignment horizontal="right" vertical="center"/>
    </xf>
    <xf numFmtId="0" fontId="55" fillId="3" borderId="19" xfId="4" applyFont="1" applyFill="1" applyBorder="1" applyAlignment="1">
      <alignment horizontal="right" vertical="center"/>
    </xf>
    <xf numFmtId="0" fontId="55" fillId="3" borderId="20" xfId="4" applyFont="1" applyFill="1" applyBorder="1" applyAlignment="1">
      <alignment horizontal="center" vertical="center"/>
    </xf>
    <xf numFmtId="0" fontId="55" fillId="0" borderId="0" xfId="4" applyFont="1" applyAlignment="1">
      <alignment horizontal="center" vertical="center" wrapText="1"/>
    </xf>
    <xf numFmtId="0" fontId="55" fillId="3" borderId="25" xfId="4" applyFont="1" applyFill="1" applyBorder="1" applyAlignment="1">
      <alignment horizontal="center" vertical="center" wrapText="1"/>
    </xf>
    <xf numFmtId="0" fontId="55" fillId="3" borderId="2" xfId="4" applyFont="1" applyFill="1" applyBorder="1" applyAlignment="1">
      <alignment horizontal="center" vertical="center" wrapText="1"/>
    </xf>
    <xf numFmtId="0" fontId="55" fillId="0" borderId="27" xfId="4" applyFont="1" applyBorder="1" applyAlignment="1">
      <alignment horizontal="center" vertical="center"/>
    </xf>
    <xf numFmtId="0" fontId="5" fillId="0" borderId="0" xfId="7" applyFont="1" applyAlignment="1">
      <alignment horizontal="center" vertical="center"/>
    </xf>
    <xf numFmtId="0" fontId="22" fillId="0" borderId="31" xfId="7" applyFont="1" applyBorder="1" applyAlignment="1">
      <alignment horizontal="center"/>
    </xf>
    <xf numFmtId="49" fontId="5" fillId="0" borderId="31" xfId="7" applyNumberFormat="1" applyFont="1" applyBorder="1" applyAlignment="1">
      <alignment horizontal="center" vertical="center"/>
    </xf>
    <xf numFmtId="0" fontId="159" fillId="0" borderId="0" xfId="7" applyFont="1" applyAlignment="1">
      <alignment horizontal="left" vertical="center"/>
    </xf>
    <xf numFmtId="0" fontId="109" fillId="3" borderId="19" xfId="7" applyFont="1" applyFill="1" applyBorder="1" applyAlignment="1">
      <alignment horizontal="center" vertical="center" wrapText="1"/>
    </xf>
    <xf numFmtId="0" fontId="109" fillId="3" borderId="20" xfId="7" applyFont="1" applyFill="1" applyBorder="1" applyAlignment="1">
      <alignment horizontal="center" vertical="center" wrapText="1"/>
    </xf>
    <xf numFmtId="49" fontId="74" fillId="0" borderId="19" xfId="7" applyNumberFormat="1" applyFont="1" applyBorder="1" applyAlignment="1">
      <alignment horizontal="center" vertical="center"/>
    </xf>
    <xf numFmtId="49" fontId="74" fillId="0" borderId="21" xfId="7" applyNumberFormat="1" applyFont="1" applyBorder="1" applyAlignment="1">
      <alignment horizontal="center" vertical="center"/>
    </xf>
    <xf numFmtId="49" fontId="74" fillId="0" borderId="15" xfId="7" applyNumberFormat="1" applyFont="1" applyBorder="1" applyAlignment="1">
      <alignment horizontal="center" vertical="center"/>
    </xf>
    <xf numFmtId="49" fontId="74" fillId="0" borderId="24" xfId="7" applyNumberFormat="1" applyFont="1" applyBorder="1" applyAlignment="1">
      <alignment horizontal="center" vertical="center"/>
    </xf>
    <xf numFmtId="0" fontId="9" fillId="0" borderId="15" xfId="7" applyFont="1" applyBorder="1" applyAlignment="1">
      <alignment horizontal="center" vertical="center"/>
    </xf>
    <xf numFmtId="0" fontId="9" fillId="0" borderId="0" xfId="7" applyFont="1" applyAlignment="1">
      <alignment horizontal="center" vertical="center"/>
    </xf>
    <xf numFmtId="0" fontId="9" fillId="0" borderId="31" xfId="7" applyFont="1" applyBorder="1" applyAlignment="1">
      <alignment horizontal="center" vertical="center"/>
    </xf>
    <xf numFmtId="0" fontId="22" fillId="3" borderId="23" xfId="7" applyFont="1" applyFill="1" applyBorder="1" applyAlignment="1">
      <alignment horizontal="center" vertical="center" wrapText="1"/>
    </xf>
    <xf numFmtId="0" fontId="22" fillId="3" borderId="24" xfId="7" applyFont="1" applyFill="1" applyBorder="1" applyAlignment="1">
      <alignment horizontal="center" vertical="center" wrapText="1"/>
    </xf>
    <xf numFmtId="0" fontId="22" fillId="3" borderId="28" xfId="7" applyFont="1" applyFill="1" applyBorder="1" applyAlignment="1">
      <alignment horizontal="center" vertical="center" wrapText="1"/>
    </xf>
    <xf numFmtId="0" fontId="22" fillId="3" borderId="29" xfId="7" applyFont="1" applyFill="1" applyBorder="1" applyAlignment="1">
      <alignment horizontal="center" vertical="center" wrapText="1"/>
    </xf>
    <xf numFmtId="49" fontId="12" fillId="0" borderId="135" xfId="7" applyNumberFormat="1" applyFont="1" applyBorder="1" applyAlignment="1">
      <alignment horizontal="center" vertical="center"/>
    </xf>
    <xf numFmtId="49" fontId="12" fillId="0" borderId="64" xfId="7" applyNumberFormat="1" applyFont="1" applyBorder="1" applyAlignment="1">
      <alignment horizontal="center" vertical="center"/>
    </xf>
    <xf numFmtId="49" fontId="12" fillId="0" borderId="23" xfId="7" applyNumberFormat="1" applyFont="1" applyBorder="1" applyAlignment="1">
      <alignment horizontal="center" vertical="center"/>
    </xf>
    <xf numFmtId="49" fontId="12" fillId="0" borderId="15" xfId="7" applyNumberFormat="1" applyFont="1" applyBorder="1" applyAlignment="1">
      <alignment horizontal="center" vertical="center"/>
    </xf>
    <xf numFmtId="49" fontId="12" fillId="0" borderId="34" xfId="7" applyNumberFormat="1" applyFont="1" applyBorder="1" applyAlignment="1">
      <alignment horizontal="center" vertical="center"/>
    </xf>
    <xf numFmtId="49" fontId="12" fillId="0" borderId="35" xfId="7" applyNumberFormat="1" applyFont="1" applyBorder="1" applyAlignment="1">
      <alignment horizontal="center" vertical="center"/>
    </xf>
    <xf numFmtId="49" fontId="74" fillId="0" borderId="20" xfId="7" applyNumberFormat="1" applyFont="1" applyBorder="1" applyAlignment="1">
      <alignment horizontal="center" vertical="center"/>
    </xf>
    <xf numFmtId="49" fontId="74" fillId="0" borderId="38" xfId="7" applyNumberFormat="1" applyFont="1" applyBorder="1" applyAlignment="1">
      <alignment horizontal="center" vertical="center"/>
    </xf>
    <xf numFmtId="49" fontId="74" fillId="0" borderId="39" xfId="7" applyNumberFormat="1" applyFont="1" applyBorder="1" applyAlignment="1">
      <alignment horizontal="center" vertical="center"/>
    </xf>
    <xf numFmtId="0" fontId="5" fillId="3" borderId="23" xfId="7" applyFont="1" applyFill="1" applyBorder="1" applyAlignment="1">
      <alignment horizontal="center" vertical="center" wrapText="1"/>
    </xf>
    <xf numFmtId="0" fontId="5" fillId="3" borderId="24" xfId="7" applyFont="1" applyFill="1" applyBorder="1" applyAlignment="1">
      <alignment horizontal="center" vertical="center"/>
    </xf>
    <xf numFmtId="0" fontId="5" fillId="3" borderId="28" xfId="7" applyFont="1" applyFill="1" applyBorder="1" applyAlignment="1">
      <alignment horizontal="center" vertical="center"/>
    </xf>
    <xf numFmtId="0" fontId="5" fillId="3" borderId="29" xfId="7" applyFont="1" applyFill="1" applyBorder="1" applyAlignment="1">
      <alignment horizontal="center" vertical="center"/>
    </xf>
    <xf numFmtId="0" fontId="5" fillId="3" borderId="24" xfId="7" applyFont="1" applyFill="1" applyBorder="1" applyAlignment="1">
      <alignment horizontal="center" vertical="center" wrapText="1"/>
    </xf>
    <xf numFmtId="0" fontId="5" fillId="3" borderId="26" xfId="7" applyFont="1" applyFill="1" applyBorder="1" applyAlignment="1">
      <alignment horizontal="center" vertical="center" wrapText="1"/>
    </xf>
    <xf numFmtId="0" fontId="5" fillId="3" borderId="27" xfId="7" applyFont="1" applyFill="1" applyBorder="1" applyAlignment="1">
      <alignment horizontal="center" vertical="center" wrapText="1"/>
    </xf>
    <xf numFmtId="0" fontId="5" fillId="3" borderId="29" xfId="7" applyFont="1" applyFill="1" applyBorder="1" applyAlignment="1">
      <alignment horizontal="center" vertical="center" wrapText="1"/>
    </xf>
    <xf numFmtId="49" fontId="5" fillId="0" borderId="15" xfId="7" applyNumberFormat="1" applyFont="1" applyBorder="1" applyAlignment="1">
      <alignment horizontal="center" vertical="center"/>
    </xf>
    <xf numFmtId="49" fontId="5" fillId="0" borderId="0" xfId="7" applyNumberFormat="1" applyFont="1" applyAlignment="1">
      <alignment horizontal="center" vertical="center"/>
    </xf>
    <xf numFmtId="49" fontId="74" fillId="0" borderId="0" xfId="7" applyNumberFormat="1" applyFont="1" applyAlignment="1">
      <alignment horizontal="center" vertical="center"/>
    </xf>
    <xf numFmtId="49" fontId="74" fillId="0" borderId="31" xfId="7" applyNumberFormat="1" applyFont="1" applyBorder="1" applyAlignment="1">
      <alignment horizontal="center" vertical="center"/>
    </xf>
    <xf numFmtId="0" fontId="22" fillId="0" borderId="0" xfId="7" applyFont="1" applyAlignment="1">
      <alignment horizontal="left" vertical="center"/>
    </xf>
    <xf numFmtId="0" fontId="5" fillId="3" borderId="26" xfId="7" applyFont="1" applyFill="1" applyBorder="1" applyAlignment="1">
      <alignment horizontal="left" vertical="center" wrapText="1"/>
    </xf>
    <xf numFmtId="0" fontId="5" fillId="3" borderId="24" xfId="7" applyFont="1" applyFill="1" applyBorder="1" applyAlignment="1">
      <alignment horizontal="left" vertical="center" wrapText="1"/>
    </xf>
    <xf numFmtId="0" fontId="5" fillId="3" borderId="27" xfId="7" applyFont="1" applyFill="1" applyBorder="1" applyAlignment="1">
      <alignment horizontal="left" vertical="center" wrapText="1"/>
    </xf>
    <xf numFmtId="0" fontId="5" fillId="3" borderId="28" xfId="7" applyFont="1" applyFill="1" applyBorder="1" applyAlignment="1">
      <alignment horizontal="left" vertical="center" wrapText="1"/>
    </xf>
    <xf numFmtId="0" fontId="5" fillId="3" borderId="29" xfId="7" applyFont="1" applyFill="1" applyBorder="1" applyAlignment="1">
      <alignment horizontal="left" vertical="center" wrapText="1"/>
    </xf>
    <xf numFmtId="0" fontId="10" fillId="0" borderId="15" xfId="7" applyFont="1" applyBorder="1" applyAlignment="1">
      <alignment horizontal="center"/>
    </xf>
    <xf numFmtId="0" fontId="12" fillId="0" borderId="31" xfId="7" applyFont="1" applyBorder="1" applyAlignment="1">
      <alignment horizontal="center" vertical="center"/>
    </xf>
    <xf numFmtId="0" fontId="5" fillId="0" borderId="29" xfId="7" applyFont="1" applyBorder="1" applyAlignment="1">
      <alignment horizontal="center" vertical="center"/>
    </xf>
    <xf numFmtId="0" fontId="10" fillId="0" borderId="21" xfId="7" applyFont="1" applyBorder="1" applyAlignment="1">
      <alignment horizontal="left" vertical="center" wrapText="1"/>
    </xf>
    <xf numFmtId="0" fontId="15" fillId="0" borderId="21" xfId="7" applyBorder="1" applyAlignment="1">
      <alignment horizontal="left" vertical="center"/>
    </xf>
    <xf numFmtId="0" fontId="5" fillId="0" borderId="21" xfId="7" applyFont="1" applyBorder="1" applyAlignment="1">
      <alignment horizontal="left" vertical="center"/>
    </xf>
    <xf numFmtId="181" fontId="36" fillId="0" borderId="19" xfId="7" applyNumberFormat="1" applyFont="1" applyBorder="1" applyAlignment="1">
      <alignment horizontal="center" vertical="center"/>
    </xf>
    <xf numFmtId="181" fontId="36" fillId="0" borderId="20" xfId="7" applyNumberFormat="1" applyFont="1" applyBorder="1" applyAlignment="1">
      <alignment horizontal="center" vertical="center"/>
    </xf>
    <xf numFmtId="181" fontId="36" fillId="0" borderId="1" xfId="7" applyNumberFormat="1" applyFont="1" applyBorder="1" applyAlignment="1">
      <alignment horizontal="center" vertical="center"/>
    </xf>
    <xf numFmtId="181" fontId="2" fillId="0" borderId="1" xfId="7" applyNumberFormat="1" applyFont="1" applyBorder="1" applyAlignment="1">
      <alignment horizontal="center" vertical="center"/>
    </xf>
    <xf numFmtId="181" fontId="36" fillId="0" borderId="21" xfId="7" applyNumberFormat="1" applyFont="1" applyBorder="1" applyAlignment="1">
      <alignment horizontal="center" vertical="center"/>
    </xf>
    <xf numFmtId="185" fontId="2" fillId="0" borderId="1" xfId="7" applyNumberFormat="1" applyFont="1" applyBorder="1" applyAlignment="1">
      <alignment horizontal="center" vertical="center"/>
    </xf>
    <xf numFmtId="181" fontId="36" fillId="0" borderId="214" xfId="7" applyNumberFormat="1" applyFont="1" applyBorder="1" applyAlignment="1">
      <alignment horizontal="center" vertical="center" wrapText="1"/>
    </xf>
    <xf numFmtId="181" fontId="36" fillId="0" borderId="51" xfId="7" applyNumberFormat="1" applyFont="1" applyBorder="1" applyAlignment="1">
      <alignment horizontal="center" vertical="center" wrapText="1"/>
    </xf>
    <xf numFmtId="181" fontId="2" fillId="0" borderId="19" xfId="7" applyNumberFormat="1" applyFont="1" applyBorder="1" applyAlignment="1">
      <alignment horizontal="center" vertical="center" wrapText="1"/>
    </xf>
    <xf numFmtId="181" fontId="2" fillId="0" borderId="20" xfId="7" applyNumberFormat="1" applyFont="1" applyBorder="1" applyAlignment="1">
      <alignment horizontal="center" vertical="center" wrapText="1"/>
    </xf>
    <xf numFmtId="181" fontId="36" fillId="0" borderId="1" xfId="7" applyNumberFormat="1" applyFont="1" applyBorder="1" applyAlignment="1">
      <alignment horizontal="left" vertical="center" wrapText="1"/>
    </xf>
    <xf numFmtId="181" fontId="36" fillId="0" borderId="2" xfId="7" applyNumberFormat="1" applyFont="1" applyBorder="1" applyAlignment="1">
      <alignment horizontal="left" vertical="center" wrapText="1"/>
    </xf>
    <xf numFmtId="181" fontId="2" fillId="0" borderId="23" xfId="7" applyNumberFormat="1" applyFont="1" applyBorder="1" applyAlignment="1">
      <alignment horizontal="center" vertical="center"/>
    </xf>
    <xf numFmtId="181" fontId="2" fillId="0" borderId="15" xfId="7" applyNumberFormat="1" applyFont="1" applyBorder="1" applyAlignment="1">
      <alignment horizontal="center" vertical="center"/>
    </xf>
    <xf numFmtId="181" fontId="2" fillId="0" borderId="24" xfId="7" applyNumberFormat="1" applyFont="1" applyBorder="1" applyAlignment="1">
      <alignment horizontal="center" vertical="center"/>
    </xf>
    <xf numFmtId="181" fontId="2" fillId="0" borderId="28" xfId="7" applyNumberFormat="1" applyFont="1" applyBorder="1" applyAlignment="1">
      <alignment horizontal="center" vertical="center"/>
    </xf>
    <xf numFmtId="181" fontId="2" fillId="0" borderId="31" xfId="7" applyNumberFormat="1" applyFont="1" applyBorder="1" applyAlignment="1">
      <alignment horizontal="center" vertical="center"/>
    </xf>
    <xf numFmtId="181" fontId="2" fillId="0" borderId="29" xfId="7" applyNumberFormat="1" applyFont="1" applyBorder="1" applyAlignment="1">
      <alignment horizontal="center" vertical="center"/>
    </xf>
    <xf numFmtId="181" fontId="2" fillId="0" borderId="1" xfId="7" applyNumberFormat="1" applyFont="1" applyBorder="1" applyAlignment="1">
      <alignment horizontal="center" vertical="center" wrapText="1"/>
    </xf>
    <xf numFmtId="181" fontId="2" fillId="0" borderId="0" xfId="7" applyNumberFormat="1" applyFont="1" applyAlignment="1">
      <alignment horizontal="left" vertical="center" wrapText="1"/>
    </xf>
    <xf numFmtId="181" fontId="35" fillId="0" borderId="47" xfId="7" applyNumberFormat="1" applyFont="1" applyBorder="1" applyAlignment="1">
      <alignment horizontal="center" vertical="center" wrapText="1"/>
    </xf>
    <xf numFmtId="181" fontId="35" fillId="0" borderId="18" xfId="7" applyNumberFormat="1" applyFont="1" applyBorder="1" applyAlignment="1">
      <alignment horizontal="center" vertical="center" wrapText="1"/>
    </xf>
    <xf numFmtId="181" fontId="35" fillId="0" borderId="111" xfId="7" applyNumberFormat="1" applyFont="1" applyBorder="1" applyAlignment="1">
      <alignment horizontal="center" vertical="center" wrapText="1"/>
    </xf>
    <xf numFmtId="181" fontId="35" fillId="0" borderId="48" xfId="7" applyNumberFormat="1" applyFont="1" applyBorder="1" applyAlignment="1">
      <alignment horizontal="center" vertical="center" wrapText="1"/>
    </xf>
    <xf numFmtId="181" fontId="35" fillId="0" borderId="0" xfId="7" applyNumberFormat="1" applyFont="1" applyAlignment="1">
      <alignment horizontal="center" vertical="center" wrapText="1"/>
    </xf>
    <xf numFmtId="181" fontId="35" fillId="0" borderId="27" xfId="7" applyNumberFormat="1" applyFont="1" applyBorder="1" applyAlignment="1">
      <alignment horizontal="center" vertical="center" wrapText="1"/>
    </xf>
    <xf numFmtId="181" fontId="36" fillId="0" borderId="18" xfId="7" applyNumberFormat="1" applyFont="1" applyBorder="1" applyAlignment="1">
      <alignment horizontal="center" vertical="center" wrapText="1"/>
    </xf>
    <xf numFmtId="181" fontId="36" fillId="0" borderId="111" xfId="7" applyNumberFormat="1" applyFont="1" applyBorder="1" applyAlignment="1">
      <alignment horizontal="center" vertical="center" wrapText="1"/>
    </xf>
    <xf numFmtId="181" fontId="36" fillId="0" borderId="19" xfId="7" applyNumberFormat="1" applyFont="1" applyBorder="1" applyAlignment="1">
      <alignment horizontal="left" vertical="center" wrapText="1"/>
    </xf>
    <xf numFmtId="181" fontId="36" fillId="0" borderId="21" xfId="7" applyNumberFormat="1" applyFont="1" applyBorder="1" applyAlignment="1">
      <alignment horizontal="left" vertical="center" wrapText="1"/>
    </xf>
    <xf numFmtId="181" fontId="36" fillId="0" borderId="20" xfId="7" applyNumberFormat="1" applyFont="1" applyBorder="1" applyAlignment="1">
      <alignment horizontal="left" vertical="center" wrapText="1"/>
    </xf>
    <xf numFmtId="181" fontId="36" fillId="0" borderId="46" xfId="7" applyNumberFormat="1" applyFont="1" applyBorder="1" applyAlignment="1">
      <alignment horizontal="left" vertical="center" wrapText="1"/>
    </xf>
    <xf numFmtId="181" fontId="36" fillId="0" borderId="43" xfId="7" applyNumberFormat="1" applyFont="1" applyBorder="1" applyAlignment="1">
      <alignment horizontal="left" vertical="center" wrapText="1"/>
    </xf>
    <xf numFmtId="181" fontId="36" fillId="0" borderId="28" xfId="7" applyNumberFormat="1" applyFont="1" applyBorder="1" applyAlignment="1">
      <alignment horizontal="left" vertical="center" wrapText="1"/>
    </xf>
    <xf numFmtId="181" fontId="36" fillId="0" borderId="31" xfId="7" applyNumberFormat="1" applyFont="1" applyBorder="1" applyAlignment="1">
      <alignment horizontal="left" vertical="center" wrapText="1"/>
    </xf>
    <xf numFmtId="181" fontId="36" fillId="0" borderId="29" xfId="7" applyNumberFormat="1" applyFont="1" applyBorder="1" applyAlignment="1">
      <alignment horizontal="left" vertical="center" wrapText="1"/>
    </xf>
    <xf numFmtId="181" fontId="36" fillId="0" borderId="115" xfId="7" applyNumberFormat="1" applyFont="1" applyBorder="1" applyAlignment="1">
      <alignment horizontal="left" vertical="center" wrapText="1"/>
    </xf>
    <xf numFmtId="181" fontId="36" fillId="0" borderId="116" xfId="7" applyNumberFormat="1" applyFont="1" applyBorder="1" applyAlignment="1">
      <alignment horizontal="left" vertical="center" wrapText="1"/>
    </xf>
    <xf numFmtId="181" fontId="36" fillId="0" borderId="147" xfId="7" applyNumberFormat="1" applyFont="1" applyBorder="1" applyAlignment="1">
      <alignment horizontal="left" vertical="center" wrapText="1"/>
    </xf>
    <xf numFmtId="181" fontId="36" fillId="0" borderId="22" xfId="7" applyNumberFormat="1" applyFont="1" applyBorder="1" applyAlignment="1">
      <alignment horizontal="left" vertical="center" wrapText="1"/>
    </xf>
    <xf numFmtId="0" fontId="2" fillId="0" borderId="0" xfId="7" applyFont="1" applyAlignment="1">
      <alignment horizontal="left" vertical="center"/>
    </xf>
    <xf numFmtId="181" fontId="36" fillId="0" borderId="1" xfId="7" applyNumberFormat="1" applyFont="1" applyBorder="1" applyAlignment="1">
      <alignment horizontal="center" vertical="center" wrapText="1"/>
    </xf>
    <xf numFmtId="181" fontId="36" fillId="0" borderId="46" xfId="7" applyNumberFormat="1" applyFont="1" applyBorder="1" applyAlignment="1">
      <alignment horizontal="center" vertical="center" wrapText="1"/>
    </xf>
    <xf numFmtId="181" fontId="36" fillId="0" borderId="43" xfId="7" applyNumberFormat="1" applyFont="1" applyBorder="1" applyAlignment="1">
      <alignment horizontal="center" vertical="center" wrapText="1"/>
    </xf>
    <xf numFmtId="181" fontId="36" fillId="0" borderId="19" xfId="7" applyNumberFormat="1" applyFont="1" applyBorder="1" applyAlignment="1">
      <alignment horizontal="left" vertical="center"/>
    </xf>
    <xf numFmtId="181" fontId="36" fillId="0" borderId="21" xfId="7" applyNumberFormat="1" applyFont="1" applyBorder="1" applyAlignment="1">
      <alignment horizontal="left" vertical="center"/>
    </xf>
    <xf numFmtId="181" fontId="36" fillId="0" borderId="20" xfId="7" applyNumberFormat="1" applyFont="1" applyBorder="1" applyAlignment="1">
      <alignment horizontal="left" vertical="center"/>
    </xf>
    <xf numFmtId="181" fontId="36" fillId="0" borderId="0" xfId="7" applyNumberFormat="1" applyFont="1" applyAlignment="1">
      <alignment horizontal="center" vertical="center" wrapText="1"/>
    </xf>
    <xf numFmtId="181" fontId="36" fillId="0" borderId="20" xfId="7" applyNumberFormat="1" applyFont="1" applyBorder="1" applyAlignment="1">
      <alignment horizontal="center" vertical="center" wrapText="1"/>
    </xf>
    <xf numFmtId="0" fontId="9" fillId="0" borderId="19" xfId="5" applyFont="1" applyBorder="1" applyAlignment="1">
      <alignment horizontal="center" vertical="center" wrapText="1"/>
    </xf>
    <xf numFmtId="0" fontId="9" fillId="0" borderId="20" xfId="5" applyFont="1" applyBorder="1" applyAlignment="1">
      <alignment horizontal="center" vertical="center" wrapText="1"/>
    </xf>
    <xf numFmtId="192" fontId="22" fillId="0" borderId="132" xfId="5" applyNumberFormat="1" applyFont="1" applyBorder="1" applyAlignment="1">
      <alignment horizontal="right" vertical="center"/>
    </xf>
    <xf numFmtId="192" fontId="22" fillId="0" borderId="224" xfId="5" applyNumberFormat="1" applyFont="1" applyBorder="1" applyAlignment="1">
      <alignment horizontal="right" vertical="center"/>
    </xf>
    <xf numFmtId="191" fontId="22" fillId="0" borderId="225" xfId="5" applyNumberFormat="1" applyFont="1" applyBorder="1" applyAlignment="1">
      <alignment horizontal="right" vertical="center"/>
    </xf>
    <xf numFmtId="191" fontId="22" fillId="0" borderId="224" xfId="5" applyNumberFormat="1" applyFont="1" applyBorder="1" applyAlignment="1">
      <alignment horizontal="right" vertical="center"/>
    </xf>
    <xf numFmtId="192" fontId="22" fillId="0" borderId="228" xfId="5" applyNumberFormat="1" applyFont="1" applyBorder="1" applyAlignment="1">
      <alignment horizontal="right" vertical="center"/>
    </xf>
    <xf numFmtId="192" fontId="22" fillId="0" borderId="229" xfId="5" applyNumberFormat="1" applyFont="1" applyBorder="1" applyAlignment="1">
      <alignment horizontal="right" vertical="center"/>
    </xf>
    <xf numFmtId="191" fontId="22" fillId="0" borderId="230" xfId="5" applyNumberFormat="1" applyFont="1" applyBorder="1" applyAlignment="1">
      <alignment horizontal="right" vertical="center"/>
    </xf>
    <xf numFmtId="191" fontId="22" fillId="0" borderId="229" xfId="5" applyNumberFormat="1" applyFont="1" applyBorder="1" applyAlignment="1">
      <alignment horizontal="right" vertical="center"/>
    </xf>
    <xf numFmtId="0" fontId="9" fillId="0" borderId="0" xfId="5" applyFont="1" applyAlignment="1">
      <alignment vertical="distributed" wrapText="1"/>
    </xf>
    <xf numFmtId="0" fontId="9" fillId="0" borderId="0" xfId="5" applyFont="1" applyAlignment="1">
      <alignment wrapText="1"/>
    </xf>
    <xf numFmtId="0" fontId="9" fillId="3" borderId="219" xfId="5" applyFont="1" applyFill="1" applyBorder="1" applyAlignment="1">
      <alignment horizontal="center" vertical="center" wrapText="1"/>
    </xf>
    <xf numFmtId="0" fontId="9" fillId="3" borderId="58" xfId="5" applyFont="1" applyFill="1" applyBorder="1" applyAlignment="1">
      <alignment horizontal="center" vertical="center" wrapText="1"/>
    </xf>
    <xf numFmtId="0" fontId="9" fillId="3" borderId="214" xfId="5" applyFont="1" applyFill="1" applyBorder="1" applyAlignment="1">
      <alignment horizontal="center" vertical="center" wrapText="1"/>
    </xf>
    <xf numFmtId="0" fontId="9" fillId="3" borderId="51" xfId="5" applyFont="1" applyFill="1" applyBorder="1" applyAlignment="1">
      <alignment horizontal="center" vertical="center" wrapText="1"/>
    </xf>
    <xf numFmtId="0" fontId="9" fillId="3" borderId="55" xfId="5" applyFont="1" applyFill="1" applyBorder="1" applyAlignment="1">
      <alignment horizontal="center" vertical="center" wrapText="1"/>
    </xf>
    <xf numFmtId="0" fontId="9" fillId="3" borderId="45" xfId="5" applyFont="1" applyFill="1" applyBorder="1" applyAlignment="1">
      <alignment horizontal="center" vertical="center" wrapText="1"/>
    </xf>
    <xf numFmtId="0" fontId="9" fillId="3" borderId="47" xfId="5" applyFont="1" applyFill="1" applyBorder="1" applyAlignment="1">
      <alignment horizontal="center" vertical="center" wrapText="1"/>
    </xf>
    <xf numFmtId="0" fontId="9" fillId="3" borderId="53" xfId="5" applyFont="1" applyFill="1" applyBorder="1" applyAlignment="1">
      <alignment horizontal="center" vertical="center" wrapText="1"/>
    </xf>
    <xf numFmtId="0" fontId="9" fillId="3" borderId="68" xfId="5" applyFont="1" applyFill="1" applyBorder="1" applyAlignment="1">
      <alignment horizontal="center" vertical="center" wrapText="1"/>
    </xf>
    <xf numFmtId="0" fontId="22" fillId="3" borderId="44" xfId="5" applyFont="1" applyFill="1" applyBorder="1" applyAlignment="1">
      <alignment horizontal="center" vertical="center" wrapText="1"/>
    </xf>
    <xf numFmtId="192" fontId="22" fillId="0" borderId="220" xfId="5" applyNumberFormat="1" applyFont="1" applyBorder="1" applyAlignment="1">
      <alignment horizontal="right" vertical="center"/>
    </xf>
    <xf numFmtId="192" fontId="22" fillId="0" borderId="221" xfId="5" applyNumberFormat="1" applyFont="1" applyBorder="1" applyAlignment="1">
      <alignment horizontal="right" vertical="center"/>
    </xf>
    <xf numFmtId="191" fontId="22" fillId="0" borderId="222" xfId="5" applyNumberFormat="1" applyFont="1" applyBorder="1" applyAlignment="1">
      <alignment horizontal="right" vertical="center"/>
    </xf>
    <xf numFmtId="191" fontId="22" fillId="0" borderId="221" xfId="5" applyNumberFormat="1" applyFont="1" applyBorder="1" applyAlignment="1">
      <alignment horizontal="right" vertical="center"/>
    </xf>
    <xf numFmtId="0" fontId="22" fillId="0" borderId="31" xfId="5" applyFont="1" applyBorder="1" applyAlignment="1">
      <alignment horizontal="distributed"/>
    </xf>
    <xf numFmtId="0" fontId="22" fillId="0" borderId="31" xfId="5" applyFont="1" applyBorder="1"/>
    <xf numFmtId="0" fontId="5" fillId="0" borderId="0" xfId="5" applyFont="1" applyAlignment="1">
      <alignment horizontal="center" vertical="center"/>
    </xf>
    <xf numFmtId="49" fontId="22" fillId="0" borderId="31" xfId="5" applyNumberFormat="1" applyFont="1" applyBorder="1"/>
    <xf numFmtId="0" fontId="21" fillId="0" borderId="0" xfId="2" applyFont="1" applyAlignment="1">
      <alignment horizontal="center" vertical="top"/>
    </xf>
    <xf numFmtId="0" fontId="20" fillId="0" borderId="0" xfId="2" applyFont="1" applyAlignment="1">
      <alignment vertical="center" shrinkToFit="1"/>
    </xf>
    <xf numFmtId="0" fontId="20" fillId="0" borderId="0" xfId="2" applyFont="1" applyAlignment="1">
      <alignment horizontal="right" vertical="top" indent="1" shrinkToFit="1"/>
    </xf>
    <xf numFmtId="0" fontId="18" fillId="0" borderId="0" xfId="2" applyFont="1" applyAlignment="1">
      <alignment horizontal="center" vertical="center" wrapText="1"/>
    </xf>
    <xf numFmtId="0" fontId="15" fillId="0" borderId="0" xfId="2" applyFont="1" applyAlignment="1">
      <alignment horizontal="left" vertical="center"/>
    </xf>
    <xf numFmtId="188" fontId="15" fillId="0" borderId="0" xfId="2" applyNumberFormat="1" applyFont="1" applyAlignment="1">
      <alignment horizontal="left" vertical="center"/>
    </xf>
    <xf numFmtId="0" fontId="15" fillId="0" borderId="0" xfId="2" applyFont="1" applyAlignment="1">
      <alignment vertical="center" wrapText="1"/>
    </xf>
    <xf numFmtId="0" fontId="20" fillId="0" borderId="0" xfId="2" applyFont="1" applyAlignment="1">
      <alignment horizontal="center" vertical="center" wrapText="1"/>
    </xf>
    <xf numFmtId="0" fontId="42" fillId="0" borderId="0" xfId="0" applyFont="1" applyAlignment="1">
      <alignment vertical="center" wrapText="1"/>
    </xf>
    <xf numFmtId="0" fontId="15" fillId="0" borderId="0" xfId="2" applyFont="1" applyAlignment="1">
      <alignment horizontal="left" vertical="top" shrinkToFit="1"/>
    </xf>
    <xf numFmtId="0" fontId="0" fillId="0" borderId="0" xfId="0" applyAlignment="1">
      <alignment horizontal="left" vertical="top" shrinkToFit="1"/>
    </xf>
    <xf numFmtId="49" fontId="15" fillId="0" borderId="0" xfId="2" applyNumberFormat="1" applyFont="1" applyAlignment="1">
      <alignment horizontal="left" vertical="top" shrinkToFit="1"/>
    </xf>
    <xf numFmtId="49" fontId="0" fillId="0" borderId="0" xfId="0" applyNumberFormat="1" applyAlignment="1">
      <alignment horizontal="left" vertical="top" shrinkToFit="1"/>
    </xf>
    <xf numFmtId="0" fontId="15" fillId="0" borderId="1" xfId="2" applyFont="1" applyBorder="1" applyAlignment="1">
      <alignment horizontal="center" vertical="center"/>
    </xf>
    <xf numFmtId="0" fontId="15" fillId="0" borderId="1" xfId="2" applyFont="1" applyBorder="1" applyAlignment="1">
      <alignment horizontal="center" vertical="center" wrapText="1"/>
    </xf>
    <xf numFmtId="0" fontId="15" fillId="0" borderId="1" xfId="2" applyFont="1" applyBorder="1" applyAlignment="1">
      <alignment horizontal="center" vertical="center" shrinkToFit="1"/>
    </xf>
    <xf numFmtId="0" fontId="15" fillId="0" borderId="19" xfId="2" applyFont="1" applyBorder="1" applyAlignment="1">
      <alignment horizontal="center" vertical="center"/>
    </xf>
    <xf numFmtId="0" fontId="15" fillId="0" borderId="21" xfId="2" applyFont="1" applyBorder="1" applyAlignment="1">
      <alignment horizontal="center" vertical="center"/>
    </xf>
    <xf numFmtId="0" fontId="0" fillId="0" borderId="19" xfId="2" applyFont="1" applyBorder="1" applyAlignment="1">
      <alignment horizontal="center" vertical="center" shrinkToFit="1"/>
    </xf>
    <xf numFmtId="0" fontId="15" fillId="0" borderId="20" xfId="2" applyFont="1" applyBorder="1" applyAlignment="1">
      <alignment horizontal="center" vertical="center" shrinkToFit="1"/>
    </xf>
    <xf numFmtId="0" fontId="72" fillId="0" borderId="0" xfId="0" applyFont="1">
      <alignment vertical="center"/>
    </xf>
    <xf numFmtId="188" fontId="72" fillId="0" borderId="0" xfId="0" applyNumberFormat="1" applyFont="1">
      <alignment vertical="center"/>
    </xf>
    <xf numFmtId="0" fontId="15" fillId="0" borderId="0" xfId="2" applyFont="1" applyAlignment="1">
      <alignment horizontal="center" vertical="center" wrapText="1"/>
    </xf>
    <xf numFmtId="0" fontId="0" fillId="0" borderId="0" xfId="0" applyAlignment="1">
      <alignment vertical="center" wrapText="1"/>
    </xf>
    <xf numFmtId="0" fontId="15" fillId="0" borderId="23" xfId="2" applyFont="1" applyBorder="1" applyAlignment="1">
      <alignment horizontal="center" vertical="center"/>
    </xf>
    <xf numFmtId="0" fontId="15" fillId="0" borderId="15" xfId="2" applyFont="1" applyBorder="1" applyAlignment="1">
      <alignment horizontal="center" vertical="center"/>
    </xf>
    <xf numFmtId="0" fontId="15" fillId="0" borderId="28" xfId="2" applyFont="1" applyBorder="1" applyAlignment="1">
      <alignment horizontal="center" vertical="center"/>
    </xf>
    <xf numFmtId="0" fontId="15" fillId="0" borderId="31" xfId="2" applyFont="1" applyBorder="1" applyAlignment="1">
      <alignment horizontal="center" vertical="center"/>
    </xf>
    <xf numFmtId="178" fontId="18" fillId="0" borderId="23" xfId="2" applyNumberFormat="1" applyFont="1" applyBorder="1" applyAlignment="1">
      <alignment vertical="center" shrinkToFit="1"/>
    </xf>
    <xf numFmtId="178" fontId="15" fillId="0" borderId="28" xfId="2" applyNumberFormat="1" applyFont="1" applyBorder="1" applyAlignment="1">
      <alignment vertical="center" shrinkToFit="1"/>
    </xf>
    <xf numFmtId="0" fontId="15" fillId="0" borderId="24" xfId="2" applyFont="1" applyBorder="1" applyAlignment="1">
      <alignment horizontal="left" vertical="center"/>
    </xf>
    <xf numFmtId="0" fontId="15" fillId="0" borderId="29" xfId="2" applyFont="1" applyBorder="1" applyAlignment="1">
      <alignment horizontal="left" vertical="center"/>
    </xf>
    <xf numFmtId="0" fontId="20" fillId="0" borderId="0" xfId="2" applyFont="1" applyAlignment="1">
      <alignment horizontal="left" vertical="center" wrapText="1" indent="1"/>
    </xf>
    <xf numFmtId="0" fontId="15" fillId="0" borderId="0" xfId="2" applyFont="1" applyAlignment="1">
      <alignment horizontal="left" vertical="center" wrapText="1" indent="1"/>
    </xf>
    <xf numFmtId="0" fontId="22" fillId="0" borderId="0" xfId="5" applyFont="1" applyAlignment="1">
      <alignment horizontal="center"/>
    </xf>
    <xf numFmtId="0" fontId="5" fillId="0" borderId="0" xfId="5" applyFont="1" applyAlignment="1">
      <alignment horizontal="center" vertical="center" wrapText="1"/>
    </xf>
    <xf numFmtId="0" fontId="22" fillId="0" borderId="0" xfId="5" applyFont="1" applyAlignment="1">
      <alignment horizontal="center" vertical="center"/>
    </xf>
    <xf numFmtId="0" fontId="22" fillId="0" borderId="0" xfId="5" applyFont="1" applyAlignment="1">
      <alignment horizontal="right" vertical="center"/>
    </xf>
    <xf numFmtId="0" fontId="22" fillId="0" borderId="46" xfId="5" applyFont="1" applyBorder="1" applyAlignment="1">
      <alignment horizontal="center"/>
    </xf>
    <xf numFmtId="0" fontId="22" fillId="0" borderId="43" xfId="5" applyFont="1" applyBorder="1" applyAlignment="1">
      <alignment horizontal="center"/>
    </xf>
    <xf numFmtId="0" fontId="22" fillId="0" borderId="42" xfId="5" applyFont="1" applyBorder="1" applyAlignment="1">
      <alignment horizontal="center"/>
    </xf>
    <xf numFmtId="0" fontId="22" fillId="0" borderId="46" xfId="5" applyFont="1" applyBorder="1" applyAlignment="1">
      <alignment horizontal="center" vertical="center"/>
    </xf>
    <xf numFmtId="0" fontId="22" fillId="0" borderId="43" xfId="5" applyFont="1" applyBorder="1" applyAlignment="1">
      <alignment horizontal="center" vertical="center"/>
    </xf>
    <xf numFmtId="0" fontId="22" fillId="0" borderId="42" xfId="5" applyFont="1" applyBorder="1" applyAlignment="1">
      <alignment horizontal="center" vertical="center"/>
    </xf>
    <xf numFmtId="0" fontId="22" fillId="0" borderId="31" xfId="5" applyFont="1" applyBorder="1" applyAlignment="1">
      <alignment horizontal="center"/>
    </xf>
    <xf numFmtId="0" fontId="22" fillId="3" borderId="23" xfId="5" applyFont="1" applyFill="1" applyBorder="1" applyAlignment="1">
      <alignment horizontal="center" vertical="center" wrapText="1"/>
    </xf>
    <xf numFmtId="0" fontId="22" fillId="3" borderId="15" xfId="5" applyFont="1" applyFill="1" applyBorder="1" applyAlignment="1">
      <alignment horizontal="center" vertical="center" wrapText="1"/>
    </xf>
    <xf numFmtId="0" fontId="22" fillId="3" borderId="24" xfId="5" applyFont="1" applyFill="1" applyBorder="1" applyAlignment="1">
      <alignment horizontal="center" vertical="center" wrapText="1"/>
    </xf>
    <xf numFmtId="0" fontId="9" fillId="3" borderId="23" xfId="5" applyFont="1" applyFill="1" applyBorder="1" applyAlignment="1">
      <alignment horizontal="center" vertical="center" wrapText="1"/>
    </xf>
    <xf numFmtId="0" fontId="9" fillId="3" borderId="20" xfId="5" applyFont="1" applyFill="1" applyBorder="1" applyAlignment="1">
      <alignment horizontal="center" vertical="center" wrapText="1"/>
    </xf>
    <xf numFmtId="0" fontId="9" fillId="3" borderId="15" xfId="5" applyFont="1" applyFill="1" applyBorder="1" applyAlignment="1">
      <alignment horizontal="center" vertical="center" wrapText="1"/>
    </xf>
    <xf numFmtId="0" fontId="9" fillId="0" borderId="18" xfId="5" applyFont="1" applyBorder="1" applyAlignment="1">
      <alignment horizontal="center" vertical="center" wrapText="1"/>
    </xf>
    <xf numFmtId="0" fontId="22" fillId="0" borderId="0" xfId="5" applyFont="1" applyAlignment="1">
      <alignment horizontal="left" vertical="top" wrapText="1"/>
    </xf>
    <xf numFmtId="0" fontId="9" fillId="0" borderId="0" xfId="5" applyFont="1" applyAlignment="1">
      <alignment horizontal="left" vertical="top" wrapText="1"/>
    </xf>
    <xf numFmtId="0" fontId="20" fillId="0" borderId="0" xfId="2" applyFont="1" applyAlignment="1">
      <alignment horizontal="right" vertical="center" shrinkToFit="1"/>
    </xf>
    <xf numFmtId="0" fontId="19" fillId="0" borderId="15" xfId="2" applyFont="1" applyBorder="1" applyAlignment="1">
      <alignment horizontal="left" vertical="center" wrapText="1" indent="1"/>
    </xf>
    <xf numFmtId="0" fontId="10" fillId="0" borderId="28" xfId="3" applyFont="1" applyBorder="1" applyAlignment="1">
      <alignment horizontal="center" vertical="center" wrapText="1"/>
    </xf>
    <xf numFmtId="0" fontId="10" fillId="0" borderId="31" xfId="3" applyFont="1" applyBorder="1" applyAlignment="1">
      <alignment horizontal="center" vertical="center" wrapText="1"/>
    </xf>
    <xf numFmtId="0" fontId="10" fillId="0" borderId="12" xfId="3" applyFont="1" applyBorder="1" applyAlignment="1">
      <alignment horizontal="center" vertical="center" wrapText="1"/>
    </xf>
    <xf numFmtId="0" fontId="10" fillId="0" borderId="32" xfId="3" applyFont="1" applyBorder="1" applyAlignment="1">
      <alignment horizontal="center" vertical="center" wrapText="1"/>
    </xf>
    <xf numFmtId="0" fontId="10" fillId="0" borderId="29" xfId="3" applyFont="1" applyBorder="1" applyAlignment="1">
      <alignment horizontal="center" vertical="center" wrapText="1"/>
    </xf>
    <xf numFmtId="0" fontId="5" fillId="0" borderId="0" xfId="3" applyFont="1" applyAlignment="1">
      <alignment horizontal="center" vertical="center"/>
    </xf>
    <xf numFmtId="0" fontId="5" fillId="0" borderId="31" xfId="3" applyFont="1" applyBorder="1">
      <alignment vertical="center"/>
    </xf>
    <xf numFmtId="49" fontId="5" fillId="0" borderId="19" xfId="3" applyNumberFormat="1" applyFont="1" applyBorder="1">
      <alignment vertical="center"/>
    </xf>
    <xf numFmtId="49" fontId="5" fillId="0" borderId="21" xfId="3" applyNumberFormat="1" applyFont="1" applyBorder="1">
      <alignment vertical="center"/>
    </xf>
    <xf numFmtId="49" fontId="5" fillId="0" borderId="20" xfId="3" applyNumberFormat="1" applyFont="1" applyBorder="1">
      <alignment vertical="center"/>
    </xf>
    <xf numFmtId="0" fontId="5" fillId="0" borderId="19" xfId="3" applyFont="1" applyBorder="1">
      <alignment vertical="center"/>
    </xf>
    <xf numFmtId="0" fontId="5" fillId="0" borderId="21" xfId="3" applyFont="1" applyBorder="1">
      <alignment vertical="center"/>
    </xf>
    <xf numFmtId="0" fontId="5" fillId="0" borderId="20" xfId="3" applyFont="1" applyBorder="1">
      <alignment vertical="center"/>
    </xf>
    <xf numFmtId="0" fontId="5" fillId="0" borderId="19" xfId="3" applyFont="1" applyBorder="1" applyAlignment="1">
      <alignment horizontal="center" vertical="center"/>
    </xf>
    <xf numFmtId="0" fontId="5" fillId="0" borderId="21" xfId="3" applyFont="1" applyBorder="1" applyAlignment="1">
      <alignment horizontal="center" vertical="center"/>
    </xf>
    <xf numFmtId="0" fontId="5" fillId="0" borderId="20" xfId="3" applyFont="1" applyBorder="1" applyAlignment="1">
      <alignment horizontal="center" vertical="center"/>
    </xf>
    <xf numFmtId="0" fontId="22" fillId="3" borderId="25" xfId="3" applyFont="1" applyFill="1" applyBorder="1" applyAlignment="1">
      <alignment horizontal="center" vertical="center" wrapText="1"/>
    </xf>
    <xf numFmtId="0" fontId="22" fillId="3" borderId="2" xfId="3" applyFont="1" applyFill="1" applyBorder="1" applyAlignment="1">
      <alignment horizontal="center" vertical="center" wrapText="1"/>
    </xf>
    <xf numFmtId="49" fontId="22" fillId="0" borderId="23" xfId="3" applyNumberFormat="1" applyFont="1" applyBorder="1" applyAlignment="1">
      <alignment horizontal="center" vertical="center" wrapText="1"/>
    </xf>
    <xf numFmtId="49" fontId="22" fillId="0" borderId="15" xfId="3" applyNumberFormat="1" applyFont="1" applyBorder="1" applyAlignment="1">
      <alignment horizontal="center" vertical="center" wrapText="1"/>
    </xf>
    <xf numFmtId="49" fontId="22" fillId="0" borderId="28" xfId="3" applyNumberFormat="1" applyFont="1" applyBorder="1" applyAlignment="1">
      <alignment horizontal="center" vertical="center" wrapText="1"/>
    </xf>
    <xf numFmtId="49" fontId="22" fillId="0" borderId="31" xfId="3" applyNumberFormat="1" applyFont="1" applyBorder="1" applyAlignment="1">
      <alignment horizontal="center" vertical="center" wrapText="1"/>
    </xf>
    <xf numFmtId="0" fontId="22" fillId="0" borderId="24" xfId="3" applyFont="1" applyBorder="1" applyAlignment="1">
      <alignment horizontal="left" vertical="center"/>
    </xf>
    <xf numFmtId="0" fontId="22" fillId="0" borderId="29" xfId="3" applyFont="1" applyBorder="1" applyAlignment="1">
      <alignment horizontal="left" vertical="center"/>
    </xf>
    <xf numFmtId="0" fontId="22" fillId="3" borderId="22" xfId="3" applyFont="1" applyFill="1" applyBorder="1" applyAlignment="1">
      <alignment horizontal="center" vertical="center" wrapText="1"/>
    </xf>
    <xf numFmtId="0" fontId="10" fillId="0" borderId="23" xfId="3" applyFont="1" applyBorder="1" applyAlignment="1">
      <alignment horizontal="left" vertical="center" wrapText="1"/>
    </xf>
    <xf numFmtId="0" fontId="10" fillId="0" borderId="15" xfId="3" applyFont="1" applyBorder="1" applyAlignment="1">
      <alignment horizontal="left" vertical="center" wrapText="1"/>
    </xf>
    <xf numFmtId="0" fontId="10" fillId="0" borderId="24" xfId="3" applyFont="1" applyBorder="1" applyAlignment="1">
      <alignment horizontal="left" vertical="center" wrapText="1"/>
    </xf>
    <xf numFmtId="0" fontId="10" fillId="0" borderId="28" xfId="3" applyFont="1" applyBorder="1" applyAlignment="1">
      <alignment horizontal="left" vertical="center" wrapText="1"/>
    </xf>
    <xf numFmtId="0" fontId="10" fillId="0" borderId="31" xfId="3" applyFont="1" applyBorder="1" applyAlignment="1">
      <alignment horizontal="left" vertical="center" wrapText="1"/>
    </xf>
    <xf numFmtId="0" fontId="10" fillId="0" borderId="29" xfId="3" applyFont="1" applyBorder="1" applyAlignment="1">
      <alignment horizontal="left" vertical="center" wrapText="1"/>
    </xf>
    <xf numFmtId="0" fontId="10" fillId="0" borderId="26" xfId="3" applyFont="1" applyBorder="1" applyAlignment="1">
      <alignment horizontal="left" vertical="center" wrapText="1"/>
    </xf>
    <xf numFmtId="0" fontId="10" fillId="0" borderId="0" xfId="3" applyFont="1" applyAlignment="1">
      <alignment horizontal="left" vertical="center" wrapText="1"/>
    </xf>
    <xf numFmtId="0" fontId="10" fillId="0" borderId="0" xfId="3" applyFont="1" applyAlignment="1">
      <alignment horizontal="center" vertical="center" wrapText="1"/>
    </xf>
    <xf numFmtId="0" fontId="10" fillId="0" borderId="27" xfId="3" applyFont="1" applyBorder="1" applyAlignment="1">
      <alignment horizontal="center" vertical="center" wrapText="1"/>
    </xf>
    <xf numFmtId="38" fontId="170" fillId="5" borderId="0" xfId="21" applyFont="1" applyFill="1" applyBorder="1" applyAlignment="1">
      <alignment horizontal="right" vertical="center"/>
    </xf>
    <xf numFmtId="0" fontId="170" fillId="5" borderId="0" xfId="0" applyFont="1" applyFill="1" applyAlignment="1">
      <alignment horizontal="center" vertical="center"/>
    </xf>
    <xf numFmtId="0" fontId="170" fillId="5" borderId="0" xfId="0" applyFont="1" applyFill="1" applyAlignment="1">
      <alignment horizontal="left" vertical="center" shrinkToFit="1"/>
    </xf>
    <xf numFmtId="183" fontId="170" fillId="14" borderId="116" xfId="0" applyNumberFormat="1" applyFont="1" applyFill="1" applyBorder="1" applyAlignment="1">
      <alignment horizontal="right" vertical="center"/>
    </xf>
    <xf numFmtId="0" fontId="170" fillId="15" borderId="17" xfId="0" applyFont="1" applyFill="1" applyBorder="1" applyAlignment="1">
      <alignment horizontal="center" vertical="center"/>
    </xf>
    <xf numFmtId="0" fontId="170" fillId="5" borderId="0" xfId="0" applyFont="1" applyFill="1" applyAlignment="1">
      <alignment horizontal="left" vertical="center"/>
    </xf>
    <xf numFmtId="0" fontId="170" fillId="5" borderId="17" xfId="0" applyFont="1" applyFill="1" applyBorder="1" applyAlignment="1">
      <alignment horizontal="left" vertical="top"/>
    </xf>
    <xf numFmtId="0" fontId="170" fillId="2" borderId="0" xfId="0" applyFont="1" applyFill="1" applyAlignment="1">
      <alignment horizontal="left" vertical="top" wrapText="1"/>
    </xf>
    <xf numFmtId="38" fontId="170" fillId="5" borderId="0" xfId="21" applyFont="1" applyFill="1" applyBorder="1" applyAlignment="1">
      <alignment horizontal="right" vertical="center" shrinkToFit="1"/>
    </xf>
    <xf numFmtId="0" fontId="170" fillId="2" borderId="47" xfId="0" applyFont="1" applyFill="1" applyBorder="1" applyAlignment="1">
      <alignment horizontal="left" vertical="top" wrapText="1"/>
    </xf>
    <xf numFmtId="0" fontId="170" fillId="2" borderId="18" xfId="0" applyFont="1" applyFill="1" applyBorder="1" applyAlignment="1">
      <alignment horizontal="left" vertical="top" wrapText="1"/>
    </xf>
    <xf numFmtId="0" fontId="170" fillId="2" borderId="48" xfId="0" applyFont="1" applyFill="1" applyBorder="1" applyAlignment="1">
      <alignment horizontal="left" vertical="top" wrapText="1"/>
    </xf>
    <xf numFmtId="0" fontId="170" fillId="2" borderId="92" xfId="0" applyFont="1" applyFill="1" applyBorder="1" applyAlignment="1">
      <alignment horizontal="left" vertical="top" wrapText="1"/>
    </xf>
    <xf numFmtId="0" fontId="170" fillId="2" borderId="31" xfId="0" applyFont="1" applyFill="1" applyBorder="1" applyAlignment="1">
      <alignment horizontal="left" vertical="top" wrapText="1"/>
    </xf>
    <xf numFmtId="0" fontId="170" fillId="5" borderId="18" xfId="0" applyFont="1" applyFill="1" applyBorder="1" applyAlignment="1">
      <alignment horizontal="left" vertical="top"/>
    </xf>
    <xf numFmtId="0" fontId="170" fillId="5" borderId="0" xfId="0" applyFont="1" applyFill="1" applyAlignment="1">
      <alignment horizontal="left" vertical="top"/>
    </xf>
    <xf numFmtId="0" fontId="170" fillId="5" borderId="31" xfId="0" applyFont="1" applyFill="1" applyBorder="1" applyAlignment="1">
      <alignment horizontal="left" vertical="top"/>
    </xf>
    <xf numFmtId="195" fontId="170" fillId="5" borderId="31" xfId="21" applyNumberFormat="1" applyFont="1" applyFill="1" applyBorder="1" applyAlignment="1">
      <alignment horizontal="right" vertical="center"/>
    </xf>
    <xf numFmtId="38" fontId="170" fillId="5" borderId="17" xfId="21" applyFont="1" applyFill="1" applyBorder="1" applyAlignment="1">
      <alignment vertical="center"/>
    </xf>
    <xf numFmtId="38" fontId="170" fillId="14" borderId="116" xfId="21" applyFont="1" applyFill="1" applyBorder="1" applyAlignment="1">
      <alignment horizontal="right" vertical="center" shrinkToFit="1"/>
    </xf>
    <xf numFmtId="195" fontId="170" fillId="5" borderId="145" xfId="21" applyNumberFormat="1" applyFont="1" applyFill="1" applyBorder="1" applyAlignment="1">
      <alignment horizontal="right" vertical="center" shrinkToFit="1"/>
    </xf>
    <xf numFmtId="38" fontId="170" fillId="5" borderId="21" xfId="21" applyFont="1" applyFill="1" applyBorder="1" applyAlignment="1">
      <alignment horizontal="right" vertical="center" shrinkToFit="1"/>
    </xf>
    <xf numFmtId="38" fontId="170" fillId="5" borderId="31" xfId="21" applyFont="1" applyFill="1" applyBorder="1" applyAlignment="1">
      <alignment horizontal="right" vertical="center" shrinkToFit="1"/>
    </xf>
    <xf numFmtId="0" fontId="171" fillId="2" borderId="0" xfId="0" applyFont="1" applyFill="1" applyAlignment="1">
      <alignment horizontal="center" vertical="center"/>
    </xf>
    <xf numFmtId="0" fontId="170" fillId="2" borderId="0" xfId="0" applyFont="1" applyFill="1" applyAlignment="1">
      <alignment horizontal="center" vertical="center" shrinkToFit="1"/>
    </xf>
    <xf numFmtId="49" fontId="170" fillId="5" borderId="19" xfId="0" applyNumberFormat="1" applyFont="1" applyFill="1" applyBorder="1" applyAlignment="1">
      <alignment horizontal="center" vertical="center"/>
    </xf>
    <xf numFmtId="49" fontId="170" fillId="5" borderId="21" xfId="0" applyNumberFormat="1" applyFont="1" applyFill="1" applyBorder="1" applyAlignment="1">
      <alignment horizontal="center" vertical="center"/>
    </xf>
    <xf numFmtId="49" fontId="170" fillId="5" borderId="20" xfId="0" applyNumberFormat="1" applyFont="1" applyFill="1" applyBorder="1" applyAlignment="1">
      <alignment horizontal="center" vertical="center"/>
    </xf>
    <xf numFmtId="0" fontId="170" fillId="5" borderId="19" xfId="0" applyFont="1" applyFill="1" applyBorder="1" applyAlignment="1">
      <alignment horizontal="center" vertical="center"/>
    </xf>
    <xf numFmtId="0" fontId="170" fillId="5" borderId="21" xfId="0" applyFont="1" applyFill="1" applyBorder="1" applyAlignment="1">
      <alignment horizontal="center" vertical="center"/>
    </xf>
    <xf numFmtId="0" fontId="170" fillId="5" borderId="20" xfId="0" applyFont="1" applyFill="1" applyBorder="1" applyAlignment="1">
      <alignment horizontal="center" vertical="center"/>
    </xf>
    <xf numFmtId="0" fontId="170" fillId="5" borderId="31" xfId="0" applyFont="1" applyFill="1" applyBorder="1">
      <alignment vertical="center"/>
    </xf>
    <xf numFmtId="38" fontId="170" fillId="5" borderId="21" xfId="21" applyFont="1" applyFill="1" applyBorder="1" applyAlignment="1">
      <alignment horizontal="right" vertical="center"/>
    </xf>
    <xf numFmtId="0" fontId="170" fillId="5" borderId="43" xfId="0" applyFont="1" applyFill="1" applyBorder="1" applyAlignment="1">
      <alignment horizontal="center" vertical="center"/>
    </xf>
    <xf numFmtId="0" fontId="170" fillId="5" borderId="31" xfId="0" applyFont="1" applyFill="1" applyBorder="1" applyAlignment="1">
      <alignment horizontal="center" vertical="center" shrinkToFit="1"/>
    </xf>
    <xf numFmtId="195" fontId="170" fillId="5" borderId="31" xfId="21" applyNumberFormat="1" applyFont="1" applyFill="1" applyBorder="1" applyAlignment="1">
      <alignment horizontal="center" vertical="center"/>
    </xf>
    <xf numFmtId="38" fontId="170" fillId="5" borderId="15" xfId="21" applyFont="1" applyFill="1" applyBorder="1" applyAlignment="1">
      <alignment horizontal="right" vertical="center"/>
    </xf>
    <xf numFmtId="38" fontId="170" fillId="5" borderId="0" xfId="21" applyFont="1" applyFill="1" applyBorder="1" applyAlignment="1">
      <alignment horizontal="center" vertical="center"/>
    </xf>
    <xf numFmtId="38" fontId="170" fillId="5" borderId="145" xfId="21" applyFont="1" applyFill="1" applyBorder="1" applyAlignment="1">
      <alignment horizontal="right" vertical="center" shrinkToFit="1"/>
    </xf>
    <xf numFmtId="195" fontId="170" fillId="5" borderId="145" xfId="21" applyNumberFormat="1" applyFont="1" applyFill="1" applyBorder="1" applyAlignment="1">
      <alignment horizontal="center" vertical="center"/>
    </xf>
    <xf numFmtId="38" fontId="170" fillId="5" borderId="21" xfId="21" applyFont="1" applyFill="1" applyBorder="1" applyAlignment="1">
      <alignment horizontal="center" vertical="center"/>
    </xf>
    <xf numFmtId="0" fontId="170" fillId="14" borderId="21" xfId="0" applyFont="1" applyFill="1" applyBorder="1" applyAlignment="1">
      <alignment horizontal="center" vertical="center"/>
    </xf>
    <xf numFmtId="38" fontId="170" fillId="5" borderId="21" xfId="21" applyFont="1" applyFill="1" applyBorder="1" applyAlignment="1">
      <alignment horizontal="center" vertical="center" shrinkToFit="1"/>
    </xf>
    <xf numFmtId="38" fontId="170" fillId="5" borderId="116" xfId="21" applyFont="1" applyFill="1" applyBorder="1" applyAlignment="1">
      <alignment horizontal="center" vertical="center" shrinkToFit="1"/>
    </xf>
    <xf numFmtId="0" fontId="170" fillId="2" borderId="31" xfId="0" applyFont="1" applyFill="1" applyBorder="1">
      <alignment vertical="center"/>
    </xf>
    <xf numFmtId="0" fontId="170" fillId="2" borderId="1" xfId="0" applyFont="1" applyFill="1" applyBorder="1" applyAlignment="1">
      <alignment horizontal="center" vertical="center"/>
    </xf>
    <xf numFmtId="0" fontId="170" fillId="2" borderId="19" xfId="0" applyFont="1" applyFill="1" applyBorder="1" applyAlignment="1">
      <alignment horizontal="center" vertical="center"/>
    </xf>
    <xf numFmtId="0" fontId="170" fillId="2" borderId="21" xfId="0" applyFont="1" applyFill="1" applyBorder="1" applyAlignment="1">
      <alignment horizontal="center" vertical="center"/>
    </xf>
    <xf numFmtId="0" fontId="170" fillId="2" borderId="79" xfId="0" applyFont="1" applyFill="1" applyBorder="1" applyAlignment="1">
      <alignment horizontal="center" vertical="center"/>
    </xf>
    <xf numFmtId="38" fontId="170" fillId="14" borderId="21" xfId="21" applyFont="1" applyFill="1" applyBorder="1" applyAlignment="1">
      <alignment horizontal="center" vertical="center" shrinkToFit="1"/>
    </xf>
    <xf numFmtId="0" fontId="170" fillId="2" borderId="21" xfId="0" applyFont="1" applyFill="1" applyBorder="1">
      <alignment vertical="center"/>
    </xf>
    <xf numFmtId="0" fontId="170" fillId="5" borderId="21" xfId="0" applyFont="1" applyFill="1" applyBorder="1" applyAlignment="1">
      <alignment horizontal="center" vertical="center" shrinkToFit="1"/>
    </xf>
    <xf numFmtId="0" fontId="170" fillId="2" borderId="18" xfId="0" applyFont="1" applyFill="1" applyBorder="1" applyAlignment="1">
      <alignment horizontal="center" vertical="center"/>
    </xf>
    <xf numFmtId="0" fontId="170" fillId="2" borderId="145" xfId="0" applyFont="1" applyFill="1" applyBorder="1" applyAlignment="1">
      <alignment horizontal="center" vertical="center"/>
    </xf>
    <xf numFmtId="0" fontId="170" fillId="2" borderId="145" xfId="0" applyFont="1" applyFill="1" applyBorder="1">
      <alignment vertical="center"/>
    </xf>
    <xf numFmtId="0" fontId="170" fillId="2" borderId="20" xfId="0" applyFont="1" applyFill="1" applyBorder="1" applyAlignment="1">
      <alignment horizontal="center" vertical="center"/>
    </xf>
    <xf numFmtId="0" fontId="0" fillId="0" borderId="0" xfId="0" applyAlignment="1">
      <alignment wrapText="1"/>
    </xf>
  </cellXfs>
  <cellStyles count="26">
    <cellStyle name="パーセント 2" xfId="10" xr:uid="{00000000-0005-0000-0000-000000000000}"/>
    <cellStyle name="パーセント 3" xfId="24" xr:uid="{650AA1F8-96CC-43F2-ADBE-E5E089AC7DB9}"/>
    <cellStyle name="ハイパーリンク" xfId="1" builtinId="8"/>
    <cellStyle name="桁区切り" xfId="21" builtinId="6"/>
    <cellStyle name="桁区切り 2" xfId="17" xr:uid="{00000000-0005-0000-0000-000002000000}"/>
    <cellStyle name="標準" xfId="0" builtinId="0"/>
    <cellStyle name="標準 10" xfId="7" xr:uid="{00000000-0005-0000-0000-000004000000}"/>
    <cellStyle name="標準 19" xfId="8" xr:uid="{00000000-0005-0000-0000-000005000000}"/>
    <cellStyle name="標準 2" xfId="3" xr:uid="{00000000-0005-0000-0000-000006000000}"/>
    <cellStyle name="標準 2 2" xfId="2" xr:uid="{00000000-0005-0000-0000-000007000000}"/>
    <cellStyle name="標準 2 2 2" xfId="23" xr:uid="{E4FA22E2-6DFB-4358-804C-C97C448A84D8}"/>
    <cellStyle name="標準 2 3" xfId="25" xr:uid="{011BDD64-7D90-4735-B971-C85FA54D1414}"/>
    <cellStyle name="標準 2_05【歯科】" xfId="11" xr:uid="{00000000-0005-0000-0000-000008000000}"/>
    <cellStyle name="標準 26" xfId="20" xr:uid="{00000000-0005-0000-0000-000009000000}"/>
    <cellStyle name="標準 27" xfId="13" xr:uid="{00000000-0005-0000-0000-00000A000000}"/>
    <cellStyle name="標準 28" xfId="14" xr:uid="{00000000-0005-0000-0000-00000B000000}"/>
    <cellStyle name="標準 29" xfId="12" xr:uid="{00000000-0005-0000-0000-00000C000000}"/>
    <cellStyle name="標準 3" xfId="5" xr:uid="{00000000-0005-0000-0000-00000D000000}"/>
    <cellStyle name="標準 36" xfId="15" xr:uid="{00000000-0005-0000-0000-00000E000000}"/>
    <cellStyle name="標準 36 2" xfId="19" xr:uid="{00000000-0005-0000-0000-00000F000000}"/>
    <cellStyle name="標準 4" xfId="4" xr:uid="{00000000-0005-0000-0000-000010000000}"/>
    <cellStyle name="標準 44" xfId="18" xr:uid="{00000000-0005-0000-0000-000011000000}"/>
    <cellStyle name="標準 5" xfId="16" xr:uid="{00000000-0005-0000-0000-000012000000}"/>
    <cellStyle name="標準 5 2" xfId="22" xr:uid="{35B4E214-955F-4002-863B-A24B1B878401}"/>
    <cellStyle name="標準 8" xfId="9" xr:uid="{00000000-0005-0000-0000-000013000000}"/>
    <cellStyle name="標準 9" xfId="6" xr:uid="{00000000-0005-0000-0000-000014000000}"/>
  </cellStyles>
  <dxfs count="12">
    <dxf>
      <font>
        <color theme="0"/>
      </font>
    </dxf>
    <dxf>
      <font>
        <color theme="0"/>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fmlaLink="$R$19"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fmlaLink="$R$18"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checked="Checked"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12398;&#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A1"/></Relationships>
</file>

<file path=xl/drawings/_rels/drawing2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A1"/></Relationships>
</file>

<file path=xl/drawings/_rels/drawing3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A1"/></Relationships>
</file>

<file path=xl/drawings/_rels/drawing4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病院</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山形県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600074</xdr:colOff>
      <xdr:row>5</xdr:row>
      <xdr:rowOff>266700</xdr:rowOff>
    </xdr:from>
    <xdr:to>
      <xdr:col>3</xdr:col>
      <xdr:colOff>180975</xdr:colOff>
      <xdr:row>7</xdr:row>
      <xdr:rowOff>333375</xdr:rowOff>
    </xdr:to>
    <xdr:sp macro="" textlink="">
      <xdr:nvSpPr>
        <xdr:cNvPr id="7" name="四角形: 角を丸くする 6">
          <a:extLst>
            <a:ext uri="{FF2B5EF4-FFF2-40B4-BE49-F238E27FC236}">
              <a16:creationId xmlns:a16="http://schemas.microsoft.com/office/drawing/2014/main" id="{00000000-0008-0000-0000-000007000000}"/>
            </a:ext>
          </a:extLst>
        </xdr:cNvPr>
        <xdr:cNvSpPr/>
      </xdr:nvSpPr>
      <xdr:spPr>
        <a:xfrm>
          <a:off x="600074" y="1247775"/>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8" name="四角形: 角度付き 7">
          <a:hlinkClick xmlns:r="http://schemas.openxmlformats.org/officeDocument/2006/relationships" r:id="rId1"/>
          <a:extLst>
            <a:ext uri="{FF2B5EF4-FFF2-40B4-BE49-F238E27FC236}">
              <a16:creationId xmlns:a16="http://schemas.microsoft.com/office/drawing/2014/main" id="{00000000-0008-0000-0000-000008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9" name="角丸四角形 10">
          <a:extLst>
            <a:ext uri="{FF2B5EF4-FFF2-40B4-BE49-F238E27FC236}">
              <a16:creationId xmlns:a16="http://schemas.microsoft.com/office/drawing/2014/main" id="{00000000-0008-0000-0000-000009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0" name="四角形: 角度付き 9">
          <a:hlinkClick xmlns:r="http://schemas.openxmlformats.org/officeDocument/2006/relationships" r:id="rId2"/>
          <a:extLst>
            <a:ext uri="{FF2B5EF4-FFF2-40B4-BE49-F238E27FC236}">
              <a16:creationId xmlns:a16="http://schemas.microsoft.com/office/drawing/2014/main" id="{00000000-0008-0000-0000-00000A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3" name="四角形: 角度付き 12">
          <a:hlinkClick xmlns:r="http://schemas.openxmlformats.org/officeDocument/2006/relationships" r:id="rId3"/>
          <a:extLst>
            <a:ext uri="{FF2B5EF4-FFF2-40B4-BE49-F238E27FC236}">
              <a16:creationId xmlns:a16="http://schemas.microsoft.com/office/drawing/2014/main" id="{00000000-0008-0000-0000-00000D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39</xdr:row>
      <xdr:rowOff>66675</xdr:rowOff>
    </xdr:from>
    <xdr:to>
      <xdr:col>1</xdr:col>
      <xdr:colOff>638175</xdr:colOff>
      <xdr:row>41</xdr:row>
      <xdr:rowOff>38100</xdr:rowOff>
    </xdr:to>
    <xdr:sp macro="" textlink="">
      <xdr:nvSpPr>
        <xdr:cNvPr id="14" name="角丸四角形 10">
          <a:extLst>
            <a:ext uri="{FF2B5EF4-FFF2-40B4-BE49-F238E27FC236}">
              <a16:creationId xmlns:a16="http://schemas.microsoft.com/office/drawing/2014/main" id="{00000000-0008-0000-0000-00000E000000}"/>
            </a:ext>
          </a:extLst>
        </xdr:cNvPr>
        <xdr:cNvSpPr/>
      </xdr:nvSpPr>
      <xdr:spPr>
        <a:xfrm>
          <a:off x="438150" y="90297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41</xdr:row>
      <xdr:rowOff>76200</xdr:rowOff>
    </xdr:from>
    <xdr:to>
      <xdr:col>7</xdr:col>
      <xdr:colOff>552450</xdr:colOff>
      <xdr:row>43</xdr:row>
      <xdr:rowOff>142875</xdr:rowOff>
    </xdr:to>
    <xdr:sp macro="" textlink="">
      <xdr:nvSpPr>
        <xdr:cNvPr id="15" name="四角形: 角度付き 14">
          <a:hlinkClick xmlns:r="http://schemas.openxmlformats.org/officeDocument/2006/relationships" r:id="rId1"/>
          <a:extLst>
            <a:ext uri="{FF2B5EF4-FFF2-40B4-BE49-F238E27FC236}">
              <a16:creationId xmlns:a16="http://schemas.microsoft.com/office/drawing/2014/main" id="{00000000-0008-0000-0000-00000F000000}"/>
            </a:ext>
          </a:extLst>
        </xdr:cNvPr>
        <xdr:cNvSpPr/>
      </xdr:nvSpPr>
      <xdr:spPr>
        <a:xfrm>
          <a:off x="3905250" y="9382125"/>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44</xdr:row>
      <xdr:rowOff>85725</xdr:rowOff>
    </xdr:from>
    <xdr:to>
      <xdr:col>1</xdr:col>
      <xdr:colOff>638175</xdr:colOff>
      <xdr:row>46</xdr:row>
      <xdr:rowOff>57150</xdr:rowOff>
    </xdr:to>
    <xdr:sp macro="" textlink="">
      <xdr:nvSpPr>
        <xdr:cNvPr id="16" name="角丸四角形 10">
          <a:extLst>
            <a:ext uri="{FF2B5EF4-FFF2-40B4-BE49-F238E27FC236}">
              <a16:creationId xmlns:a16="http://schemas.microsoft.com/office/drawing/2014/main" id="{00000000-0008-0000-0000-000010000000}"/>
            </a:ext>
          </a:extLst>
        </xdr:cNvPr>
        <xdr:cNvSpPr/>
      </xdr:nvSpPr>
      <xdr:spPr>
        <a:xfrm>
          <a:off x="438150" y="99060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7" name="四角形: 角度付き 16">
          <a:hlinkClick xmlns:r="http://schemas.openxmlformats.org/officeDocument/2006/relationships" r:id="rId1"/>
          <a:extLst>
            <a:ext uri="{FF2B5EF4-FFF2-40B4-BE49-F238E27FC236}">
              <a16:creationId xmlns:a16="http://schemas.microsoft.com/office/drawing/2014/main" id="{00000000-0008-0000-0000-000011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8" name="四角形: 角を丸くする 17">
          <a:extLst>
            <a:ext uri="{FF2B5EF4-FFF2-40B4-BE49-F238E27FC236}">
              <a16:creationId xmlns:a16="http://schemas.microsoft.com/office/drawing/2014/main" id="{00000000-0008-0000-0000-000012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304800</xdr:colOff>
          <xdr:row>12</xdr:row>
          <xdr:rowOff>0</xdr:rowOff>
        </xdr:from>
        <xdr:to>
          <xdr:col>1</xdr:col>
          <xdr:colOff>628650</xdr:colOff>
          <xdr:row>13</xdr:row>
          <xdr:rowOff>9525</xdr:rowOff>
        </xdr:to>
        <xdr:sp macro="" textlink="">
          <xdr:nvSpPr>
            <xdr:cNvPr id="109569" name="Check Box 1" hidden="1">
              <a:extLst>
                <a:ext uri="{63B3BB69-23CF-44E3-9099-C40C66FF867C}">
                  <a14:compatExt spid="_x0000_s109569"/>
                </a:ext>
                <a:ext uri="{FF2B5EF4-FFF2-40B4-BE49-F238E27FC236}">
                  <a16:creationId xmlns:a16="http://schemas.microsoft.com/office/drawing/2014/main" id="{00000000-0008-0000-3000-000001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13</xdr:row>
          <xdr:rowOff>0</xdr:rowOff>
        </xdr:from>
        <xdr:to>
          <xdr:col>1</xdr:col>
          <xdr:colOff>628650</xdr:colOff>
          <xdr:row>14</xdr:row>
          <xdr:rowOff>9525</xdr:rowOff>
        </xdr:to>
        <xdr:sp macro="" textlink="">
          <xdr:nvSpPr>
            <xdr:cNvPr id="109570" name="Check Box 2" hidden="1">
              <a:extLst>
                <a:ext uri="{63B3BB69-23CF-44E3-9099-C40C66FF867C}">
                  <a14:compatExt spid="_x0000_s109570"/>
                </a:ext>
                <a:ext uri="{FF2B5EF4-FFF2-40B4-BE49-F238E27FC236}">
                  <a16:creationId xmlns:a16="http://schemas.microsoft.com/office/drawing/2014/main" id="{00000000-0008-0000-3000-000002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0</xdr:rowOff>
        </xdr:from>
        <xdr:to>
          <xdr:col>1</xdr:col>
          <xdr:colOff>628650</xdr:colOff>
          <xdr:row>15</xdr:row>
          <xdr:rowOff>9525</xdr:rowOff>
        </xdr:to>
        <xdr:sp macro="" textlink="">
          <xdr:nvSpPr>
            <xdr:cNvPr id="109571" name="Check Box 3" hidden="1">
              <a:extLst>
                <a:ext uri="{63B3BB69-23CF-44E3-9099-C40C66FF867C}">
                  <a14:compatExt spid="_x0000_s109571"/>
                </a:ext>
                <a:ext uri="{FF2B5EF4-FFF2-40B4-BE49-F238E27FC236}">
                  <a16:creationId xmlns:a16="http://schemas.microsoft.com/office/drawing/2014/main" id="{00000000-0008-0000-3000-000003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0</xdr:rowOff>
        </xdr:from>
        <xdr:to>
          <xdr:col>1</xdr:col>
          <xdr:colOff>628650</xdr:colOff>
          <xdr:row>16</xdr:row>
          <xdr:rowOff>9525</xdr:rowOff>
        </xdr:to>
        <xdr:sp macro="" textlink="">
          <xdr:nvSpPr>
            <xdr:cNvPr id="109572" name="Check Box 4" hidden="1">
              <a:extLst>
                <a:ext uri="{63B3BB69-23CF-44E3-9099-C40C66FF867C}">
                  <a14:compatExt spid="_x0000_s109572"/>
                </a:ext>
                <a:ext uri="{FF2B5EF4-FFF2-40B4-BE49-F238E27FC236}">
                  <a16:creationId xmlns:a16="http://schemas.microsoft.com/office/drawing/2014/main" id="{00000000-0008-0000-3000-000004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16</xdr:row>
          <xdr:rowOff>0</xdr:rowOff>
        </xdr:from>
        <xdr:to>
          <xdr:col>1</xdr:col>
          <xdr:colOff>628650</xdr:colOff>
          <xdr:row>17</xdr:row>
          <xdr:rowOff>9525</xdr:rowOff>
        </xdr:to>
        <xdr:sp macro="" textlink="">
          <xdr:nvSpPr>
            <xdr:cNvPr id="109573" name="Check Box 5" hidden="1">
              <a:extLst>
                <a:ext uri="{63B3BB69-23CF-44E3-9099-C40C66FF867C}">
                  <a14:compatExt spid="_x0000_s109573"/>
                </a:ext>
                <a:ext uri="{FF2B5EF4-FFF2-40B4-BE49-F238E27FC236}">
                  <a16:creationId xmlns:a16="http://schemas.microsoft.com/office/drawing/2014/main" id="{00000000-0008-0000-3000-000005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17</xdr:row>
          <xdr:rowOff>0</xdr:rowOff>
        </xdr:from>
        <xdr:to>
          <xdr:col>1</xdr:col>
          <xdr:colOff>628650</xdr:colOff>
          <xdr:row>18</xdr:row>
          <xdr:rowOff>9525</xdr:rowOff>
        </xdr:to>
        <xdr:sp macro="" textlink="">
          <xdr:nvSpPr>
            <xdr:cNvPr id="109574" name="Check Box 6" hidden="1">
              <a:extLst>
                <a:ext uri="{63B3BB69-23CF-44E3-9099-C40C66FF867C}">
                  <a14:compatExt spid="_x0000_s109574"/>
                </a:ext>
                <a:ext uri="{FF2B5EF4-FFF2-40B4-BE49-F238E27FC236}">
                  <a16:creationId xmlns:a16="http://schemas.microsoft.com/office/drawing/2014/main" id="{00000000-0008-0000-3000-000006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0</xdr:rowOff>
        </xdr:from>
        <xdr:to>
          <xdr:col>1</xdr:col>
          <xdr:colOff>628650</xdr:colOff>
          <xdr:row>19</xdr:row>
          <xdr:rowOff>0</xdr:rowOff>
        </xdr:to>
        <xdr:sp macro="" textlink="">
          <xdr:nvSpPr>
            <xdr:cNvPr id="109575" name="Check Box 7" hidden="1">
              <a:extLst>
                <a:ext uri="{63B3BB69-23CF-44E3-9099-C40C66FF867C}">
                  <a14:compatExt spid="_x0000_s109575"/>
                </a:ext>
                <a:ext uri="{FF2B5EF4-FFF2-40B4-BE49-F238E27FC236}">
                  <a16:creationId xmlns:a16="http://schemas.microsoft.com/office/drawing/2014/main" id="{00000000-0008-0000-3000-000007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22</xdr:row>
          <xdr:rowOff>228600</xdr:rowOff>
        </xdr:from>
        <xdr:to>
          <xdr:col>4</xdr:col>
          <xdr:colOff>219075</xdr:colOff>
          <xdr:row>24</xdr:row>
          <xdr:rowOff>0</xdr:rowOff>
        </xdr:to>
        <xdr:sp macro="" textlink="">
          <xdr:nvSpPr>
            <xdr:cNvPr id="109576" name="Check Box 8" hidden="1">
              <a:extLst>
                <a:ext uri="{63B3BB69-23CF-44E3-9099-C40C66FF867C}">
                  <a14:compatExt spid="_x0000_s109576"/>
                </a:ext>
                <a:ext uri="{FF2B5EF4-FFF2-40B4-BE49-F238E27FC236}">
                  <a16:creationId xmlns:a16="http://schemas.microsoft.com/office/drawing/2014/main" id="{00000000-0008-0000-3000-000008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23</xdr:row>
          <xdr:rowOff>228600</xdr:rowOff>
        </xdr:from>
        <xdr:to>
          <xdr:col>4</xdr:col>
          <xdr:colOff>219075</xdr:colOff>
          <xdr:row>25</xdr:row>
          <xdr:rowOff>0</xdr:rowOff>
        </xdr:to>
        <xdr:sp macro="" textlink="">
          <xdr:nvSpPr>
            <xdr:cNvPr id="109577" name="Check Box 9" hidden="1">
              <a:extLst>
                <a:ext uri="{63B3BB69-23CF-44E3-9099-C40C66FF867C}">
                  <a14:compatExt spid="_x0000_s109577"/>
                </a:ext>
                <a:ext uri="{FF2B5EF4-FFF2-40B4-BE49-F238E27FC236}">
                  <a16:creationId xmlns:a16="http://schemas.microsoft.com/office/drawing/2014/main" id="{00000000-0008-0000-3000-000009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24</xdr:row>
          <xdr:rowOff>228600</xdr:rowOff>
        </xdr:from>
        <xdr:to>
          <xdr:col>4</xdr:col>
          <xdr:colOff>219075</xdr:colOff>
          <xdr:row>26</xdr:row>
          <xdr:rowOff>0</xdr:rowOff>
        </xdr:to>
        <xdr:sp macro="" textlink="">
          <xdr:nvSpPr>
            <xdr:cNvPr id="109578" name="Check Box 10" hidden="1">
              <a:extLst>
                <a:ext uri="{63B3BB69-23CF-44E3-9099-C40C66FF867C}">
                  <a14:compatExt spid="_x0000_s109578"/>
                </a:ext>
                <a:ext uri="{FF2B5EF4-FFF2-40B4-BE49-F238E27FC236}">
                  <a16:creationId xmlns:a16="http://schemas.microsoft.com/office/drawing/2014/main" id="{00000000-0008-0000-3000-00000A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25</xdr:row>
          <xdr:rowOff>228600</xdr:rowOff>
        </xdr:from>
        <xdr:to>
          <xdr:col>4</xdr:col>
          <xdr:colOff>219075</xdr:colOff>
          <xdr:row>27</xdr:row>
          <xdr:rowOff>0</xdr:rowOff>
        </xdr:to>
        <xdr:sp macro="" textlink="">
          <xdr:nvSpPr>
            <xdr:cNvPr id="109579" name="Check Box 11" hidden="1">
              <a:extLst>
                <a:ext uri="{63B3BB69-23CF-44E3-9099-C40C66FF867C}">
                  <a14:compatExt spid="_x0000_s109579"/>
                </a:ext>
                <a:ext uri="{FF2B5EF4-FFF2-40B4-BE49-F238E27FC236}">
                  <a16:creationId xmlns:a16="http://schemas.microsoft.com/office/drawing/2014/main" id="{00000000-0008-0000-3000-00000B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26</xdr:row>
          <xdr:rowOff>228600</xdr:rowOff>
        </xdr:from>
        <xdr:to>
          <xdr:col>4</xdr:col>
          <xdr:colOff>219075</xdr:colOff>
          <xdr:row>27</xdr:row>
          <xdr:rowOff>238125</xdr:rowOff>
        </xdr:to>
        <xdr:sp macro="" textlink="">
          <xdr:nvSpPr>
            <xdr:cNvPr id="109580" name="Check Box 12" hidden="1">
              <a:extLst>
                <a:ext uri="{63B3BB69-23CF-44E3-9099-C40C66FF867C}">
                  <a14:compatExt spid="_x0000_s109580"/>
                </a:ext>
                <a:ext uri="{FF2B5EF4-FFF2-40B4-BE49-F238E27FC236}">
                  <a16:creationId xmlns:a16="http://schemas.microsoft.com/office/drawing/2014/main" id="{00000000-0008-0000-3000-00000C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304800</xdr:colOff>
      <xdr:row>0</xdr:row>
      <xdr:rowOff>123825</xdr:rowOff>
    </xdr:from>
    <xdr:to>
      <xdr:col>12</xdr:col>
      <xdr:colOff>94192</xdr:colOff>
      <xdr:row>6</xdr:row>
      <xdr:rowOff>7408</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000-000003000000}"/>
            </a:ext>
          </a:extLst>
        </xdr:cNvPr>
        <xdr:cNvSpPr/>
      </xdr:nvSpPr>
      <xdr:spPr>
        <a:xfrm>
          <a:off x="6457950" y="123825"/>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514350</xdr:colOff>
          <xdr:row>13</xdr:row>
          <xdr:rowOff>238125</xdr:rowOff>
        </xdr:from>
        <xdr:to>
          <xdr:col>9</xdr:col>
          <xdr:colOff>238125</xdr:colOff>
          <xdr:row>15</xdr:row>
          <xdr:rowOff>28575</xdr:rowOff>
        </xdr:to>
        <xdr:sp macro="" textlink="">
          <xdr:nvSpPr>
            <xdr:cNvPr id="110593" name="Check Box 1" hidden="1">
              <a:extLst>
                <a:ext uri="{63B3BB69-23CF-44E3-9099-C40C66FF867C}">
                  <a14:compatExt spid="_x0000_s110593"/>
                </a:ext>
                <a:ext uri="{FF2B5EF4-FFF2-40B4-BE49-F238E27FC236}">
                  <a16:creationId xmlns:a16="http://schemas.microsoft.com/office/drawing/2014/main" id="{00000000-0008-0000-3100-00000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14</xdr:row>
          <xdr:rowOff>228600</xdr:rowOff>
        </xdr:from>
        <xdr:to>
          <xdr:col>9</xdr:col>
          <xdr:colOff>238125</xdr:colOff>
          <xdr:row>16</xdr:row>
          <xdr:rowOff>9525</xdr:rowOff>
        </xdr:to>
        <xdr:sp macro="" textlink="">
          <xdr:nvSpPr>
            <xdr:cNvPr id="110594" name="Check Box 2" hidden="1">
              <a:extLst>
                <a:ext uri="{63B3BB69-23CF-44E3-9099-C40C66FF867C}">
                  <a14:compatExt spid="_x0000_s110594"/>
                </a:ext>
                <a:ext uri="{FF2B5EF4-FFF2-40B4-BE49-F238E27FC236}">
                  <a16:creationId xmlns:a16="http://schemas.microsoft.com/office/drawing/2014/main" id="{00000000-0008-0000-3100-00000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15</xdr:row>
          <xdr:rowOff>228600</xdr:rowOff>
        </xdr:from>
        <xdr:to>
          <xdr:col>9</xdr:col>
          <xdr:colOff>238125</xdr:colOff>
          <xdr:row>17</xdr:row>
          <xdr:rowOff>9525</xdr:rowOff>
        </xdr:to>
        <xdr:sp macro="" textlink="">
          <xdr:nvSpPr>
            <xdr:cNvPr id="110595" name="Check Box 3" hidden="1">
              <a:extLst>
                <a:ext uri="{63B3BB69-23CF-44E3-9099-C40C66FF867C}">
                  <a14:compatExt spid="_x0000_s110595"/>
                </a:ext>
                <a:ext uri="{FF2B5EF4-FFF2-40B4-BE49-F238E27FC236}">
                  <a16:creationId xmlns:a16="http://schemas.microsoft.com/office/drawing/2014/main" id="{00000000-0008-0000-3100-00000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16</xdr:row>
          <xdr:rowOff>219075</xdr:rowOff>
        </xdr:from>
        <xdr:to>
          <xdr:col>9</xdr:col>
          <xdr:colOff>238125</xdr:colOff>
          <xdr:row>18</xdr:row>
          <xdr:rowOff>9525</xdr:rowOff>
        </xdr:to>
        <xdr:sp macro="" textlink="">
          <xdr:nvSpPr>
            <xdr:cNvPr id="110596" name="Check Box 4" hidden="1">
              <a:extLst>
                <a:ext uri="{63B3BB69-23CF-44E3-9099-C40C66FF867C}">
                  <a14:compatExt spid="_x0000_s110596"/>
                </a:ext>
                <a:ext uri="{FF2B5EF4-FFF2-40B4-BE49-F238E27FC236}">
                  <a16:creationId xmlns:a16="http://schemas.microsoft.com/office/drawing/2014/main" id="{00000000-0008-0000-3100-00000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18</xdr:row>
          <xdr:rowOff>219075</xdr:rowOff>
        </xdr:from>
        <xdr:to>
          <xdr:col>9</xdr:col>
          <xdr:colOff>238125</xdr:colOff>
          <xdr:row>20</xdr:row>
          <xdr:rowOff>9525</xdr:rowOff>
        </xdr:to>
        <xdr:sp macro="" textlink="">
          <xdr:nvSpPr>
            <xdr:cNvPr id="110597" name="Check Box 5" hidden="1">
              <a:extLst>
                <a:ext uri="{63B3BB69-23CF-44E3-9099-C40C66FF867C}">
                  <a14:compatExt spid="_x0000_s110597"/>
                </a:ext>
                <a:ext uri="{FF2B5EF4-FFF2-40B4-BE49-F238E27FC236}">
                  <a16:creationId xmlns:a16="http://schemas.microsoft.com/office/drawing/2014/main" id="{00000000-0008-0000-3100-00000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19</xdr:row>
          <xdr:rowOff>228600</xdr:rowOff>
        </xdr:from>
        <xdr:to>
          <xdr:col>9</xdr:col>
          <xdr:colOff>238125</xdr:colOff>
          <xdr:row>21</xdr:row>
          <xdr:rowOff>9525</xdr:rowOff>
        </xdr:to>
        <xdr:sp macro="" textlink="">
          <xdr:nvSpPr>
            <xdr:cNvPr id="110598" name="Check Box 6" hidden="1">
              <a:extLst>
                <a:ext uri="{63B3BB69-23CF-44E3-9099-C40C66FF867C}">
                  <a14:compatExt spid="_x0000_s110598"/>
                </a:ext>
                <a:ext uri="{FF2B5EF4-FFF2-40B4-BE49-F238E27FC236}">
                  <a16:creationId xmlns:a16="http://schemas.microsoft.com/office/drawing/2014/main" id="{00000000-0008-0000-3100-00000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0</xdr:rowOff>
        </xdr:from>
        <xdr:to>
          <xdr:col>9</xdr:col>
          <xdr:colOff>247650</xdr:colOff>
          <xdr:row>22</xdr:row>
          <xdr:rowOff>47625</xdr:rowOff>
        </xdr:to>
        <xdr:sp macro="" textlink="">
          <xdr:nvSpPr>
            <xdr:cNvPr id="110599" name="Check Box 7" hidden="1">
              <a:extLst>
                <a:ext uri="{63B3BB69-23CF-44E3-9099-C40C66FF867C}">
                  <a14:compatExt spid="_x0000_s110599"/>
                </a:ext>
                <a:ext uri="{FF2B5EF4-FFF2-40B4-BE49-F238E27FC236}">
                  <a16:creationId xmlns:a16="http://schemas.microsoft.com/office/drawing/2014/main" id="{00000000-0008-0000-3100-00000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25</xdr:row>
          <xdr:rowOff>238125</xdr:rowOff>
        </xdr:from>
        <xdr:to>
          <xdr:col>10</xdr:col>
          <xdr:colOff>266700</xdr:colOff>
          <xdr:row>27</xdr:row>
          <xdr:rowOff>28575</xdr:rowOff>
        </xdr:to>
        <xdr:sp macro="" textlink="">
          <xdr:nvSpPr>
            <xdr:cNvPr id="110600" name="Check Box 8" hidden="1">
              <a:extLst>
                <a:ext uri="{63B3BB69-23CF-44E3-9099-C40C66FF867C}">
                  <a14:compatExt spid="_x0000_s110600"/>
                </a:ext>
                <a:ext uri="{FF2B5EF4-FFF2-40B4-BE49-F238E27FC236}">
                  <a16:creationId xmlns:a16="http://schemas.microsoft.com/office/drawing/2014/main" id="{00000000-0008-0000-3100-00000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26</xdr:row>
          <xdr:rowOff>238125</xdr:rowOff>
        </xdr:from>
        <xdr:to>
          <xdr:col>10</xdr:col>
          <xdr:colOff>266700</xdr:colOff>
          <xdr:row>28</xdr:row>
          <xdr:rowOff>28575</xdr:rowOff>
        </xdr:to>
        <xdr:sp macro="" textlink="">
          <xdr:nvSpPr>
            <xdr:cNvPr id="110601" name="Check Box 9" hidden="1">
              <a:extLst>
                <a:ext uri="{63B3BB69-23CF-44E3-9099-C40C66FF867C}">
                  <a14:compatExt spid="_x0000_s110601"/>
                </a:ext>
                <a:ext uri="{FF2B5EF4-FFF2-40B4-BE49-F238E27FC236}">
                  <a16:creationId xmlns:a16="http://schemas.microsoft.com/office/drawing/2014/main" id="{00000000-0008-0000-3100-00000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27</xdr:row>
          <xdr:rowOff>219075</xdr:rowOff>
        </xdr:from>
        <xdr:to>
          <xdr:col>11</xdr:col>
          <xdr:colOff>247650</xdr:colOff>
          <xdr:row>29</xdr:row>
          <xdr:rowOff>9525</xdr:rowOff>
        </xdr:to>
        <xdr:sp macro="" textlink="">
          <xdr:nvSpPr>
            <xdr:cNvPr id="110602" name="Check Box 10" hidden="1">
              <a:extLst>
                <a:ext uri="{63B3BB69-23CF-44E3-9099-C40C66FF867C}">
                  <a14:compatExt spid="_x0000_s110602"/>
                </a:ext>
                <a:ext uri="{FF2B5EF4-FFF2-40B4-BE49-F238E27FC236}">
                  <a16:creationId xmlns:a16="http://schemas.microsoft.com/office/drawing/2014/main" id="{00000000-0008-0000-3100-00000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295275</xdr:rowOff>
        </xdr:from>
        <xdr:to>
          <xdr:col>1</xdr:col>
          <xdr:colOff>247650</xdr:colOff>
          <xdr:row>34</xdr:row>
          <xdr:rowOff>9525</xdr:rowOff>
        </xdr:to>
        <xdr:sp macro="" textlink="">
          <xdr:nvSpPr>
            <xdr:cNvPr id="110603" name="Check Box 11" hidden="1">
              <a:extLst>
                <a:ext uri="{63B3BB69-23CF-44E3-9099-C40C66FF867C}">
                  <a14:compatExt spid="_x0000_s110603"/>
                </a:ext>
                <a:ext uri="{FF2B5EF4-FFF2-40B4-BE49-F238E27FC236}">
                  <a16:creationId xmlns:a16="http://schemas.microsoft.com/office/drawing/2014/main" id="{00000000-0008-0000-3100-00000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9525</xdr:rowOff>
        </xdr:from>
        <xdr:to>
          <xdr:col>1</xdr:col>
          <xdr:colOff>247650</xdr:colOff>
          <xdr:row>44</xdr:row>
          <xdr:rowOff>28575</xdr:rowOff>
        </xdr:to>
        <xdr:sp macro="" textlink="">
          <xdr:nvSpPr>
            <xdr:cNvPr id="110604" name="Check Box 12" hidden="1">
              <a:extLst>
                <a:ext uri="{63B3BB69-23CF-44E3-9099-C40C66FF867C}">
                  <a14:compatExt spid="_x0000_s110604"/>
                </a:ext>
                <a:ext uri="{FF2B5EF4-FFF2-40B4-BE49-F238E27FC236}">
                  <a16:creationId xmlns:a16="http://schemas.microsoft.com/office/drawing/2014/main" id="{00000000-0008-0000-3100-00000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32</xdr:row>
          <xdr:rowOff>295275</xdr:rowOff>
        </xdr:from>
        <xdr:to>
          <xdr:col>13</xdr:col>
          <xdr:colOff>247650</xdr:colOff>
          <xdr:row>34</xdr:row>
          <xdr:rowOff>9525</xdr:rowOff>
        </xdr:to>
        <xdr:sp macro="" textlink="">
          <xdr:nvSpPr>
            <xdr:cNvPr id="110605" name="Check Box 13" hidden="1">
              <a:extLst>
                <a:ext uri="{63B3BB69-23CF-44E3-9099-C40C66FF867C}">
                  <a14:compatExt spid="_x0000_s110605"/>
                </a:ext>
                <a:ext uri="{FF2B5EF4-FFF2-40B4-BE49-F238E27FC236}">
                  <a16:creationId xmlns:a16="http://schemas.microsoft.com/office/drawing/2014/main" id="{00000000-0008-0000-3100-00000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33</xdr:row>
          <xdr:rowOff>285750</xdr:rowOff>
        </xdr:from>
        <xdr:to>
          <xdr:col>13</xdr:col>
          <xdr:colOff>247650</xdr:colOff>
          <xdr:row>35</xdr:row>
          <xdr:rowOff>0</xdr:rowOff>
        </xdr:to>
        <xdr:sp macro="" textlink="">
          <xdr:nvSpPr>
            <xdr:cNvPr id="110606" name="Check Box 14" hidden="1">
              <a:extLst>
                <a:ext uri="{63B3BB69-23CF-44E3-9099-C40C66FF867C}">
                  <a14:compatExt spid="_x0000_s110606"/>
                </a:ext>
                <a:ext uri="{FF2B5EF4-FFF2-40B4-BE49-F238E27FC236}">
                  <a16:creationId xmlns:a16="http://schemas.microsoft.com/office/drawing/2014/main" id="{00000000-0008-0000-3100-00000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276225</xdr:rowOff>
        </xdr:from>
        <xdr:to>
          <xdr:col>13</xdr:col>
          <xdr:colOff>266700</xdr:colOff>
          <xdr:row>35</xdr:row>
          <xdr:rowOff>285750</xdr:rowOff>
        </xdr:to>
        <xdr:sp macro="" textlink="">
          <xdr:nvSpPr>
            <xdr:cNvPr id="110607" name="Check Box 15" hidden="1">
              <a:extLst>
                <a:ext uri="{63B3BB69-23CF-44E3-9099-C40C66FF867C}">
                  <a14:compatExt spid="_x0000_s110607"/>
                </a:ext>
                <a:ext uri="{FF2B5EF4-FFF2-40B4-BE49-F238E27FC236}">
                  <a16:creationId xmlns:a16="http://schemas.microsoft.com/office/drawing/2014/main" id="{00000000-0008-0000-3100-00000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35</xdr:row>
          <xdr:rowOff>276225</xdr:rowOff>
        </xdr:from>
        <xdr:to>
          <xdr:col>13</xdr:col>
          <xdr:colOff>266700</xdr:colOff>
          <xdr:row>36</xdr:row>
          <xdr:rowOff>276225</xdr:rowOff>
        </xdr:to>
        <xdr:sp macro="" textlink="">
          <xdr:nvSpPr>
            <xdr:cNvPr id="110608" name="Check Box 16" hidden="1">
              <a:extLst>
                <a:ext uri="{63B3BB69-23CF-44E3-9099-C40C66FF867C}">
                  <a14:compatExt spid="_x0000_s110608"/>
                </a:ext>
                <a:ext uri="{FF2B5EF4-FFF2-40B4-BE49-F238E27FC236}">
                  <a16:creationId xmlns:a16="http://schemas.microsoft.com/office/drawing/2014/main" id="{00000000-0008-0000-3100-00001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36</xdr:row>
          <xdr:rowOff>285750</xdr:rowOff>
        </xdr:from>
        <xdr:to>
          <xdr:col>13</xdr:col>
          <xdr:colOff>266700</xdr:colOff>
          <xdr:row>38</xdr:row>
          <xdr:rowOff>0</xdr:rowOff>
        </xdr:to>
        <xdr:sp macro="" textlink="">
          <xdr:nvSpPr>
            <xdr:cNvPr id="110609" name="Check Box 17" hidden="1">
              <a:extLst>
                <a:ext uri="{63B3BB69-23CF-44E3-9099-C40C66FF867C}">
                  <a14:compatExt spid="_x0000_s110609"/>
                </a:ext>
                <a:ext uri="{FF2B5EF4-FFF2-40B4-BE49-F238E27FC236}">
                  <a16:creationId xmlns:a16="http://schemas.microsoft.com/office/drawing/2014/main" id="{00000000-0008-0000-3100-00001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39</xdr:row>
          <xdr:rowOff>285750</xdr:rowOff>
        </xdr:from>
        <xdr:to>
          <xdr:col>13</xdr:col>
          <xdr:colOff>266700</xdr:colOff>
          <xdr:row>41</xdr:row>
          <xdr:rowOff>9525</xdr:rowOff>
        </xdr:to>
        <xdr:sp macro="" textlink="">
          <xdr:nvSpPr>
            <xdr:cNvPr id="110610" name="Check Box 18" hidden="1">
              <a:extLst>
                <a:ext uri="{63B3BB69-23CF-44E3-9099-C40C66FF867C}">
                  <a14:compatExt spid="_x0000_s110610"/>
                </a:ext>
                <a:ext uri="{FF2B5EF4-FFF2-40B4-BE49-F238E27FC236}">
                  <a16:creationId xmlns:a16="http://schemas.microsoft.com/office/drawing/2014/main" id="{00000000-0008-0000-3100-00001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41</xdr:row>
          <xdr:rowOff>9525</xdr:rowOff>
        </xdr:from>
        <xdr:to>
          <xdr:col>13</xdr:col>
          <xdr:colOff>266700</xdr:colOff>
          <xdr:row>42</xdr:row>
          <xdr:rowOff>28575</xdr:rowOff>
        </xdr:to>
        <xdr:sp macro="" textlink="">
          <xdr:nvSpPr>
            <xdr:cNvPr id="110611" name="Check Box 19" hidden="1">
              <a:extLst>
                <a:ext uri="{63B3BB69-23CF-44E3-9099-C40C66FF867C}">
                  <a14:compatExt spid="_x0000_s110611"/>
                </a:ext>
                <a:ext uri="{FF2B5EF4-FFF2-40B4-BE49-F238E27FC236}">
                  <a16:creationId xmlns:a16="http://schemas.microsoft.com/office/drawing/2014/main" id="{00000000-0008-0000-3100-00001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41</xdr:row>
          <xdr:rowOff>285750</xdr:rowOff>
        </xdr:from>
        <xdr:to>
          <xdr:col>13</xdr:col>
          <xdr:colOff>266700</xdr:colOff>
          <xdr:row>43</xdr:row>
          <xdr:rowOff>0</xdr:rowOff>
        </xdr:to>
        <xdr:sp macro="" textlink="">
          <xdr:nvSpPr>
            <xdr:cNvPr id="110612" name="Check Box 20" hidden="1">
              <a:extLst>
                <a:ext uri="{63B3BB69-23CF-44E3-9099-C40C66FF867C}">
                  <a14:compatExt spid="_x0000_s110612"/>
                </a:ext>
                <a:ext uri="{FF2B5EF4-FFF2-40B4-BE49-F238E27FC236}">
                  <a16:creationId xmlns:a16="http://schemas.microsoft.com/office/drawing/2014/main" id="{00000000-0008-0000-3100-00001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36</xdr:row>
          <xdr:rowOff>0</xdr:rowOff>
        </xdr:from>
        <xdr:to>
          <xdr:col>1</xdr:col>
          <xdr:colOff>247650</xdr:colOff>
          <xdr:row>37</xdr:row>
          <xdr:rowOff>9525</xdr:rowOff>
        </xdr:to>
        <xdr:sp macro="" textlink="">
          <xdr:nvSpPr>
            <xdr:cNvPr id="110613" name="Check Box 21" hidden="1">
              <a:extLst>
                <a:ext uri="{63B3BB69-23CF-44E3-9099-C40C66FF867C}">
                  <a14:compatExt spid="_x0000_s110613"/>
                </a:ext>
                <a:ext uri="{FF2B5EF4-FFF2-40B4-BE49-F238E27FC236}">
                  <a16:creationId xmlns:a16="http://schemas.microsoft.com/office/drawing/2014/main" id="{00000000-0008-0000-3100-00001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38</xdr:row>
          <xdr:rowOff>0</xdr:rowOff>
        </xdr:from>
        <xdr:to>
          <xdr:col>1</xdr:col>
          <xdr:colOff>247650</xdr:colOff>
          <xdr:row>39</xdr:row>
          <xdr:rowOff>9525</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31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0</xdr:rowOff>
        </xdr:from>
        <xdr:to>
          <xdr:col>1</xdr:col>
          <xdr:colOff>247650</xdr:colOff>
          <xdr:row>40</xdr:row>
          <xdr:rowOff>19050</xdr:rowOff>
        </xdr:to>
        <xdr:sp macro="" textlink="">
          <xdr:nvSpPr>
            <xdr:cNvPr id="110615" name="Check Box 23" hidden="1">
              <a:extLst>
                <a:ext uri="{63B3BB69-23CF-44E3-9099-C40C66FF867C}">
                  <a14:compatExt spid="_x0000_s110615"/>
                </a:ext>
                <a:ext uri="{FF2B5EF4-FFF2-40B4-BE49-F238E27FC236}">
                  <a16:creationId xmlns:a16="http://schemas.microsoft.com/office/drawing/2014/main" id="{00000000-0008-0000-3100-00001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41</xdr:row>
          <xdr:rowOff>0</xdr:rowOff>
        </xdr:from>
        <xdr:to>
          <xdr:col>1</xdr:col>
          <xdr:colOff>247650</xdr:colOff>
          <xdr:row>42</xdr:row>
          <xdr:rowOff>9525</xdr:rowOff>
        </xdr:to>
        <xdr:sp macro="" textlink="">
          <xdr:nvSpPr>
            <xdr:cNvPr id="110616" name="Check Box 24" hidden="1">
              <a:extLst>
                <a:ext uri="{63B3BB69-23CF-44E3-9099-C40C66FF867C}">
                  <a14:compatExt spid="_x0000_s110616"/>
                </a:ext>
                <a:ext uri="{FF2B5EF4-FFF2-40B4-BE49-F238E27FC236}">
                  <a16:creationId xmlns:a16="http://schemas.microsoft.com/office/drawing/2014/main" id="{00000000-0008-0000-3100-00001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40</xdr:row>
          <xdr:rowOff>0</xdr:rowOff>
        </xdr:from>
        <xdr:to>
          <xdr:col>1</xdr:col>
          <xdr:colOff>247650</xdr:colOff>
          <xdr:row>41</xdr:row>
          <xdr:rowOff>9525</xdr:rowOff>
        </xdr:to>
        <xdr:sp macro="" textlink="">
          <xdr:nvSpPr>
            <xdr:cNvPr id="110617" name="Check Box 25" hidden="1">
              <a:extLst>
                <a:ext uri="{63B3BB69-23CF-44E3-9099-C40C66FF867C}">
                  <a14:compatExt spid="_x0000_s110617"/>
                </a:ext>
                <a:ext uri="{FF2B5EF4-FFF2-40B4-BE49-F238E27FC236}">
                  <a16:creationId xmlns:a16="http://schemas.microsoft.com/office/drawing/2014/main" id="{00000000-0008-0000-3100-00001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280147</xdr:colOff>
      <xdr:row>1</xdr:row>
      <xdr:rowOff>89646</xdr:rowOff>
    </xdr:from>
    <xdr:to>
      <xdr:col>23</xdr:col>
      <xdr:colOff>76263</xdr:colOff>
      <xdr:row>5</xdr:row>
      <xdr:rowOff>132913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0589559" y="302558"/>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11</xdr:row>
          <xdr:rowOff>238125</xdr:rowOff>
        </xdr:from>
        <xdr:to>
          <xdr:col>1</xdr:col>
          <xdr:colOff>9525</xdr:colOff>
          <xdr:row>13</xdr:row>
          <xdr:rowOff>9525</xdr:rowOff>
        </xdr:to>
        <xdr:sp macro="" textlink="">
          <xdr:nvSpPr>
            <xdr:cNvPr id="111617" name="Check Box 1" hidden="1">
              <a:extLst>
                <a:ext uri="{63B3BB69-23CF-44E3-9099-C40C66FF867C}">
                  <a14:compatExt spid="_x0000_s111617"/>
                </a:ext>
                <a:ext uri="{FF2B5EF4-FFF2-40B4-BE49-F238E27FC236}">
                  <a16:creationId xmlns:a16="http://schemas.microsoft.com/office/drawing/2014/main" id="{00000000-0008-0000-3200-00000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xdr:row>
          <xdr:rowOff>0</xdr:rowOff>
        </xdr:from>
        <xdr:to>
          <xdr:col>1</xdr:col>
          <xdr:colOff>9525</xdr:colOff>
          <xdr:row>14</xdr:row>
          <xdr:rowOff>9525</xdr:rowOff>
        </xdr:to>
        <xdr:sp macro="" textlink="">
          <xdr:nvSpPr>
            <xdr:cNvPr id="111618" name="Check Box 2" hidden="1">
              <a:extLst>
                <a:ext uri="{63B3BB69-23CF-44E3-9099-C40C66FF867C}">
                  <a14:compatExt spid="_x0000_s111618"/>
                </a:ext>
                <a:ext uri="{FF2B5EF4-FFF2-40B4-BE49-F238E27FC236}">
                  <a16:creationId xmlns:a16="http://schemas.microsoft.com/office/drawing/2014/main" id="{00000000-0008-0000-3200-00000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0</xdr:rowOff>
        </xdr:from>
        <xdr:to>
          <xdr:col>4</xdr:col>
          <xdr:colOff>28575</xdr:colOff>
          <xdr:row>17</xdr:row>
          <xdr:rowOff>9525</xdr:rowOff>
        </xdr:to>
        <xdr:sp macro="" textlink="">
          <xdr:nvSpPr>
            <xdr:cNvPr id="111619" name="Check Box 3" hidden="1">
              <a:extLst>
                <a:ext uri="{63B3BB69-23CF-44E3-9099-C40C66FF867C}">
                  <a14:compatExt spid="_x0000_s111619"/>
                </a:ext>
                <a:ext uri="{FF2B5EF4-FFF2-40B4-BE49-F238E27FC236}">
                  <a16:creationId xmlns:a16="http://schemas.microsoft.com/office/drawing/2014/main" id="{00000000-0008-0000-3200-00000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0</xdr:rowOff>
        </xdr:from>
        <xdr:to>
          <xdr:col>4</xdr:col>
          <xdr:colOff>28575</xdr:colOff>
          <xdr:row>18</xdr:row>
          <xdr:rowOff>9525</xdr:rowOff>
        </xdr:to>
        <xdr:sp macro="" textlink="">
          <xdr:nvSpPr>
            <xdr:cNvPr id="111620" name="Check Box 4" hidden="1">
              <a:extLst>
                <a:ext uri="{63B3BB69-23CF-44E3-9099-C40C66FF867C}">
                  <a14:compatExt spid="_x0000_s111620"/>
                </a:ext>
                <a:ext uri="{FF2B5EF4-FFF2-40B4-BE49-F238E27FC236}">
                  <a16:creationId xmlns:a16="http://schemas.microsoft.com/office/drawing/2014/main" id="{00000000-0008-0000-3200-00000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0</xdr:rowOff>
        </xdr:from>
        <xdr:to>
          <xdr:col>3</xdr:col>
          <xdr:colOff>28575</xdr:colOff>
          <xdr:row>56</xdr:row>
          <xdr:rowOff>9525</xdr:rowOff>
        </xdr:to>
        <xdr:sp macro="" textlink="">
          <xdr:nvSpPr>
            <xdr:cNvPr id="111621" name="Check Box 5" hidden="1">
              <a:extLst>
                <a:ext uri="{63B3BB69-23CF-44E3-9099-C40C66FF867C}">
                  <a14:compatExt spid="_x0000_s111621"/>
                </a:ext>
                <a:ext uri="{FF2B5EF4-FFF2-40B4-BE49-F238E27FC236}">
                  <a16:creationId xmlns:a16="http://schemas.microsoft.com/office/drawing/2014/main" id="{00000000-0008-0000-3200-00000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56</xdr:row>
          <xdr:rowOff>0</xdr:rowOff>
        </xdr:from>
        <xdr:to>
          <xdr:col>3</xdr:col>
          <xdr:colOff>28575</xdr:colOff>
          <xdr:row>57</xdr:row>
          <xdr:rowOff>9525</xdr:rowOff>
        </xdr:to>
        <xdr:sp macro="" textlink="">
          <xdr:nvSpPr>
            <xdr:cNvPr id="111622" name="Check Box 6" hidden="1">
              <a:extLst>
                <a:ext uri="{63B3BB69-23CF-44E3-9099-C40C66FF867C}">
                  <a14:compatExt spid="_x0000_s111622"/>
                </a:ext>
                <a:ext uri="{FF2B5EF4-FFF2-40B4-BE49-F238E27FC236}">
                  <a16:creationId xmlns:a16="http://schemas.microsoft.com/office/drawing/2014/main" id="{00000000-0008-0000-3200-00000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0</xdr:rowOff>
        </xdr:from>
        <xdr:to>
          <xdr:col>3</xdr:col>
          <xdr:colOff>28575</xdr:colOff>
          <xdr:row>60</xdr:row>
          <xdr:rowOff>9525</xdr:rowOff>
        </xdr:to>
        <xdr:sp macro="" textlink="">
          <xdr:nvSpPr>
            <xdr:cNvPr id="111623" name="Check Box 7" hidden="1">
              <a:extLst>
                <a:ext uri="{63B3BB69-23CF-44E3-9099-C40C66FF867C}">
                  <a14:compatExt spid="_x0000_s111623"/>
                </a:ext>
                <a:ext uri="{FF2B5EF4-FFF2-40B4-BE49-F238E27FC236}">
                  <a16:creationId xmlns:a16="http://schemas.microsoft.com/office/drawing/2014/main" id="{00000000-0008-0000-3200-00000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0</xdr:rowOff>
        </xdr:from>
        <xdr:to>
          <xdr:col>3</xdr:col>
          <xdr:colOff>28575</xdr:colOff>
          <xdr:row>61</xdr:row>
          <xdr:rowOff>9525</xdr:rowOff>
        </xdr:to>
        <xdr:sp macro="" textlink="">
          <xdr:nvSpPr>
            <xdr:cNvPr id="111624" name="Check Box 8" hidden="1">
              <a:extLst>
                <a:ext uri="{63B3BB69-23CF-44E3-9099-C40C66FF867C}">
                  <a14:compatExt spid="_x0000_s111624"/>
                </a:ext>
                <a:ext uri="{FF2B5EF4-FFF2-40B4-BE49-F238E27FC236}">
                  <a16:creationId xmlns:a16="http://schemas.microsoft.com/office/drawing/2014/main" id="{00000000-0008-0000-3200-00000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61</xdr:row>
          <xdr:rowOff>228600</xdr:rowOff>
        </xdr:from>
        <xdr:to>
          <xdr:col>7</xdr:col>
          <xdr:colOff>1200150</xdr:colOff>
          <xdr:row>63</xdr:row>
          <xdr:rowOff>0</xdr:rowOff>
        </xdr:to>
        <xdr:sp macro="" textlink="">
          <xdr:nvSpPr>
            <xdr:cNvPr id="111625" name="Check Box 9" hidden="1">
              <a:extLst>
                <a:ext uri="{63B3BB69-23CF-44E3-9099-C40C66FF867C}">
                  <a14:compatExt spid="_x0000_s111625"/>
                </a:ext>
                <a:ext uri="{FF2B5EF4-FFF2-40B4-BE49-F238E27FC236}">
                  <a16:creationId xmlns:a16="http://schemas.microsoft.com/office/drawing/2014/main" id="{00000000-0008-0000-3200-00000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61</xdr:row>
          <xdr:rowOff>238125</xdr:rowOff>
        </xdr:from>
        <xdr:to>
          <xdr:col>8</xdr:col>
          <xdr:colOff>390525</xdr:colOff>
          <xdr:row>63</xdr:row>
          <xdr:rowOff>0</xdr:rowOff>
        </xdr:to>
        <xdr:sp macro="" textlink="">
          <xdr:nvSpPr>
            <xdr:cNvPr id="111626" name="Check Box 10" hidden="1">
              <a:extLst>
                <a:ext uri="{63B3BB69-23CF-44E3-9099-C40C66FF867C}">
                  <a14:compatExt spid="_x0000_s111626"/>
                </a:ext>
                <a:ext uri="{FF2B5EF4-FFF2-40B4-BE49-F238E27FC236}">
                  <a16:creationId xmlns:a16="http://schemas.microsoft.com/office/drawing/2014/main" id="{00000000-0008-0000-3200-00000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67</xdr:row>
          <xdr:rowOff>0</xdr:rowOff>
        </xdr:from>
        <xdr:to>
          <xdr:col>3</xdr:col>
          <xdr:colOff>28575</xdr:colOff>
          <xdr:row>68</xdr:row>
          <xdr:rowOff>9525</xdr:rowOff>
        </xdr:to>
        <xdr:sp macro="" textlink="">
          <xdr:nvSpPr>
            <xdr:cNvPr id="111627" name="Check Box 11" hidden="1">
              <a:extLst>
                <a:ext uri="{63B3BB69-23CF-44E3-9099-C40C66FF867C}">
                  <a14:compatExt spid="_x0000_s111627"/>
                </a:ext>
                <a:ext uri="{FF2B5EF4-FFF2-40B4-BE49-F238E27FC236}">
                  <a16:creationId xmlns:a16="http://schemas.microsoft.com/office/drawing/2014/main" id="{00000000-0008-0000-3200-00000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68</xdr:row>
          <xdr:rowOff>0</xdr:rowOff>
        </xdr:from>
        <xdr:to>
          <xdr:col>3</xdr:col>
          <xdr:colOff>28575</xdr:colOff>
          <xdr:row>69</xdr:row>
          <xdr:rowOff>9525</xdr:rowOff>
        </xdr:to>
        <xdr:sp macro="" textlink="">
          <xdr:nvSpPr>
            <xdr:cNvPr id="111628" name="Check Box 12" hidden="1">
              <a:extLst>
                <a:ext uri="{63B3BB69-23CF-44E3-9099-C40C66FF867C}">
                  <a14:compatExt spid="_x0000_s111628"/>
                </a:ext>
                <a:ext uri="{FF2B5EF4-FFF2-40B4-BE49-F238E27FC236}">
                  <a16:creationId xmlns:a16="http://schemas.microsoft.com/office/drawing/2014/main" id="{00000000-0008-0000-3200-00000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69</xdr:row>
          <xdr:rowOff>0</xdr:rowOff>
        </xdr:from>
        <xdr:to>
          <xdr:col>3</xdr:col>
          <xdr:colOff>28575</xdr:colOff>
          <xdr:row>70</xdr:row>
          <xdr:rowOff>9525</xdr:rowOff>
        </xdr:to>
        <xdr:sp macro="" textlink="">
          <xdr:nvSpPr>
            <xdr:cNvPr id="111629" name="Check Box 13" hidden="1">
              <a:extLst>
                <a:ext uri="{63B3BB69-23CF-44E3-9099-C40C66FF867C}">
                  <a14:compatExt spid="_x0000_s111629"/>
                </a:ext>
                <a:ext uri="{FF2B5EF4-FFF2-40B4-BE49-F238E27FC236}">
                  <a16:creationId xmlns:a16="http://schemas.microsoft.com/office/drawing/2014/main" id="{00000000-0008-0000-3200-00000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70</xdr:row>
          <xdr:rowOff>0</xdr:rowOff>
        </xdr:from>
        <xdr:to>
          <xdr:col>3</xdr:col>
          <xdr:colOff>28575</xdr:colOff>
          <xdr:row>71</xdr:row>
          <xdr:rowOff>9525</xdr:rowOff>
        </xdr:to>
        <xdr:sp macro="" textlink="">
          <xdr:nvSpPr>
            <xdr:cNvPr id="111630" name="Check Box 14" hidden="1">
              <a:extLst>
                <a:ext uri="{63B3BB69-23CF-44E3-9099-C40C66FF867C}">
                  <a14:compatExt spid="_x0000_s111630"/>
                </a:ext>
                <a:ext uri="{FF2B5EF4-FFF2-40B4-BE49-F238E27FC236}">
                  <a16:creationId xmlns:a16="http://schemas.microsoft.com/office/drawing/2014/main" id="{00000000-0008-0000-3200-00000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71</xdr:row>
          <xdr:rowOff>0</xdr:rowOff>
        </xdr:from>
        <xdr:to>
          <xdr:col>3</xdr:col>
          <xdr:colOff>28575</xdr:colOff>
          <xdr:row>72</xdr:row>
          <xdr:rowOff>9525</xdr:rowOff>
        </xdr:to>
        <xdr:sp macro="" textlink="">
          <xdr:nvSpPr>
            <xdr:cNvPr id="111631" name="Check Box 15" hidden="1">
              <a:extLst>
                <a:ext uri="{63B3BB69-23CF-44E3-9099-C40C66FF867C}">
                  <a14:compatExt spid="_x0000_s111631"/>
                </a:ext>
                <a:ext uri="{FF2B5EF4-FFF2-40B4-BE49-F238E27FC236}">
                  <a16:creationId xmlns:a16="http://schemas.microsoft.com/office/drawing/2014/main" id="{00000000-0008-0000-3200-00000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72</xdr:row>
          <xdr:rowOff>0</xdr:rowOff>
        </xdr:from>
        <xdr:to>
          <xdr:col>3</xdr:col>
          <xdr:colOff>28575</xdr:colOff>
          <xdr:row>73</xdr:row>
          <xdr:rowOff>9525</xdr:rowOff>
        </xdr:to>
        <xdr:sp macro="" textlink="">
          <xdr:nvSpPr>
            <xdr:cNvPr id="111632" name="Check Box 16" hidden="1">
              <a:extLst>
                <a:ext uri="{63B3BB69-23CF-44E3-9099-C40C66FF867C}">
                  <a14:compatExt spid="_x0000_s111632"/>
                </a:ext>
                <a:ext uri="{FF2B5EF4-FFF2-40B4-BE49-F238E27FC236}">
                  <a16:creationId xmlns:a16="http://schemas.microsoft.com/office/drawing/2014/main" id="{00000000-0008-0000-3200-00001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73</xdr:row>
          <xdr:rowOff>0</xdr:rowOff>
        </xdr:from>
        <xdr:to>
          <xdr:col>3</xdr:col>
          <xdr:colOff>28575</xdr:colOff>
          <xdr:row>74</xdr:row>
          <xdr:rowOff>9525</xdr:rowOff>
        </xdr:to>
        <xdr:sp macro="" textlink="">
          <xdr:nvSpPr>
            <xdr:cNvPr id="111633" name="Check Box 17" hidden="1">
              <a:extLst>
                <a:ext uri="{63B3BB69-23CF-44E3-9099-C40C66FF867C}">
                  <a14:compatExt spid="_x0000_s111633"/>
                </a:ext>
                <a:ext uri="{FF2B5EF4-FFF2-40B4-BE49-F238E27FC236}">
                  <a16:creationId xmlns:a16="http://schemas.microsoft.com/office/drawing/2014/main" id="{00000000-0008-0000-3200-00001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74</xdr:row>
          <xdr:rowOff>0</xdr:rowOff>
        </xdr:from>
        <xdr:to>
          <xdr:col>3</xdr:col>
          <xdr:colOff>28575</xdr:colOff>
          <xdr:row>75</xdr:row>
          <xdr:rowOff>9525</xdr:rowOff>
        </xdr:to>
        <xdr:sp macro="" textlink="">
          <xdr:nvSpPr>
            <xdr:cNvPr id="111634" name="Check Box 18" hidden="1">
              <a:extLst>
                <a:ext uri="{63B3BB69-23CF-44E3-9099-C40C66FF867C}">
                  <a14:compatExt spid="_x0000_s111634"/>
                </a:ext>
                <a:ext uri="{FF2B5EF4-FFF2-40B4-BE49-F238E27FC236}">
                  <a16:creationId xmlns:a16="http://schemas.microsoft.com/office/drawing/2014/main" id="{00000000-0008-0000-3200-00001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75</xdr:row>
          <xdr:rowOff>0</xdr:rowOff>
        </xdr:from>
        <xdr:to>
          <xdr:col>3</xdr:col>
          <xdr:colOff>28575</xdr:colOff>
          <xdr:row>76</xdr:row>
          <xdr:rowOff>9525</xdr:rowOff>
        </xdr:to>
        <xdr:sp macro="" textlink="">
          <xdr:nvSpPr>
            <xdr:cNvPr id="111635" name="Check Box 19" hidden="1">
              <a:extLst>
                <a:ext uri="{63B3BB69-23CF-44E3-9099-C40C66FF867C}">
                  <a14:compatExt spid="_x0000_s111635"/>
                </a:ext>
                <a:ext uri="{FF2B5EF4-FFF2-40B4-BE49-F238E27FC236}">
                  <a16:creationId xmlns:a16="http://schemas.microsoft.com/office/drawing/2014/main" id="{00000000-0008-0000-3200-00001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82</xdr:row>
          <xdr:rowOff>0</xdr:rowOff>
        </xdr:from>
        <xdr:to>
          <xdr:col>6</xdr:col>
          <xdr:colOff>571500</xdr:colOff>
          <xdr:row>82</xdr:row>
          <xdr:rowOff>209550</xdr:rowOff>
        </xdr:to>
        <xdr:sp macro="" textlink="">
          <xdr:nvSpPr>
            <xdr:cNvPr id="111636" name="Check Box 20" hidden="1">
              <a:extLst>
                <a:ext uri="{63B3BB69-23CF-44E3-9099-C40C66FF867C}">
                  <a14:compatExt spid="_x0000_s111636"/>
                </a:ext>
                <a:ext uri="{FF2B5EF4-FFF2-40B4-BE49-F238E27FC236}">
                  <a16:creationId xmlns:a16="http://schemas.microsoft.com/office/drawing/2014/main" id="{00000000-0008-0000-3200-00001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81</xdr:row>
          <xdr:rowOff>200025</xdr:rowOff>
        </xdr:from>
        <xdr:to>
          <xdr:col>7</xdr:col>
          <xdr:colOff>895350</xdr:colOff>
          <xdr:row>83</xdr:row>
          <xdr:rowOff>9525</xdr:rowOff>
        </xdr:to>
        <xdr:sp macro="" textlink="">
          <xdr:nvSpPr>
            <xdr:cNvPr id="111637" name="Check Box 21" hidden="1">
              <a:extLst>
                <a:ext uri="{63B3BB69-23CF-44E3-9099-C40C66FF867C}">
                  <a14:compatExt spid="_x0000_s111637"/>
                </a:ext>
                <a:ext uri="{FF2B5EF4-FFF2-40B4-BE49-F238E27FC236}">
                  <a16:creationId xmlns:a16="http://schemas.microsoft.com/office/drawing/2014/main" id="{00000000-0008-0000-3200-00001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87</xdr:row>
          <xdr:rowOff>0</xdr:rowOff>
        </xdr:from>
        <xdr:to>
          <xdr:col>3</xdr:col>
          <xdr:colOff>28575</xdr:colOff>
          <xdr:row>88</xdr:row>
          <xdr:rowOff>9525</xdr:rowOff>
        </xdr:to>
        <xdr:sp macro="" textlink="">
          <xdr:nvSpPr>
            <xdr:cNvPr id="111638" name="Check Box 22" hidden="1">
              <a:extLst>
                <a:ext uri="{63B3BB69-23CF-44E3-9099-C40C66FF867C}">
                  <a14:compatExt spid="_x0000_s111638"/>
                </a:ext>
                <a:ext uri="{FF2B5EF4-FFF2-40B4-BE49-F238E27FC236}">
                  <a16:creationId xmlns:a16="http://schemas.microsoft.com/office/drawing/2014/main" id="{00000000-0008-0000-3200-00001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88</xdr:row>
          <xdr:rowOff>0</xdr:rowOff>
        </xdr:from>
        <xdr:to>
          <xdr:col>3</xdr:col>
          <xdr:colOff>28575</xdr:colOff>
          <xdr:row>89</xdr:row>
          <xdr:rowOff>9525</xdr:rowOff>
        </xdr:to>
        <xdr:sp macro="" textlink="">
          <xdr:nvSpPr>
            <xdr:cNvPr id="111639" name="Check Box 23" hidden="1">
              <a:extLst>
                <a:ext uri="{63B3BB69-23CF-44E3-9099-C40C66FF867C}">
                  <a14:compatExt spid="_x0000_s111639"/>
                </a:ext>
                <a:ext uri="{FF2B5EF4-FFF2-40B4-BE49-F238E27FC236}">
                  <a16:creationId xmlns:a16="http://schemas.microsoft.com/office/drawing/2014/main" id="{00000000-0008-0000-3200-00001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89</xdr:row>
          <xdr:rowOff>0</xdr:rowOff>
        </xdr:from>
        <xdr:to>
          <xdr:col>3</xdr:col>
          <xdr:colOff>28575</xdr:colOff>
          <xdr:row>90</xdr:row>
          <xdr:rowOff>9525</xdr:rowOff>
        </xdr:to>
        <xdr:sp macro="" textlink="">
          <xdr:nvSpPr>
            <xdr:cNvPr id="111640" name="Check Box 24" hidden="1">
              <a:extLst>
                <a:ext uri="{63B3BB69-23CF-44E3-9099-C40C66FF867C}">
                  <a14:compatExt spid="_x0000_s111640"/>
                </a:ext>
                <a:ext uri="{FF2B5EF4-FFF2-40B4-BE49-F238E27FC236}">
                  <a16:creationId xmlns:a16="http://schemas.microsoft.com/office/drawing/2014/main" id="{00000000-0008-0000-3200-00001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104</xdr:row>
          <xdr:rowOff>0</xdr:rowOff>
        </xdr:from>
        <xdr:to>
          <xdr:col>3</xdr:col>
          <xdr:colOff>28575</xdr:colOff>
          <xdr:row>105</xdr:row>
          <xdr:rowOff>9525</xdr:rowOff>
        </xdr:to>
        <xdr:sp macro="" textlink="">
          <xdr:nvSpPr>
            <xdr:cNvPr id="111641" name="Check Box 25" hidden="1">
              <a:extLst>
                <a:ext uri="{63B3BB69-23CF-44E3-9099-C40C66FF867C}">
                  <a14:compatExt spid="_x0000_s111641"/>
                </a:ext>
                <a:ext uri="{FF2B5EF4-FFF2-40B4-BE49-F238E27FC236}">
                  <a16:creationId xmlns:a16="http://schemas.microsoft.com/office/drawing/2014/main" id="{00000000-0008-0000-3200-00001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113</xdr:row>
          <xdr:rowOff>0</xdr:rowOff>
        </xdr:from>
        <xdr:to>
          <xdr:col>3</xdr:col>
          <xdr:colOff>28575</xdr:colOff>
          <xdr:row>114</xdr:row>
          <xdr:rowOff>9525</xdr:rowOff>
        </xdr:to>
        <xdr:sp macro="" textlink="">
          <xdr:nvSpPr>
            <xdr:cNvPr id="111642" name="Check Box 26" hidden="1">
              <a:extLst>
                <a:ext uri="{63B3BB69-23CF-44E3-9099-C40C66FF867C}">
                  <a14:compatExt spid="_x0000_s111642"/>
                </a:ext>
                <a:ext uri="{FF2B5EF4-FFF2-40B4-BE49-F238E27FC236}">
                  <a16:creationId xmlns:a16="http://schemas.microsoft.com/office/drawing/2014/main" id="{00000000-0008-0000-3200-00001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126</xdr:row>
          <xdr:rowOff>0</xdr:rowOff>
        </xdr:from>
        <xdr:to>
          <xdr:col>3</xdr:col>
          <xdr:colOff>28575</xdr:colOff>
          <xdr:row>127</xdr:row>
          <xdr:rowOff>9525</xdr:rowOff>
        </xdr:to>
        <xdr:sp macro="" textlink="">
          <xdr:nvSpPr>
            <xdr:cNvPr id="111643" name="Check Box 27" hidden="1">
              <a:extLst>
                <a:ext uri="{63B3BB69-23CF-44E3-9099-C40C66FF867C}">
                  <a14:compatExt spid="_x0000_s111643"/>
                </a:ext>
                <a:ext uri="{FF2B5EF4-FFF2-40B4-BE49-F238E27FC236}">
                  <a16:creationId xmlns:a16="http://schemas.microsoft.com/office/drawing/2014/main" id="{00000000-0008-0000-3200-00001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127</xdr:row>
          <xdr:rowOff>0</xdr:rowOff>
        </xdr:from>
        <xdr:to>
          <xdr:col>3</xdr:col>
          <xdr:colOff>28575</xdr:colOff>
          <xdr:row>128</xdr:row>
          <xdr:rowOff>9525</xdr:rowOff>
        </xdr:to>
        <xdr:sp macro="" textlink="">
          <xdr:nvSpPr>
            <xdr:cNvPr id="111644" name="Check Box 28" hidden="1">
              <a:extLst>
                <a:ext uri="{63B3BB69-23CF-44E3-9099-C40C66FF867C}">
                  <a14:compatExt spid="_x0000_s111644"/>
                </a:ext>
                <a:ext uri="{FF2B5EF4-FFF2-40B4-BE49-F238E27FC236}">
                  <a16:creationId xmlns:a16="http://schemas.microsoft.com/office/drawing/2014/main" id="{00000000-0008-0000-3200-00001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129</xdr:row>
          <xdr:rowOff>228600</xdr:rowOff>
        </xdr:from>
        <xdr:to>
          <xdr:col>7</xdr:col>
          <xdr:colOff>0</xdr:colOff>
          <xdr:row>131</xdr:row>
          <xdr:rowOff>0</xdr:rowOff>
        </xdr:to>
        <xdr:sp macro="" textlink="">
          <xdr:nvSpPr>
            <xdr:cNvPr id="111645" name="Check Box 29" hidden="1">
              <a:extLst>
                <a:ext uri="{63B3BB69-23CF-44E3-9099-C40C66FF867C}">
                  <a14:compatExt spid="_x0000_s111645"/>
                </a:ext>
                <a:ext uri="{FF2B5EF4-FFF2-40B4-BE49-F238E27FC236}">
                  <a16:creationId xmlns:a16="http://schemas.microsoft.com/office/drawing/2014/main" id="{00000000-0008-0000-3200-00001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130</xdr:row>
          <xdr:rowOff>238125</xdr:rowOff>
        </xdr:from>
        <xdr:to>
          <xdr:col>7</xdr:col>
          <xdr:colOff>9525</xdr:colOff>
          <xdr:row>132</xdr:row>
          <xdr:rowOff>0</xdr:rowOff>
        </xdr:to>
        <xdr:sp macro="" textlink="">
          <xdr:nvSpPr>
            <xdr:cNvPr id="111646" name="Check Box 30" hidden="1">
              <a:extLst>
                <a:ext uri="{63B3BB69-23CF-44E3-9099-C40C66FF867C}">
                  <a14:compatExt spid="_x0000_s111646"/>
                </a:ext>
                <a:ext uri="{FF2B5EF4-FFF2-40B4-BE49-F238E27FC236}">
                  <a16:creationId xmlns:a16="http://schemas.microsoft.com/office/drawing/2014/main" id="{00000000-0008-0000-3200-00001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139</xdr:row>
          <xdr:rowOff>0</xdr:rowOff>
        </xdr:from>
        <xdr:to>
          <xdr:col>3</xdr:col>
          <xdr:colOff>28575</xdr:colOff>
          <xdr:row>140</xdr:row>
          <xdr:rowOff>9525</xdr:rowOff>
        </xdr:to>
        <xdr:sp macro="" textlink="">
          <xdr:nvSpPr>
            <xdr:cNvPr id="111647" name="Check Box 31" hidden="1">
              <a:extLst>
                <a:ext uri="{63B3BB69-23CF-44E3-9099-C40C66FF867C}">
                  <a14:compatExt spid="_x0000_s111647"/>
                </a:ext>
                <a:ext uri="{FF2B5EF4-FFF2-40B4-BE49-F238E27FC236}">
                  <a16:creationId xmlns:a16="http://schemas.microsoft.com/office/drawing/2014/main" id="{00000000-0008-0000-3200-00001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141</xdr:row>
          <xdr:rowOff>0</xdr:rowOff>
        </xdr:from>
        <xdr:to>
          <xdr:col>3</xdr:col>
          <xdr:colOff>28575</xdr:colOff>
          <xdr:row>142</xdr:row>
          <xdr:rowOff>9525</xdr:rowOff>
        </xdr:to>
        <xdr:sp macro="" textlink="">
          <xdr:nvSpPr>
            <xdr:cNvPr id="111648" name="Check Box 32" hidden="1">
              <a:extLst>
                <a:ext uri="{63B3BB69-23CF-44E3-9099-C40C66FF867C}">
                  <a14:compatExt spid="_x0000_s111648"/>
                </a:ext>
                <a:ext uri="{FF2B5EF4-FFF2-40B4-BE49-F238E27FC236}">
                  <a16:creationId xmlns:a16="http://schemas.microsoft.com/office/drawing/2014/main" id="{00000000-0008-0000-3200-00002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148</xdr:row>
          <xdr:rowOff>0</xdr:rowOff>
        </xdr:from>
        <xdr:to>
          <xdr:col>3</xdr:col>
          <xdr:colOff>28575</xdr:colOff>
          <xdr:row>149</xdr:row>
          <xdr:rowOff>9525</xdr:rowOff>
        </xdr:to>
        <xdr:sp macro="" textlink="">
          <xdr:nvSpPr>
            <xdr:cNvPr id="111649" name="Check Box 33" hidden="1">
              <a:extLst>
                <a:ext uri="{63B3BB69-23CF-44E3-9099-C40C66FF867C}">
                  <a14:compatExt spid="_x0000_s111649"/>
                </a:ext>
                <a:ext uri="{FF2B5EF4-FFF2-40B4-BE49-F238E27FC236}">
                  <a16:creationId xmlns:a16="http://schemas.microsoft.com/office/drawing/2014/main" id="{00000000-0008-0000-3200-00002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150</xdr:row>
          <xdr:rowOff>0</xdr:rowOff>
        </xdr:from>
        <xdr:to>
          <xdr:col>3</xdr:col>
          <xdr:colOff>28575</xdr:colOff>
          <xdr:row>151</xdr:row>
          <xdr:rowOff>9525</xdr:rowOff>
        </xdr:to>
        <xdr:sp macro="" textlink="">
          <xdr:nvSpPr>
            <xdr:cNvPr id="111650" name="Check Box 34" hidden="1">
              <a:extLst>
                <a:ext uri="{63B3BB69-23CF-44E3-9099-C40C66FF867C}">
                  <a14:compatExt spid="_x0000_s111650"/>
                </a:ext>
                <a:ext uri="{FF2B5EF4-FFF2-40B4-BE49-F238E27FC236}">
                  <a16:creationId xmlns:a16="http://schemas.microsoft.com/office/drawing/2014/main" id="{00000000-0008-0000-3200-00002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152</xdr:row>
          <xdr:rowOff>0</xdr:rowOff>
        </xdr:from>
        <xdr:to>
          <xdr:col>3</xdr:col>
          <xdr:colOff>28575</xdr:colOff>
          <xdr:row>153</xdr:row>
          <xdr:rowOff>9525</xdr:rowOff>
        </xdr:to>
        <xdr:sp macro="" textlink="">
          <xdr:nvSpPr>
            <xdr:cNvPr id="111651" name="Check Box 35" hidden="1">
              <a:extLst>
                <a:ext uri="{63B3BB69-23CF-44E3-9099-C40C66FF867C}">
                  <a14:compatExt spid="_x0000_s111651"/>
                </a:ext>
                <a:ext uri="{FF2B5EF4-FFF2-40B4-BE49-F238E27FC236}">
                  <a16:creationId xmlns:a16="http://schemas.microsoft.com/office/drawing/2014/main" id="{00000000-0008-0000-3200-00002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154</xdr:row>
          <xdr:rowOff>0</xdr:rowOff>
        </xdr:from>
        <xdr:to>
          <xdr:col>3</xdr:col>
          <xdr:colOff>28575</xdr:colOff>
          <xdr:row>155</xdr:row>
          <xdr:rowOff>9525</xdr:rowOff>
        </xdr:to>
        <xdr:sp macro="" textlink="">
          <xdr:nvSpPr>
            <xdr:cNvPr id="111652" name="Check Box 36" hidden="1">
              <a:extLst>
                <a:ext uri="{63B3BB69-23CF-44E3-9099-C40C66FF867C}">
                  <a14:compatExt spid="_x0000_s111652"/>
                </a:ext>
                <a:ext uri="{FF2B5EF4-FFF2-40B4-BE49-F238E27FC236}">
                  <a16:creationId xmlns:a16="http://schemas.microsoft.com/office/drawing/2014/main" id="{00000000-0008-0000-3200-00002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156</xdr:row>
          <xdr:rowOff>0</xdr:rowOff>
        </xdr:from>
        <xdr:to>
          <xdr:col>3</xdr:col>
          <xdr:colOff>28575</xdr:colOff>
          <xdr:row>157</xdr:row>
          <xdr:rowOff>9525</xdr:rowOff>
        </xdr:to>
        <xdr:sp macro="" textlink="">
          <xdr:nvSpPr>
            <xdr:cNvPr id="111653" name="Check Box 37" hidden="1">
              <a:extLst>
                <a:ext uri="{63B3BB69-23CF-44E3-9099-C40C66FF867C}">
                  <a14:compatExt spid="_x0000_s111653"/>
                </a:ext>
                <a:ext uri="{FF2B5EF4-FFF2-40B4-BE49-F238E27FC236}">
                  <a16:creationId xmlns:a16="http://schemas.microsoft.com/office/drawing/2014/main" id="{00000000-0008-0000-3200-00002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157</xdr:row>
          <xdr:rowOff>0</xdr:rowOff>
        </xdr:from>
        <xdr:to>
          <xdr:col>4</xdr:col>
          <xdr:colOff>28575</xdr:colOff>
          <xdr:row>158</xdr:row>
          <xdr:rowOff>9525</xdr:rowOff>
        </xdr:to>
        <xdr:sp macro="" textlink="">
          <xdr:nvSpPr>
            <xdr:cNvPr id="111654" name="Check Box 38" hidden="1">
              <a:extLst>
                <a:ext uri="{63B3BB69-23CF-44E3-9099-C40C66FF867C}">
                  <a14:compatExt spid="_x0000_s111654"/>
                </a:ext>
                <a:ext uri="{FF2B5EF4-FFF2-40B4-BE49-F238E27FC236}">
                  <a16:creationId xmlns:a16="http://schemas.microsoft.com/office/drawing/2014/main" id="{00000000-0008-0000-3200-00002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158</xdr:row>
          <xdr:rowOff>0</xdr:rowOff>
        </xdr:from>
        <xdr:to>
          <xdr:col>4</xdr:col>
          <xdr:colOff>28575</xdr:colOff>
          <xdr:row>159</xdr:row>
          <xdr:rowOff>9525</xdr:rowOff>
        </xdr:to>
        <xdr:sp macro="" textlink="">
          <xdr:nvSpPr>
            <xdr:cNvPr id="111655" name="Check Box 39" hidden="1">
              <a:extLst>
                <a:ext uri="{63B3BB69-23CF-44E3-9099-C40C66FF867C}">
                  <a14:compatExt spid="_x0000_s111655"/>
                </a:ext>
                <a:ext uri="{FF2B5EF4-FFF2-40B4-BE49-F238E27FC236}">
                  <a16:creationId xmlns:a16="http://schemas.microsoft.com/office/drawing/2014/main" id="{00000000-0008-0000-3200-00002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159</xdr:row>
          <xdr:rowOff>0</xdr:rowOff>
        </xdr:from>
        <xdr:to>
          <xdr:col>3</xdr:col>
          <xdr:colOff>28575</xdr:colOff>
          <xdr:row>160</xdr:row>
          <xdr:rowOff>9525</xdr:rowOff>
        </xdr:to>
        <xdr:sp macro="" textlink="">
          <xdr:nvSpPr>
            <xdr:cNvPr id="111656" name="Check Box 40" hidden="1">
              <a:extLst>
                <a:ext uri="{63B3BB69-23CF-44E3-9099-C40C66FF867C}">
                  <a14:compatExt spid="_x0000_s111656"/>
                </a:ext>
                <a:ext uri="{FF2B5EF4-FFF2-40B4-BE49-F238E27FC236}">
                  <a16:creationId xmlns:a16="http://schemas.microsoft.com/office/drawing/2014/main" id="{00000000-0008-0000-3200-00002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165</xdr:row>
          <xdr:rowOff>0</xdr:rowOff>
        </xdr:from>
        <xdr:to>
          <xdr:col>3</xdr:col>
          <xdr:colOff>28575</xdr:colOff>
          <xdr:row>166</xdr:row>
          <xdr:rowOff>9525</xdr:rowOff>
        </xdr:to>
        <xdr:sp macro="" textlink="">
          <xdr:nvSpPr>
            <xdr:cNvPr id="111657" name="Check Box 41" hidden="1">
              <a:extLst>
                <a:ext uri="{63B3BB69-23CF-44E3-9099-C40C66FF867C}">
                  <a14:compatExt spid="_x0000_s111657"/>
                </a:ext>
                <a:ext uri="{FF2B5EF4-FFF2-40B4-BE49-F238E27FC236}">
                  <a16:creationId xmlns:a16="http://schemas.microsoft.com/office/drawing/2014/main" id="{00000000-0008-0000-3200-00002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581025</xdr:colOff>
          <xdr:row>167</xdr:row>
          <xdr:rowOff>209550</xdr:rowOff>
        </xdr:from>
        <xdr:to>
          <xdr:col>7</xdr:col>
          <xdr:colOff>161925</xdr:colOff>
          <xdr:row>169</xdr:row>
          <xdr:rowOff>0</xdr:rowOff>
        </xdr:to>
        <xdr:sp macro="" textlink="">
          <xdr:nvSpPr>
            <xdr:cNvPr id="111658" name="Check Box 42" hidden="1">
              <a:extLst>
                <a:ext uri="{63B3BB69-23CF-44E3-9099-C40C66FF867C}">
                  <a14:compatExt spid="_x0000_s111658"/>
                </a:ext>
                <a:ext uri="{FF2B5EF4-FFF2-40B4-BE49-F238E27FC236}">
                  <a16:creationId xmlns:a16="http://schemas.microsoft.com/office/drawing/2014/main" id="{00000000-0008-0000-3200-00002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168</xdr:row>
          <xdr:rowOff>219075</xdr:rowOff>
        </xdr:from>
        <xdr:to>
          <xdr:col>4</xdr:col>
          <xdr:colOff>0</xdr:colOff>
          <xdr:row>170</xdr:row>
          <xdr:rowOff>9525</xdr:rowOff>
        </xdr:to>
        <xdr:sp macro="" textlink="">
          <xdr:nvSpPr>
            <xdr:cNvPr id="111659" name="Check Box 43" hidden="1">
              <a:extLst>
                <a:ext uri="{63B3BB69-23CF-44E3-9099-C40C66FF867C}">
                  <a14:compatExt spid="_x0000_s111659"/>
                </a:ext>
                <a:ext uri="{FF2B5EF4-FFF2-40B4-BE49-F238E27FC236}">
                  <a16:creationId xmlns:a16="http://schemas.microsoft.com/office/drawing/2014/main" id="{00000000-0008-0000-3200-00002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219075</xdr:rowOff>
        </xdr:from>
        <xdr:to>
          <xdr:col>6</xdr:col>
          <xdr:colOff>247650</xdr:colOff>
          <xdr:row>170</xdr:row>
          <xdr:rowOff>9525</xdr:rowOff>
        </xdr:to>
        <xdr:sp macro="" textlink="">
          <xdr:nvSpPr>
            <xdr:cNvPr id="111660" name="Check Box 44" hidden="1">
              <a:extLst>
                <a:ext uri="{63B3BB69-23CF-44E3-9099-C40C66FF867C}">
                  <a14:compatExt spid="_x0000_s111660"/>
                </a:ext>
                <a:ext uri="{FF2B5EF4-FFF2-40B4-BE49-F238E27FC236}">
                  <a16:creationId xmlns:a16="http://schemas.microsoft.com/office/drawing/2014/main" id="{00000000-0008-0000-3200-00002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173</xdr:row>
          <xdr:rowOff>0</xdr:rowOff>
        </xdr:from>
        <xdr:to>
          <xdr:col>3</xdr:col>
          <xdr:colOff>28575</xdr:colOff>
          <xdr:row>174</xdr:row>
          <xdr:rowOff>9525</xdr:rowOff>
        </xdr:to>
        <xdr:sp macro="" textlink="">
          <xdr:nvSpPr>
            <xdr:cNvPr id="111661" name="Check Box 45" hidden="1">
              <a:extLst>
                <a:ext uri="{63B3BB69-23CF-44E3-9099-C40C66FF867C}">
                  <a14:compatExt spid="_x0000_s111661"/>
                </a:ext>
                <a:ext uri="{FF2B5EF4-FFF2-40B4-BE49-F238E27FC236}">
                  <a16:creationId xmlns:a16="http://schemas.microsoft.com/office/drawing/2014/main" id="{00000000-0008-0000-3200-00002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174</xdr:row>
          <xdr:rowOff>123825</xdr:rowOff>
        </xdr:from>
        <xdr:to>
          <xdr:col>3</xdr:col>
          <xdr:colOff>28575</xdr:colOff>
          <xdr:row>174</xdr:row>
          <xdr:rowOff>371475</xdr:rowOff>
        </xdr:to>
        <xdr:sp macro="" textlink="">
          <xdr:nvSpPr>
            <xdr:cNvPr id="111662" name="Check Box 46" hidden="1">
              <a:extLst>
                <a:ext uri="{63B3BB69-23CF-44E3-9099-C40C66FF867C}">
                  <a14:compatExt spid="_x0000_s111662"/>
                </a:ext>
                <a:ext uri="{FF2B5EF4-FFF2-40B4-BE49-F238E27FC236}">
                  <a16:creationId xmlns:a16="http://schemas.microsoft.com/office/drawing/2014/main" id="{00000000-0008-0000-3200-00002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176</xdr:row>
          <xdr:rowOff>0</xdr:rowOff>
        </xdr:from>
        <xdr:to>
          <xdr:col>3</xdr:col>
          <xdr:colOff>28575</xdr:colOff>
          <xdr:row>177</xdr:row>
          <xdr:rowOff>9525</xdr:rowOff>
        </xdr:to>
        <xdr:sp macro="" textlink="">
          <xdr:nvSpPr>
            <xdr:cNvPr id="111663" name="Check Box 47" hidden="1">
              <a:extLst>
                <a:ext uri="{63B3BB69-23CF-44E3-9099-C40C66FF867C}">
                  <a14:compatExt spid="_x0000_s111663"/>
                </a:ext>
                <a:ext uri="{FF2B5EF4-FFF2-40B4-BE49-F238E27FC236}">
                  <a16:creationId xmlns:a16="http://schemas.microsoft.com/office/drawing/2014/main" id="{00000000-0008-0000-3200-00002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178</xdr:row>
          <xdr:rowOff>190500</xdr:rowOff>
        </xdr:from>
        <xdr:to>
          <xdr:col>3</xdr:col>
          <xdr:colOff>28575</xdr:colOff>
          <xdr:row>179</xdr:row>
          <xdr:rowOff>123825</xdr:rowOff>
        </xdr:to>
        <xdr:sp macro="" textlink="">
          <xdr:nvSpPr>
            <xdr:cNvPr id="111664" name="Check Box 48" hidden="1">
              <a:extLst>
                <a:ext uri="{63B3BB69-23CF-44E3-9099-C40C66FF867C}">
                  <a14:compatExt spid="_x0000_s111664"/>
                </a:ext>
                <a:ext uri="{FF2B5EF4-FFF2-40B4-BE49-F238E27FC236}">
                  <a16:creationId xmlns:a16="http://schemas.microsoft.com/office/drawing/2014/main" id="{00000000-0008-0000-3200-00003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184</xdr:row>
          <xdr:rowOff>95250</xdr:rowOff>
        </xdr:from>
        <xdr:to>
          <xdr:col>4</xdr:col>
          <xdr:colOff>28575</xdr:colOff>
          <xdr:row>185</xdr:row>
          <xdr:rowOff>104775</xdr:rowOff>
        </xdr:to>
        <xdr:sp macro="" textlink="">
          <xdr:nvSpPr>
            <xdr:cNvPr id="111665" name="Check Box 49" hidden="1">
              <a:extLst>
                <a:ext uri="{63B3BB69-23CF-44E3-9099-C40C66FF867C}">
                  <a14:compatExt spid="_x0000_s111665"/>
                </a:ext>
                <a:ext uri="{FF2B5EF4-FFF2-40B4-BE49-F238E27FC236}">
                  <a16:creationId xmlns:a16="http://schemas.microsoft.com/office/drawing/2014/main" id="{00000000-0008-0000-3200-00003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188</xdr:row>
          <xdr:rowOff>0</xdr:rowOff>
        </xdr:from>
        <xdr:to>
          <xdr:col>4</xdr:col>
          <xdr:colOff>28575</xdr:colOff>
          <xdr:row>189</xdr:row>
          <xdr:rowOff>9525</xdr:rowOff>
        </xdr:to>
        <xdr:sp macro="" textlink="">
          <xdr:nvSpPr>
            <xdr:cNvPr id="111666" name="Check Box 50" hidden="1">
              <a:extLst>
                <a:ext uri="{63B3BB69-23CF-44E3-9099-C40C66FF867C}">
                  <a14:compatExt spid="_x0000_s111666"/>
                </a:ext>
                <a:ext uri="{FF2B5EF4-FFF2-40B4-BE49-F238E27FC236}">
                  <a16:creationId xmlns:a16="http://schemas.microsoft.com/office/drawing/2014/main" id="{00000000-0008-0000-3200-00003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189</xdr:row>
          <xdr:rowOff>0</xdr:rowOff>
        </xdr:from>
        <xdr:to>
          <xdr:col>4</xdr:col>
          <xdr:colOff>28575</xdr:colOff>
          <xdr:row>190</xdr:row>
          <xdr:rowOff>9525</xdr:rowOff>
        </xdr:to>
        <xdr:sp macro="" textlink="">
          <xdr:nvSpPr>
            <xdr:cNvPr id="111667" name="Check Box 51" hidden="1">
              <a:extLst>
                <a:ext uri="{63B3BB69-23CF-44E3-9099-C40C66FF867C}">
                  <a14:compatExt spid="_x0000_s111667"/>
                </a:ext>
                <a:ext uri="{FF2B5EF4-FFF2-40B4-BE49-F238E27FC236}">
                  <a16:creationId xmlns:a16="http://schemas.microsoft.com/office/drawing/2014/main" id="{00000000-0008-0000-3200-00003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190</xdr:row>
          <xdr:rowOff>0</xdr:rowOff>
        </xdr:from>
        <xdr:to>
          <xdr:col>4</xdr:col>
          <xdr:colOff>28575</xdr:colOff>
          <xdr:row>191</xdr:row>
          <xdr:rowOff>9525</xdr:rowOff>
        </xdr:to>
        <xdr:sp macro="" textlink="">
          <xdr:nvSpPr>
            <xdr:cNvPr id="111668" name="Check Box 52" hidden="1">
              <a:extLst>
                <a:ext uri="{63B3BB69-23CF-44E3-9099-C40C66FF867C}">
                  <a14:compatExt spid="_x0000_s111668"/>
                </a:ext>
                <a:ext uri="{FF2B5EF4-FFF2-40B4-BE49-F238E27FC236}">
                  <a16:creationId xmlns:a16="http://schemas.microsoft.com/office/drawing/2014/main" id="{00000000-0008-0000-3200-00003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191</xdr:row>
          <xdr:rowOff>0</xdr:rowOff>
        </xdr:from>
        <xdr:to>
          <xdr:col>4</xdr:col>
          <xdr:colOff>28575</xdr:colOff>
          <xdr:row>192</xdr:row>
          <xdr:rowOff>9525</xdr:rowOff>
        </xdr:to>
        <xdr:sp macro="" textlink="">
          <xdr:nvSpPr>
            <xdr:cNvPr id="111669" name="Check Box 53" hidden="1">
              <a:extLst>
                <a:ext uri="{63B3BB69-23CF-44E3-9099-C40C66FF867C}">
                  <a14:compatExt spid="_x0000_s111669"/>
                </a:ext>
                <a:ext uri="{FF2B5EF4-FFF2-40B4-BE49-F238E27FC236}">
                  <a16:creationId xmlns:a16="http://schemas.microsoft.com/office/drawing/2014/main" id="{00000000-0008-0000-3200-00003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192</xdr:row>
          <xdr:rowOff>0</xdr:rowOff>
        </xdr:from>
        <xdr:to>
          <xdr:col>4</xdr:col>
          <xdr:colOff>28575</xdr:colOff>
          <xdr:row>193</xdr:row>
          <xdr:rowOff>9525</xdr:rowOff>
        </xdr:to>
        <xdr:sp macro="" textlink="">
          <xdr:nvSpPr>
            <xdr:cNvPr id="111670" name="Check Box 54" hidden="1">
              <a:extLst>
                <a:ext uri="{63B3BB69-23CF-44E3-9099-C40C66FF867C}">
                  <a14:compatExt spid="_x0000_s111670"/>
                </a:ext>
                <a:ext uri="{FF2B5EF4-FFF2-40B4-BE49-F238E27FC236}">
                  <a16:creationId xmlns:a16="http://schemas.microsoft.com/office/drawing/2014/main" id="{00000000-0008-0000-3200-00003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193</xdr:row>
          <xdr:rowOff>0</xdr:rowOff>
        </xdr:from>
        <xdr:to>
          <xdr:col>4</xdr:col>
          <xdr:colOff>28575</xdr:colOff>
          <xdr:row>194</xdr:row>
          <xdr:rowOff>9525</xdr:rowOff>
        </xdr:to>
        <xdr:sp macro="" textlink="">
          <xdr:nvSpPr>
            <xdr:cNvPr id="111671" name="Check Box 55" hidden="1">
              <a:extLst>
                <a:ext uri="{63B3BB69-23CF-44E3-9099-C40C66FF867C}">
                  <a14:compatExt spid="_x0000_s111671"/>
                </a:ext>
                <a:ext uri="{FF2B5EF4-FFF2-40B4-BE49-F238E27FC236}">
                  <a16:creationId xmlns:a16="http://schemas.microsoft.com/office/drawing/2014/main" id="{00000000-0008-0000-3200-00003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97</xdr:row>
          <xdr:rowOff>0</xdr:rowOff>
        </xdr:from>
        <xdr:to>
          <xdr:col>9</xdr:col>
          <xdr:colOff>266700</xdr:colOff>
          <xdr:row>98</xdr:row>
          <xdr:rowOff>9525</xdr:rowOff>
        </xdr:to>
        <xdr:sp macro="" textlink="">
          <xdr:nvSpPr>
            <xdr:cNvPr id="111672" name="Check Box 56" hidden="1">
              <a:extLst>
                <a:ext uri="{63B3BB69-23CF-44E3-9099-C40C66FF867C}">
                  <a14:compatExt spid="_x0000_s111672"/>
                </a:ext>
                <a:ext uri="{FF2B5EF4-FFF2-40B4-BE49-F238E27FC236}">
                  <a16:creationId xmlns:a16="http://schemas.microsoft.com/office/drawing/2014/main" id="{00000000-0008-0000-3200-00003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169</xdr:row>
          <xdr:rowOff>219075</xdr:rowOff>
        </xdr:from>
        <xdr:to>
          <xdr:col>3</xdr:col>
          <xdr:colOff>19050</xdr:colOff>
          <xdr:row>171</xdr:row>
          <xdr:rowOff>0</xdr:rowOff>
        </xdr:to>
        <xdr:sp macro="" textlink="">
          <xdr:nvSpPr>
            <xdr:cNvPr id="111673" name="Check Box 57" hidden="1">
              <a:extLst>
                <a:ext uri="{63B3BB69-23CF-44E3-9099-C40C66FF867C}">
                  <a14:compatExt spid="_x0000_s111673"/>
                </a:ext>
                <a:ext uri="{FF2B5EF4-FFF2-40B4-BE49-F238E27FC236}">
                  <a16:creationId xmlns:a16="http://schemas.microsoft.com/office/drawing/2014/main" id="{00000000-0008-0000-3200-00003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160</xdr:row>
          <xdr:rowOff>0</xdr:rowOff>
        </xdr:from>
        <xdr:to>
          <xdr:col>3</xdr:col>
          <xdr:colOff>28575</xdr:colOff>
          <xdr:row>161</xdr:row>
          <xdr:rowOff>9525</xdr:rowOff>
        </xdr:to>
        <xdr:sp macro="" textlink="">
          <xdr:nvSpPr>
            <xdr:cNvPr id="111674" name="Check Box 58" hidden="1">
              <a:extLst>
                <a:ext uri="{63B3BB69-23CF-44E3-9099-C40C66FF867C}">
                  <a14:compatExt spid="_x0000_s111674"/>
                </a:ext>
                <a:ext uri="{FF2B5EF4-FFF2-40B4-BE49-F238E27FC236}">
                  <a16:creationId xmlns:a16="http://schemas.microsoft.com/office/drawing/2014/main" id="{00000000-0008-0000-3200-00003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166</xdr:row>
          <xdr:rowOff>228600</xdr:rowOff>
        </xdr:from>
        <xdr:to>
          <xdr:col>6</xdr:col>
          <xdr:colOff>180975</xdr:colOff>
          <xdr:row>168</xdr:row>
          <xdr:rowOff>0</xdr:rowOff>
        </xdr:to>
        <xdr:sp macro="" textlink="">
          <xdr:nvSpPr>
            <xdr:cNvPr id="111675" name="Check Box 59" hidden="1">
              <a:extLst>
                <a:ext uri="{63B3BB69-23CF-44E3-9099-C40C66FF867C}">
                  <a14:compatExt spid="_x0000_s111675"/>
                </a:ext>
                <a:ext uri="{FF2B5EF4-FFF2-40B4-BE49-F238E27FC236}">
                  <a16:creationId xmlns:a16="http://schemas.microsoft.com/office/drawing/2014/main" id="{00000000-0008-0000-3200-00003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166</xdr:row>
          <xdr:rowOff>238125</xdr:rowOff>
        </xdr:from>
        <xdr:to>
          <xdr:col>7</xdr:col>
          <xdr:colOff>923925</xdr:colOff>
          <xdr:row>168</xdr:row>
          <xdr:rowOff>9525</xdr:rowOff>
        </xdr:to>
        <xdr:sp macro="" textlink="">
          <xdr:nvSpPr>
            <xdr:cNvPr id="111676" name="Check Box 60" hidden="1">
              <a:extLst>
                <a:ext uri="{63B3BB69-23CF-44E3-9099-C40C66FF867C}">
                  <a14:compatExt spid="_x0000_s111676"/>
                </a:ext>
                <a:ext uri="{FF2B5EF4-FFF2-40B4-BE49-F238E27FC236}">
                  <a16:creationId xmlns:a16="http://schemas.microsoft.com/office/drawing/2014/main" id="{00000000-0008-0000-3200-00003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167</xdr:row>
          <xdr:rowOff>219075</xdr:rowOff>
        </xdr:from>
        <xdr:to>
          <xdr:col>4</xdr:col>
          <xdr:colOff>0</xdr:colOff>
          <xdr:row>169</xdr:row>
          <xdr:rowOff>9525</xdr:rowOff>
        </xdr:to>
        <xdr:sp macro="" textlink="">
          <xdr:nvSpPr>
            <xdr:cNvPr id="111677" name="Check Box 61" hidden="1">
              <a:extLst>
                <a:ext uri="{63B3BB69-23CF-44E3-9099-C40C66FF867C}">
                  <a14:compatExt spid="_x0000_s111677"/>
                </a:ext>
                <a:ext uri="{FF2B5EF4-FFF2-40B4-BE49-F238E27FC236}">
                  <a16:creationId xmlns:a16="http://schemas.microsoft.com/office/drawing/2014/main" id="{00000000-0008-0000-3200-00003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85</xdr:row>
          <xdr:rowOff>0</xdr:rowOff>
        </xdr:from>
        <xdr:to>
          <xdr:col>7</xdr:col>
          <xdr:colOff>895350</xdr:colOff>
          <xdr:row>86</xdr:row>
          <xdr:rowOff>0</xdr:rowOff>
        </xdr:to>
        <xdr:sp macro="" textlink="">
          <xdr:nvSpPr>
            <xdr:cNvPr id="111678" name="Check Box 62" hidden="1">
              <a:extLst>
                <a:ext uri="{63B3BB69-23CF-44E3-9099-C40C66FF867C}">
                  <a14:compatExt spid="_x0000_s111678"/>
                </a:ext>
                <a:ext uri="{FF2B5EF4-FFF2-40B4-BE49-F238E27FC236}">
                  <a16:creationId xmlns:a16="http://schemas.microsoft.com/office/drawing/2014/main" id="{00000000-0008-0000-3200-00003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85</xdr:row>
          <xdr:rowOff>0</xdr:rowOff>
        </xdr:from>
        <xdr:to>
          <xdr:col>6</xdr:col>
          <xdr:colOff>571500</xdr:colOff>
          <xdr:row>85</xdr:row>
          <xdr:rowOff>209550</xdr:rowOff>
        </xdr:to>
        <xdr:sp macro="" textlink="">
          <xdr:nvSpPr>
            <xdr:cNvPr id="111679" name="Check Box 63" hidden="1">
              <a:extLst>
                <a:ext uri="{63B3BB69-23CF-44E3-9099-C40C66FF867C}">
                  <a14:compatExt spid="_x0000_s111679"/>
                </a:ext>
                <a:ext uri="{FF2B5EF4-FFF2-40B4-BE49-F238E27FC236}">
                  <a16:creationId xmlns:a16="http://schemas.microsoft.com/office/drawing/2014/main" id="{00000000-0008-0000-3200-00003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166</xdr:row>
          <xdr:rowOff>219075</xdr:rowOff>
        </xdr:from>
        <xdr:to>
          <xdr:col>4</xdr:col>
          <xdr:colOff>0</xdr:colOff>
          <xdr:row>167</xdr:row>
          <xdr:rowOff>219075</xdr:rowOff>
        </xdr:to>
        <xdr:sp macro="" textlink="">
          <xdr:nvSpPr>
            <xdr:cNvPr id="111680" name="Check Box 64" hidden="1">
              <a:extLst>
                <a:ext uri="{63B3BB69-23CF-44E3-9099-C40C66FF867C}">
                  <a14:compatExt spid="_x0000_s111680"/>
                </a:ext>
                <a:ext uri="{FF2B5EF4-FFF2-40B4-BE49-F238E27FC236}">
                  <a16:creationId xmlns:a16="http://schemas.microsoft.com/office/drawing/2014/main" id="{00000000-0008-0000-3200-00004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257175</xdr:colOff>
      <xdr:row>0</xdr:row>
      <xdr:rowOff>133350</xdr:rowOff>
    </xdr:from>
    <xdr:to>
      <xdr:col>13</xdr:col>
      <xdr:colOff>46567</xdr:colOff>
      <xdr:row>6</xdr:row>
      <xdr:rowOff>26458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6400800" y="133350"/>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8</xdr:row>
          <xdr:rowOff>114300</xdr:rowOff>
        </xdr:from>
        <xdr:to>
          <xdr:col>0</xdr:col>
          <xdr:colOff>381000</xdr:colOff>
          <xdr:row>9</xdr:row>
          <xdr:rowOff>95250</xdr:rowOff>
        </xdr:to>
        <xdr:sp macro="" textlink="">
          <xdr:nvSpPr>
            <xdr:cNvPr id="112641" name="Check Box 1" hidden="1">
              <a:extLst>
                <a:ext uri="{63B3BB69-23CF-44E3-9099-C40C66FF867C}">
                  <a14:compatExt spid="_x0000_s112641"/>
                </a:ext>
                <a:ext uri="{FF2B5EF4-FFF2-40B4-BE49-F238E27FC236}">
                  <a16:creationId xmlns:a16="http://schemas.microsoft.com/office/drawing/2014/main" id="{00000000-0008-0000-3300-00000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114300</xdr:rowOff>
        </xdr:from>
        <xdr:to>
          <xdr:col>1</xdr:col>
          <xdr:colOff>381000</xdr:colOff>
          <xdr:row>9</xdr:row>
          <xdr:rowOff>95250</xdr:rowOff>
        </xdr:to>
        <xdr:sp macro="" textlink="">
          <xdr:nvSpPr>
            <xdr:cNvPr id="112642" name="Check Box 2" hidden="1">
              <a:extLst>
                <a:ext uri="{63B3BB69-23CF-44E3-9099-C40C66FF867C}">
                  <a14:compatExt spid="_x0000_s112642"/>
                </a:ext>
                <a:ext uri="{FF2B5EF4-FFF2-40B4-BE49-F238E27FC236}">
                  <a16:creationId xmlns:a16="http://schemas.microsoft.com/office/drawing/2014/main" id="{00000000-0008-0000-3300-00000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8</xdr:row>
          <xdr:rowOff>114300</xdr:rowOff>
        </xdr:from>
        <xdr:to>
          <xdr:col>10</xdr:col>
          <xdr:colOff>381000</xdr:colOff>
          <xdr:row>9</xdr:row>
          <xdr:rowOff>95250</xdr:rowOff>
        </xdr:to>
        <xdr:sp macro="" textlink="">
          <xdr:nvSpPr>
            <xdr:cNvPr id="112643" name="Check Box 3" hidden="1">
              <a:extLst>
                <a:ext uri="{63B3BB69-23CF-44E3-9099-C40C66FF867C}">
                  <a14:compatExt spid="_x0000_s112643"/>
                </a:ext>
                <a:ext uri="{FF2B5EF4-FFF2-40B4-BE49-F238E27FC236}">
                  <a16:creationId xmlns:a16="http://schemas.microsoft.com/office/drawing/2014/main" id="{00000000-0008-0000-3300-00000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8</xdr:row>
          <xdr:rowOff>114300</xdr:rowOff>
        </xdr:from>
        <xdr:to>
          <xdr:col>11</xdr:col>
          <xdr:colOff>381000</xdr:colOff>
          <xdr:row>9</xdr:row>
          <xdr:rowOff>95250</xdr:rowOff>
        </xdr:to>
        <xdr:sp macro="" textlink="">
          <xdr:nvSpPr>
            <xdr:cNvPr id="112644" name="Check Box 4" hidden="1">
              <a:extLst>
                <a:ext uri="{63B3BB69-23CF-44E3-9099-C40C66FF867C}">
                  <a14:compatExt spid="_x0000_s112644"/>
                </a:ext>
                <a:ext uri="{FF2B5EF4-FFF2-40B4-BE49-F238E27FC236}">
                  <a16:creationId xmlns:a16="http://schemas.microsoft.com/office/drawing/2014/main" id="{00000000-0008-0000-3300-00000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9</xdr:row>
          <xdr:rowOff>114300</xdr:rowOff>
        </xdr:from>
        <xdr:to>
          <xdr:col>0</xdr:col>
          <xdr:colOff>381000</xdr:colOff>
          <xdr:row>10</xdr:row>
          <xdr:rowOff>95250</xdr:rowOff>
        </xdr:to>
        <xdr:sp macro="" textlink="">
          <xdr:nvSpPr>
            <xdr:cNvPr id="112645" name="Check Box 5" hidden="1">
              <a:extLst>
                <a:ext uri="{63B3BB69-23CF-44E3-9099-C40C66FF867C}">
                  <a14:compatExt spid="_x0000_s112645"/>
                </a:ext>
                <a:ext uri="{FF2B5EF4-FFF2-40B4-BE49-F238E27FC236}">
                  <a16:creationId xmlns:a16="http://schemas.microsoft.com/office/drawing/2014/main" id="{00000000-0008-0000-3300-00000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114300</xdr:rowOff>
        </xdr:from>
        <xdr:to>
          <xdr:col>0</xdr:col>
          <xdr:colOff>381000</xdr:colOff>
          <xdr:row>11</xdr:row>
          <xdr:rowOff>95250</xdr:rowOff>
        </xdr:to>
        <xdr:sp macro="" textlink="">
          <xdr:nvSpPr>
            <xdr:cNvPr id="112646" name="Check Box 6" hidden="1">
              <a:extLst>
                <a:ext uri="{63B3BB69-23CF-44E3-9099-C40C66FF867C}">
                  <a14:compatExt spid="_x0000_s112646"/>
                </a:ext>
                <a:ext uri="{FF2B5EF4-FFF2-40B4-BE49-F238E27FC236}">
                  <a16:creationId xmlns:a16="http://schemas.microsoft.com/office/drawing/2014/main" id="{00000000-0008-0000-3300-00000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114300</xdr:rowOff>
        </xdr:from>
        <xdr:to>
          <xdr:col>0</xdr:col>
          <xdr:colOff>381000</xdr:colOff>
          <xdr:row>12</xdr:row>
          <xdr:rowOff>95250</xdr:rowOff>
        </xdr:to>
        <xdr:sp macro="" textlink="">
          <xdr:nvSpPr>
            <xdr:cNvPr id="112647" name="Check Box 7" hidden="1">
              <a:extLst>
                <a:ext uri="{63B3BB69-23CF-44E3-9099-C40C66FF867C}">
                  <a14:compatExt spid="_x0000_s112647"/>
                </a:ext>
                <a:ext uri="{FF2B5EF4-FFF2-40B4-BE49-F238E27FC236}">
                  <a16:creationId xmlns:a16="http://schemas.microsoft.com/office/drawing/2014/main" id="{00000000-0008-0000-3300-00000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12</xdr:row>
          <xdr:rowOff>180975</xdr:rowOff>
        </xdr:from>
        <xdr:to>
          <xdr:col>0</xdr:col>
          <xdr:colOff>390525</xdr:colOff>
          <xdr:row>13</xdr:row>
          <xdr:rowOff>161925</xdr:rowOff>
        </xdr:to>
        <xdr:sp macro="" textlink="">
          <xdr:nvSpPr>
            <xdr:cNvPr id="112648" name="Check Box 8" hidden="1">
              <a:extLst>
                <a:ext uri="{63B3BB69-23CF-44E3-9099-C40C66FF867C}">
                  <a14:compatExt spid="_x0000_s112648"/>
                </a:ext>
                <a:ext uri="{FF2B5EF4-FFF2-40B4-BE49-F238E27FC236}">
                  <a16:creationId xmlns:a16="http://schemas.microsoft.com/office/drawing/2014/main" id="{00000000-0008-0000-3300-00000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13</xdr:row>
          <xdr:rowOff>114300</xdr:rowOff>
        </xdr:from>
        <xdr:to>
          <xdr:col>0</xdr:col>
          <xdr:colOff>381000</xdr:colOff>
          <xdr:row>14</xdr:row>
          <xdr:rowOff>95250</xdr:rowOff>
        </xdr:to>
        <xdr:sp macro="" textlink="">
          <xdr:nvSpPr>
            <xdr:cNvPr id="112649" name="Check Box 9" hidden="1">
              <a:extLst>
                <a:ext uri="{63B3BB69-23CF-44E3-9099-C40C66FF867C}">
                  <a14:compatExt spid="_x0000_s112649"/>
                </a:ext>
                <a:ext uri="{FF2B5EF4-FFF2-40B4-BE49-F238E27FC236}">
                  <a16:creationId xmlns:a16="http://schemas.microsoft.com/office/drawing/2014/main" id="{00000000-0008-0000-3300-00000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14</xdr:row>
          <xdr:rowOff>114300</xdr:rowOff>
        </xdr:from>
        <xdr:to>
          <xdr:col>0</xdr:col>
          <xdr:colOff>381000</xdr:colOff>
          <xdr:row>15</xdr:row>
          <xdr:rowOff>95250</xdr:rowOff>
        </xdr:to>
        <xdr:sp macro="" textlink="">
          <xdr:nvSpPr>
            <xdr:cNvPr id="112650" name="Check Box 10" hidden="1">
              <a:extLst>
                <a:ext uri="{63B3BB69-23CF-44E3-9099-C40C66FF867C}">
                  <a14:compatExt spid="_x0000_s112650"/>
                </a:ext>
                <a:ext uri="{FF2B5EF4-FFF2-40B4-BE49-F238E27FC236}">
                  <a16:creationId xmlns:a16="http://schemas.microsoft.com/office/drawing/2014/main" id="{00000000-0008-0000-3300-00000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15</xdr:row>
          <xdr:rowOff>114300</xdr:rowOff>
        </xdr:from>
        <xdr:to>
          <xdr:col>0</xdr:col>
          <xdr:colOff>381000</xdr:colOff>
          <xdr:row>16</xdr:row>
          <xdr:rowOff>95250</xdr:rowOff>
        </xdr:to>
        <xdr:sp macro="" textlink="">
          <xdr:nvSpPr>
            <xdr:cNvPr id="112651" name="Check Box 11" hidden="1">
              <a:extLst>
                <a:ext uri="{63B3BB69-23CF-44E3-9099-C40C66FF867C}">
                  <a14:compatExt spid="_x0000_s112651"/>
                </a:ext>
                <a:ext uri="{FF2B5EF4-FFF2-40B4-BE49-F238E27FC236}">
                  <a16:creationId xmlns:a16="http://schemas.microsoft.com/office/drawing/2014/main" id="{00000000-0008-0000-3300-00000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114300</xdr:rowOff>
        </xdr:from>
        <xdr:to>
          <xdr:col>1</xdr:col>
          <xdr:colOff>381000</xdr:colOff>
          <xdr:row>10</xdr:row>
          <xdr:rowOff>95250</xdr:rowOff>
        </xdr:to>
        <xdr:sp macro="" textlink="">
          <xdr:nvSpPr>
            <xdr:cNvPr id="112652" name="Check Box 12" hidden="1">
              <a:extLst>
                <a:ext uri="{63B3BB69-23CF-44E3-9099-C40C66FF867C}">
                  <a14:compatExt spid="_x0000_s112652"/>
                </a:ext>
                <a:ext uri="{FF2B5EF4-FFF2-40B4-BE49-F238E27FC236}">
                  <a16:creationId xmlns:a16="http://schemas.microsoft.com/office/drawing/2014/main" id="{00000000-0008-0000-3300-00000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10</xdr:row>
          <xdr:rowOff>114300</xdr:rowOff>
        </xdr:from>
        <xdr:to>
          <xdr:col>1</xdr:col>
          <xdr:colOff>381000</xdr:colOff>
          <xdr:row>11</xdr:row>
          <xdr:rowOff>95250</xdr:rowOff>
        </xdr:to>
        <xdr:sp macro="" textlink="">
          <xdr:nvSpPr>
            <xdr:cNvPr id="112653" name="Check Box 13" hidden="1">
              <a:extLst>
                <a:ext uri="{63B3BB69-23CF-44E3-9099-C40C66FF867C}">
                  <a14:compatExt spid="_x0000_s112653"/>
                </a:ext>
                <a:ext uri="{FF2B5EF4-FFF2-40B4-BE49-F238E27FC236}">
                  <a16:creationId xmlns:a16="http://schemas.microsoft.com/office/drawing/2014/main" id="{00000000-0008-0000-3300-00000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114300</xdr:rowOff>
        </xdr:from>
        <xdr:to>
          <xdr:col>1</xdr:col>
          <xdr:colOff>381000</xdr:colOff>
          <xdr:row>12</xdr:row>
          <xdr:rowOff>95250</xdr:rowOff>
        </xdr:to>
        <xdr:sp macro="" textlink="">
          <xdr:nvSpPr>
            <xdr:cNvPr id="112654" name="Check Box 14" hidden="1">
              <a:extLst>
                <a:ext uri="{63B3BB69-23CF-44E3-9099-C40C66FF867C}">
                  <a14:compatExt spid="_x0000_s112654"/>
                </a:ext>
                <a:ext uri="{FF2B5EF4-FFF2-40B4-BE49-F238E27FC236}">
                  <a16:creationId xmlns:a16="http://schemas.microsoft.com/office/drawing/2014/main" id="{00000000-0008-0000-3300-00000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114300</xdr:rowOff>
        </xdr:from>
        <xdr:to>
          <xdr:col>1</xdr:col>
          <xdr:colOff>381000</xdr:colOff>
          <xdr:row>14</xdr:row>
          <xdr:rowOff>95250</xdr:rowOff>
        </xdr:to>
        <xdr:sp macro="" textlink="">
          <xdr:nvSpPr>
            <xdr:cNvPr id="112655" name="Check Box 15" hidden="1">
              <a:extLst>
                <a:ext uri="{63B3BB69-23CF-44E3-9099-C40C66FF867C}">
                  <a14:compatExt spid="_x0000_s112655"/>
                </a:ext>
                <a:ext uri="{FF2B5EF4-FFF2-40B4-BE49-F238E27FC236}">
                  <a16:creationId xmlns:a16="http://schemas.microsoft.com/office/drawing/2014/main" id="{00000000-0008-0000-3300-00000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14</xdr:row>
          <xdr:rowOff>114300</xdr:rowOff>
        </xdr:from>
        <xdr:to>
          <xdr:col>1</xdr:col>
          <xdr:colOff>381000</xdr:colOff>
          <xdr:row>15</xdr:row>
          <xdr:rowOff>95250</xdr:rowOff>
        </xdr:to>
        <xdr:sp macro="" textlink="">
          <xdr:nvSpPr>
            <xdr:cNvPr id="112656" name="Check Box 16" hidden="1">
              <a:extLst>
                <a:ext uri="{63B3BB69-23CF-44E3-9099-C40C66FF867C}">
                  <a14:compatExt spid="_x0000_s112656"/>
                </a:ext>
                <a:ext uri="{FF2B5EF4-FFF2-40B4-BE49-F238E27FC236}">
                  <a16:creationId xmlns:a16="http://schemas.microsoft.com/office/drawing/2014/main" id="{00000000-0008-0000-3300-00001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15</xdr:row>
          <xdr:rowOff>114300</xdr:rowOff>
        </xdr:from>
        <xdr:to>
          <xdr:col>1</xdr:col>
          <xdr:colOff>381000</xdr:colOff>
          <xdr:row>16</xdr:row>
          <xdr:rowOff>95250</xdr:rowOff>
        </xdr:to>
        <xdr:sp macro="" textlink="">
          <xdr:nvSpPr>
            <xdr:cNvPr id="112657" name="Check Box 17" hidden="1">
              <a:extLst>
                <a:ext uri="{63B3BB69-23CF-44E3-9099-C40C66FF867C}">
                  <a14:compatExt spid="_x0000_s112657"/>
                </a:ext>
                <a:ext uri="{FF2B5EF4-FFF2-40B4-BE49-F238E27FC236}">
                  <a16:creationId xmlns:a16="http://schemas.microsoft.com/office/drawing/2014/main" id="{00000000-0008-0000-3300-00001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xdr:row>
          <xdr:rowOff>114300</xdr:rowOff>
        </xdr:from>
        <xdr:to>
          <xdr:col>10</xdr:col>
          <xdr:colOff>381000</xdr:colOff>
          <xdr:row>10</xdr:row>
          <xdr:rowOff>95250</xdr:rowOff>
        </xdr:to>
        <xdr:sp macro="" textlink="">
          <xdr:nvSpPr>
            <xdr:cNvPr id="112658" name="Check Box 18" hidden="1">
              <a:extLst>
                <a:ext uri="{63B3BB69-23CF-44E3-9099-C40C66FF867C}">
                  <a14:compatExt spid="_x0000_s112658"/>
                </a:ext>
                <a:ext uri="{FF2B5EF4-FFF2-40B4-BE49-F238E27FC236}">
                  <a16:creationId xmlns:a16="http://schemas.microsoft.com/office/drawing/2014/main" id="{00000000-0008-0000-3300-00001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114300</xdr:rowOff>
        </xdr:from>
        <xdr:to>
          <xdr:col>11</xdr:col>
          <xdr:colOff>381000</xdr:colOff>
          <xdr:row>10</xdr:row>
          <xdr:rowOff>95250</xdr:rowOff>
        </xdr:to>
        <xdr:sp macro="" textlink="">
          <xdr:nvSpPr>
            <xdr:cNvPr id="112659" name="Check Box 19" hidden="1">
              <a:extLst>
                <a:ext uri="{63B3BB69-23CF-44E3-9099-C40C66FF867C}">
                  <a14:compatExt spid="_x0000_s112659"/>
                </a:ext>
                <a:ext uri="{FF2B5EF4-FFF2-40B4-BE49-F238E27FC236}">
                  <a16:creationId xmlns:a16="http://schemas.microsoft.com/office/drawing/2014/main" id="{00000000-0008-0000-3300-00001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xdr:row>
          <xdr:rowOff>114300</xdr:rowOff>
        </xdr:from>
        <xdr:to>
          <xdr:col>10</xdr:col>
          <xdr:colOff>381000</xdr:colOff>
          <xdr:row>11</xdr:row>
          <xdr:rowOff>95250</xdr:rowOff>
        </xdr:to>
        <xdr:sp macro="" textlink="">
          <xdr:nvSpPr>
            <xdr:cNvPr id="112660" name="Check Box 20" hidden="1">
              <a:extLst>
                <a:ext uri="{63B3BB69-23CF-44E3-9099-C40C66FF867C}">
                  <a14:compatExt spid="_x0000_s112660"/>
                </a:ext>
                <a:ext uri="{FF2B5EF4-FFF2-40B4-BE49-F238E27FC236}">
                  <a16:creationId xmlns:a16="http://schemas.microsoft.com/office/drawing/2014/main" id="{00000000-0008-0000-3300-00001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xdr:row>
          <xdr:rowOff>114300</xdr:rowOff>
        </xdr:from>
        <xdr:to>
          <xdr:col>11</xdr:col>
          <xdr:colOff>381000</xdr:colOff>
          <xdr:row>11</xdr:row>
          <xdr:rowOff>95250</xdr:rowOff>
        </xdr:to>
        <xdr:sp macro="" textlink="">
          <xdr:nvSpPr>
            <xdr:cNvPr id="112661" name="Check Box 21" hidden="1">
              <a:extLst>
                <a:ext uri="{63B3BB69-23CF-44E3-9099-C40C66FF867C}">
                  <a14:compatExt spid="_x0000_s112661"/>
                </a:ext>
                <a:ext uri="{FF2B5EF4-FFF2-40B4-BE49-F238E27FC236}">
                  <a16:creationId xmlns:a16="http://schemas.microsoft.com/office/drawing/2014/main" id="{00000000-0008-0000-3300-00001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xdr:row>
          <xdr:rowOff>114300</xdr:rowOff>
        </xdr:from>
        <xdr:to>
          <xdr:col>10</xdr:col>
          <xdr:colOff>381000</xdr:colOff>
          <xdr:row>12</xdr:row>
          <xdr:rowOff>95250</xdr:rowOff>
        </xdr:to>
        <xdr:sp macro="" textlink="">
          <xdr:nvSpPr>
            <xdr:cNvPr id="112662" name="Check Box 22" hidden="1">
              <a:extLst>
                <a:ext uri="{63B3BB69-23CF-44E3-9099-C40C66FF867C}">
                  <a14:compatExt spid="_x0000_s112662"/>
                </a:ext>
                <a:ext uri="{FF2B5EF4-FFF2-40B4-BE49-F238E27FC236}">
                  <a16:creationId xmlns:a16="http://schemas.microsoft.com/office/drawing/2014/main" id="{00000000-0008-0000-3300-00001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11</xdr:row>
          <xdr:rowOff>114300</xdr:rowOff>
        </xdr:from>
        <xdr:to>
          <xdr:col>11</xdr:col>
          <xdr:colOff>381000</xdr:colOff>
          <xdr:row>12</xdr:row>
          <xdr:rowOff>95250</xdr:rowOff>
        </xdr:to>
        <xdr:sp macro="" textlink="">
          <xdr:nvSpPr>
            <xdr:cNvPr id="112663" name="Check Box 23" hidden="1">
              <a:extLst>
                <a:ext uri="{63B3BB69-23CF-44E3-9099-C40C66FF867C}">
                  <a14:compatExt spid="_x0000_s112663"/>
                </a:ext>
                <a:ext uri="{FF2B5EF4-FFF2-40B4-BE49-F238E27FC236}">
                  <a16:creationId xmlns:a16="http://schemas.microsoft.com/office/drawing/2014/main" id="{00000000-0008-0000-3300-00001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xdr:row>
          <xdr:rowOff>114300</xdr:rowOff>
        </xdr:from>
        <xdr:to>
          <xdr:col>10</xdr:col>
          <xdr:colOff>381000</xdr:colOff>
          <xdr:row>14</xdr:row>
          <xdr:rowOff>95250</xdr:rowOff>
        </xdr:to>
        <xdr:sp macro="" textlink="">
          <xdr:nvSpPr>
            <xdr:cNvPr id="112664" name="Check Box 24" hidden="1">
              <a:extLst>
                <a:ext uri="{63B3BB69-23CF-44E3-9099-C40C66FF867C}">
                  <a14:compatExt spid="_x0000_s112664"/>
                </a:ext>
                <a:ext uri="{FF2B5EF4-FFF2-40B4-BE49-F238E27FC236}">
                  <a16:creationId xmlns:a16="http://schemas.microsoft.com/office/drawing/2014/main" id="{00000000-0008-0000-3300-00001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13</xdr:row>
          <xdr:rowOff>114300</xdr:rowOff>
        </xdr:from>
        <xdr:to>
          <xdr:col>11</xdr:col>
          <xdr:colOff>381000</xdr:colOff>
          <xdr:row>14</xdr:row>
          <xdr:rowOff>95250</xdr:rowOff>
        </xdr:to>
        <xdr:sp macro="" textlink="">
          <xdr:nvSpPr>
            <xdr:cNvPr id="112665" name="Check Box 25" hidden="1">
              <a:extLst>
                <a:ext uri="{63B3BB69-23CF-44E3-9099-C40C66FF867C}">
                  <a14:compatExt spid="_x0000_s112665"/>
                </a:ext>
                <a:ext uri="{FF2B5EF4-FFF2-40B4-BE49-F238E27FC236}">
                  <a16:creationId xmlns:a16="http://schemas.microsoft.com/office/drawing/2014/main" id="{00000000-0008-0000-3300-00001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14</xdr:row>
          <xdr:rowOff>114300</xdr:rowOff>
        </xdr:from>
        <xdr:to>
          <xdr:col>10</xdr:col>
          <xdr:colOff>381000</xdr:colOff>
          <xdr:row>15</xdr:row>
          <xdr:rowOff>95250</xdr:rowOff>
        </xdr:to>
        <xdr:sp macro="" textlink="">
          <xdr:nvSpPr>
            <xdr:cNvPr id="112666" name="Check Box 26" hidden="1">
              <a:extLst>
                <a:ext uri="{63B3BB69-23CF-44E3-9099-C40C66FF867C}">
                  <a14:compatExt spid="_x0000_s112666"/>
                </a:ext>
                <a:ext uri="{FF2B5EF4-FFF2-40B4-BE49-F238E27FC236}">
                  <a16:creationId xmlns:a16="http://schemas.microsoft.com/office/drawing/2014/main" id="{00000000-0008-0000-3300-00001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114300</xdr:rowOff>
        </xdr:from>
        <xdr:to>
          <xdr:col>11</xdr:col>
          <xdr:colOff>381000</xdr:colOff>
          <xdr:row>15</xdr:row>
          <xdr:rowOff>95250</xdr:rowOff>
        </xdr:to>
        <xdr:sp macro="" textlink="">
          <xdr:nvSpPr>
            <xdr:cNvPr id="112667" name="Check Box 27" hidden="1">
              <a:extLst>
                <a:ext uri="{63B3BB69-23CF-44E3-9099-C40C66FF867C}">
                  <a14:compatExt spid="_x0000_s112667"/>
                </a:ext>
                <a:ext uri="{FF2B5EF4-FFF2-40B4-BE49-F238E27FC236}">
                  <a16:creationId xmlns:a16="http://schemas.microsoft.com/office/drawing/2014/main" id="{00000000-0008-0000-3300-00001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15</xdr:row>
          <xdr:rowOff>114300</xdr:rowOff>
        </xdr:from>
        <xdr:to>
          <xdr:col>10</xdr:col>
          <xdr:colOff>381000</xdr:colOff>
          <xdr:row>16</xdr:row>
          <xdr:rowOff>95250</xdr:rowOff>
        </xdr:to>
        <xdr:sp macro="" textlink="">
          <xdr:nvSpPr>
            <xdr:cNvPr id="112668" name="Check Box 28" hidden="1">
              <a:extLst>
                <a:ext uri="{63B3BB69-23CF-44E3-9099-C40C66FF867C}">
                  <a14:compatExt spid="_x0000_s112668"/>
                </a:ext>
                <a:ext uri="{FF2B5EF4-FFF2-40B4-BE49-F238E27FC236}">
                  <a16:creationId xmlns:a16="http://schemas.microsoft.com/office/drawing/2014/main" id="{00000000-0008-0000-3300-00001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114300</xdr:rowOff>
        </xdr:from>
        <xdr:to>
          <xdr:col>11</xdr:col>
          <xdr:colOff>381000</xdr:colOff>
          <xdr:row>16</xdr:row>
          <xdr:rowOff>95250</xdr:rowOff>
        </xdr:to>
        <xdr:sp macro="" textlink="">
          <xdr:nvSpPr>
            <xdr:cNvPr id="112669" name="Check Box 29" hidden="1">
              <a:extLst>
                <a:ext uri="{63B3BB69-23CF-44E3-9099-C40C66FF867C}">
                  <a14:compatExt spid="_x0000_s112669"/>
                </a:ext>
                <a:ext uri="{FF2B5EF4-FFF2-40B4-BE49-F238E27FC236}">
                  <a16:creationId xmlns:a16="http://schemas.microsoft.com/office/drawing/2014/main" id="{00000000-0008-0000-3300-00001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180975</xdr:rowOff>
        </xdr:from>
        <xdr:to>
          <xdr:col>1</xdr:col>
          <xdr:colOff>390525</xdr:colOff>
          <xdr:row>13</xdr:row>
          <xdr:rowOff>161925</xdr:rowOff>
        </xdr:to>
        <xdr:sp macro="" textlink="">
          <xdr:nvSpPr>
            <xdr:cNvPr id="112670" name="Check Box 30" hidden="1">
              <a:extLst>
                <a:ext uri="{63B3BB69-23CF-44E3-9099-C40C66FF867C}">
                  <a14:compatExt spid="_x0000_s112670"/>
                </a:ext>
                <a:ext uri="{FF2B5EF4-FFF2-40B4-BE49-F238E27FC236}">
                  <a16:creationId xmlns:a16="http://schemas.microsoft.com/office/drawing/2014/main" id="{00000000-0008-0000-3300-00001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180975</xdr:rowOff>
        </xdr:from>
        <xdr:to>
          <xdr:col>10</xdr:col>
          <xdr:colOff>390525</xdr:colOff>
          <xdr:row>13</xdr:row>
          <xdr:rowOff>161925</xdr:rowOff>
        </xdr:to>
        <xdr:sp macro="" textlink="">
          <xdr:nvSpPr>
            <xdr:cNvPr id="112671" name="Check Box 31" hidden="1">
              <a:extLst>
                <a:ext uri="{63B3BB69-23CF-44E3-9099-C40C66FF867C}">
                  <a14:compatExt spid="_x0000_s112671"/>
                </a:ext>
                <a:ext uri="{FF2B5EF4-FFF2-40B4-BE49-F238E27FC236}">
                  <a16:creationId xmlns:a16="http://schemas.microsoft.com/office/drawing/2014/main" id="{00000000-0008-0000-3300-00001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12</xdr:row>
          <xdr:rowOff>180975</xdr:rowOff>
        </xdr:from>
        <xdr:to>
          <xdr:col>11</xdr:col>
          <xdr:colOff>390525</xdr:colOff>
          <xdr:row>13</xdr:row>
          <xdr:rowOff>161925</xdr:rowOff>
        </xdr:to>
        <xdr:sp macro="" textlink="">
          <xdr:nvSpPr>
            <xdr:cNvPr id="112672" name="Check Box 32" hidden="1">
              <a:extLst>
                <a:ext uri="{63B3BB69-23CF-44E3-9099-C40C66FF867C}">
                  <a14:compatExt spid="_x0000_s112672"/>
                </a:ext>
                <a:ext uri="{FF2B5EF4-FFF2-40B4-BE49-F238E27FC236}">
                  <a16:creationId xmlns:a16="http://schemas.microsoft.com/office/drawing/2014/main" id="{00000000-0008-0000-3300-00002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114300</xdr:rowOff>
        </xdr:from>
        <xdr:to>
          <xdr:col>1</xdr:col>
          <xdr:colOff>381000</xdr:colOff>
          <xdr:row>10</xdr:row>
          <xdr:rowOff>95250</xdr:rowOff>
        </xdr:to>
        <xdr:sp macro="" textlink="">
          <xdr:nvSpPr>
            <xdr:cNvPr id="112673" name="Check Box 33" hidden="1">
              <a:extLst>
                <a:ext uri="{63B3BB69-23CF-44E3-9099-C40C66FF867C}">
                  <a14:compatExt spid="_x0000_s112673"/>
                </a:ext>
                <a:ext uri="{FF2B5EF4-FFF2-40B4-BE49-F238E27FC236}">
                  <a16:creationId xmlns:a16="http://schemas.microsoft.com/office/drawing/2014/main" id="{00000000-0008-0000-3300-00002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114300</xdr:rowOff>
        </xdr:from>
        <xdr:to>
          <xdr:col>1</xdr:col>
          <xdr:colOff>381000</xdr:colOff>
          <xdr:row>10</xdr:row>
          <xdr:rowOff>95250</xdr:rowOff>
        </xdr:to>
        <xdr:sp macro="" textlink="">
          <xdr:nvSpPr>
            <xdr:cNvPr id="112674" name="Check Box 34" hidden="1">
              <a:extLst>
                <a:ext uri="{63B3BB69-23CF-44E3-9099-C40C66FF867C}">
                  <a14:compatExt spid="_x0000_s112674"/>
                </a:ext>
                <a:ext uri="{FF2B5EF4-FFF2-40B4-BE49-F238E27FC236}">
                  <a16:creationId xmlns:a16="http://schemas.microsoft.com/office/drawing/2014/main" id="{00000000-0008-0000-3300-00002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10</xdr:row>
          <xdr:rowOff>114300</xdr:rowOff>
        </xdr:from>
        <xdr:to>
          <xdr:col>1</xdr:col>
          <xdr:colOff>381000</xdr:colOff>
          <xdr:row>11</xdr:row>
          <xdr:rowOff>95250</xdr:rowOff>
        </xdr:to>
        <xdr:sp macro="" textlink="">
          <xdr:nvSpPr>
            <xdr:cNvPr id="112675" name="Check Box 35" hidden="1">
              <a:extLst>
                <a:ext uri="{63B3BB69-23CF-44E3-9099-C40C66FF867C}">
                  <a14:compatExt spid="_x0000_s112675"/>
                </a:ext>
                <a:ext uri="{FF2B5EF4-FFF2-40B4-BE49-F238E27FC236}">
                  <a16:creationId xmlns:a16="http://schemas.microsoft.com/office/drawing/2014/main" id="{00000000-0008-0000-3300-00002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114300</xdr:rowOff>
        </xdr:from>
        <xdr:to>
          <xdr:col>1</xdr:col>
          <xdr:colOff>381000</xdr:colOff>
          <xdr:row>12</xdr:row>
          <xdr:rowOff>95250</xdr:rowOff>
        </xdr:to>
        <xdr:sp macro="" textlink="">
          <xdr:nvSpPr>
            <xdr:cNvPr id="112676" name="Check Box 36" hidden="1">
              <a:extLst>
                <a:ext uri="{63B3BB69-23CF-44E3-9099-C40C66FF867C}">
                  <a14:compatExt spid="_x0000_s112676"/>
                </a:ext>
                <a:ext uri="{FF2B5EF4-FFF2-40B4-BE49-F238E27FC236}">
                  <a16:creationId xmlns:a16="http://schemas.microsoft.com/office/drawing/2014/main" id="{00000000-0008-0000-3300-00002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114300</xdr:rowOff>
        </xdr:from>
        <xdr:to>
          <xdr:col>1</xdr:col>
          <xdr:colOff>381000</xdr:colOff>
          <xdr:row>14</xdr:row>
          <xdr:rowOff>95250</xdr:rowOff>
        </xdr:to>
        <xdr:sp macro="" textlink="">
          <xdr:nvSpPr>
            <xdr:cNvPr id="112677" name="Check Box 37" hidden="1">
              <a:extLst>
                <a:ext uri="{63B3BB69-23CF-44E3-9099-C40C66FF867C}">
                  <a14:compatExt spid="_x0000_s112677"/>
                </a:ext>
                <a:ext uri="{FF2B5EF4-FFF2-40B4-BE49-F238E27FC236}">
                  <a16:creationId xmlns:a16="http://schemas.microsoft.com/office/drawing/2014/main" id="{00000000-0008-0000-3300-00002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14</xdr:row>
          <xdr:rowOff>114300</xdr:rowOff>
        </xdr:from>
        <xdr:to>
          <xdr:col>1</xdr:col>
          <xdr:colOff>381000</xdr:colOff>
          <xdr:row>15</xdr:row>
          <xdr:rowOff>95250</xdr:rowOff>
        </xdr:to>
        <xdr:sp macro="" textlink="">
          <xdr:nvSpPr>
            <xdr:cNvPr id="112678" name="Check Box 38" hidden="1">
              <a:extLst>
                <a:ext uri="{63B3BB69-23CF-44E3-9099-C40C66FF867C}">
                  <a14:compatExt spid="_x0000_s112678"/>
                </a:ext>
                <a:ext uri="{FF2B5EF4-FFF2-40B4-BE49-F238E27FC236}">
                  <a16:creationId xmlns:a16="http://schemas.microsoft.com/office/drawing/2014/main" id="{00000000-0008-0000-3300-00002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15</xdr:row>
          <xdr:rowOff>114300</xdr:rowOff>
        </xdr:from>
        <xdr:to>
          <xdr:col>1</xdr:col>
          <xdr:colOff>381000</xdr:colOff>
          <xdr:row>16</xdr:row>
          <xdr:rowOff>95250</xdr:rowOff>
        </xdr:to>
        <xdr:sp macro="" textlink="">
          <xdr:nvSpPr>
            <xdr:cNvPr id="112679" name="Check Box 39" hidden="1">
              <a:extLst>
                <a:ext uri="{63B3BB69-23CF-44E3-9099-C40C66FF867C}">
                  <a14:compatExt spid="_x0000_s112679"/>
                </a:ext>
                <a:ext uri="{FF2B5EF4-FFF2-40B4-BE49-F238E27FC236}">
                  <a16:creationId xmlns:a16="http://schemas.microsoft.com/office/drawing/2014/main" id="{00000000-0008-0000-3300-00002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114300</xdr:rowOff>
        </xdr:from>
        <xdr:to>
          <xdr:col>1</xdr:col>
          <xdr:colOff>381000</xdr:colOff>
          <xdr:row>10</xdr:row>
          <xdr:rowOff>95250</xdr:rowOff>
        </xdr:to>
        <xdr:sp macro="" textlink="">
          <xdr:nvSpPr>
            <xdr:cNvPr id="112680" name="Check Box 40" hidden="1">
              <a:extLst>
                <a:ext uri="{63B3BB69-23CF-44E3-9099-C40C66FF867C}">
                  <a14:compatExt spid="_x0000_s112680"/>
                </a:ext>
                <a:ext uri="{FF2B5EF4-FFF2-40B4-BE49-F238E27FC236}">
                  <a16:creationId xmlns:a16="http://schemas.microsoft.com/office/drawing/2014/main" id="{00000000-0008-0000-3300-00002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10</xdr:row>
          <xdr:rowOff>114300</xdr:rowOff>
        </xdr:from>
        <xdr:to>
          <xdr:col>1</xdr:col>
          <xdr:colOff>381000</xdr:colOff>
          <xdr:row>11</xdr:row>
          <xdr:rowOff>95250</xdr:rowOff>
        </xdr:to>
        <xdr:sp macro="" textlink="">
          <xdr:nvSpPr>
            <xdr:cNvPr id="112681" name="Check Box 41" hidden="1">
              <a:extLst>
                <a:ext uri="{63B3BB69-23CF-44E3-9099-C40C66FF867C}">
                  <a14:compatExt spid="_x0000_s112681"/>
                </a:ext>
                <a:ext uri="{FF2B5EF4-FFF2-40B4-BE49-F238E27FC236}">
                  <a16:creationId xmlns:a16="http://schemas.microsoft.com/office/drawing/2014/main" id="{00000000-0008-0000-3300-00002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114300</xdr:rowOff>
        </xdr:from>
        <xdr:to>
          <xdr:col>1</xdr:col>
          <xdr:colOff>381000</xdr:colOff>
          <xdr:row>12</xdr:row>
          <xdr:rowOff>95250</xdr:rowOff>
        </xdr:to>
        <xdr:sp macro="" textlink="">
          <xdr:nvSpPr>
            <xdr:cNvPr id="112682" name="Check Box 42" hidden="1">
              <a:extLst>
                <a:ext uri="{63B3BB69-23CF-44E3-9099-C40C66FF867C}">
                  <a14:compatExt spid="_x0000_s112682"/>
                </a:ext>
                <a:ext uri="{FF2B5EF4-FFF2-40B4-BE49-F238E27FC236}">
                  <a16:creationId xmlns:a16="http://schemas.microsoft.com/office/drawing/2014/main" id="{00000000-0008-0000-3300-00002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114300</xdr:rowOff>
        </xdr:from>
        <xdr:to>
          <xdr:col>1</xdr:col>
          <xdr:colOff>381000</xdr:colOff>
          <xdr:row>14</xdr:row>
          <xdr:rowOff>95250</xdr:rowOff>
        </xdr:to>
        <xdr:sp macro="" textlink="">
          <xdr:nvSpPr>
            <xdr:cNvPr id="112683" name="Check Box 43" hidden="1">
              <a:extLst>
                <a:ext uri="{63B3BB69-23CF-44E3-9099-C40C66FF867C}">
                  <a14:compatExt spid="_x0000_s112683"/>
                </a:ext>
                <a:ext uri="{FF2B5EF4-FFF2-40B4-BE49-F238E27FC236}">
                  <a16:creationId xmlns:a16="http://schemas.microsoft.com/office/drawing/2014/main" id="{00000000-0008-0000-3300-00002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14</xdr:row>
          <xdr:rowOff>114300</xdr:rowOff>
        </xdr:from>
        <xdr:to>
          <xdr:col>1</xdr:col>
          <xdr:colOff>381000</xdr:colOff>
          <xdr:row>15</xdr:row>
          <xdr:rowOff>95250</xdr:rowOff>
        </xdr:to>
        <xdr:sp macro="" textlink="">
          <xdr:nvSpPr>
            <xdr:cNvPr id="112684" name="Check Box 44" hidden="1">
              <a:extLst>
                <a:ext uri="{63B3BB69-23CF-44E3-9099-C40C66FF867C}">
                  <a14:compatExt spid="_x0000_s112684"/>
                </a:ext>
                <a:ext uri="{FF2B5EF4-FFF2-40B4-BE49-F238E27FC236}">
                  <a16:creationId xmlns:a16="http://schemas.microsoft.com/office/drawing/2014/main" id="{00000000-0008-0000-3300-00002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15</xdr:row>
          <xdr:rowOff>114300</xdr:rowOff>
        </xdr:from>
        <xdr:to>
          <xdr:col>1</xdr:col>
          <xdr:colOff>381000</xdr:colOff>
          <xdr:row>16</xdr:row>
          <xdr:rowOff>95250</xdr:rowOff>
        </xdr:to>
        <xdr:sp macro="" textlink="">
          <xdr:nvSpPr>
            <xdr:cNvPr id="112685" name="Check Box 45" hidden="1">
              <a:extLst>
                <a:ext uri="{63B3BB69-23CF-44E3-9099-C40C66FF867C}">
                  <a14:compatExt spid="_x0000_s112685"/>
                </a:ext>
                <a:ext uri="{FF2B5EF4-FFF2-40B4-BE49-F238E27FC236}">
                  <a16:creationId xmlns:a16="http://schemas.microsoft.com/office/drawing/2014/main" id="{00000000-0008-0000-3300-00002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xdr:row>
          <xdr:rowOff>114300</xdr:rowOff>
        </xdr:from>
        <xdr:to>
          <xdr:col>10</xdr:col>
          <xdr:colOff>381000</xdr:colOff>
          <xdr:row>10</xdr:row>
          <xdr:rowOff>95250</xdr:rowOff>
        </xdr:to>
        <xdr:sp macro="" textlink="">
          <xdr:nvSpPr>
            <xdr:cNvPr id="112686" name="Check Box 46" hidden="1">
              <a:extLst>
                <a:ext uri="{63B3BB69-23CF-44E3-9099-C40C66FF867C}">
                  <a14:compatExt spid="_x0000_s112686"/>
                </a:ext>
                <a:ext uri="{FF2B5EF4-FFF2-40B4-BE49-F238E27FC236}">
                  <a16:creationId xmlns:a16="http://schemas.microsoft.com/office/drawing/2014/main" id="{00000000-0008-0000-3300-00002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xdr:row>
          <xdr:rowOff>114300</xdr:rowOff>
        </xdr:from>
        <xdr:to>
          <xdr:col>10</xdr:col>
          <xdr:colOff>381000</xdr:colOff>
          <xdr:row>11</xdr:row>
          <xdr:rowOff>95250</xdr:rowOff>
        </xdr:to>
        <xdr:sp macro="" textlink="">
          <xdr:nvSpPr>
            <xdr:cNvPr id="112687" name="Check Box 47" hidden="1">
              <a:extLst>
                <a:ext uri="{63B3BB69-23CF-44E3-9099-C40C66FF867C}">
                  <a14:compatExt spid="_x0000_s112687"/>
                </a:ext>
                <a:ext uri="{FF2B5EF4-FFF2-40B4-BE49-F238E27FC236}">
                  <a16:creationId xmlns:a16="http://schemas.microsoft.com/office/drawing/2014/main" id="{00000000-0008-0000-3300-00002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xdr:row>
          <xdr:rowOff>114300</xdr:rowOff>
        </xdr:from>
        <xdr:to>
          <xdr:col>10</xdr:col>
          <xdr:colOff>381000</xdr:colOff>
          <xdr:row>12</xdr:row>
          <xdr:rowOff>95250</xdr:rowOff>
        </xdr:to>
        <xdr:sp macro="" textlink="">
          <xdr:nvSpPr>
            <xdr:cNvPr id="112688" name="Check Box 48" hidden="1">
              <a:extLst>
                <a:ext uri="{63B3BB69-23CF-44E3-9099-C40C66FF867C}">
                  <a14:compatExt spid="_x0000_s112688"/>
                </a:ext>
                <a:ext uri="{FF2B5EF4-FFF2-40B4-BE49-F238E27FC236}">
                  <a16:creationId xmlns:a16="http://schemas.microsoft.com/office/drawing/2014/main" id="{00000000-0008-0000-3300-00003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xdr:row>
          <xdr:rowOff>114300</xdr:rowOff>
        </xdr:from>
        <xdr:to>
          <xdr:col>10</xdr:col>
          <xdr:colOff>381000</xdr:colOff>
          <xdr:row>14</xdr:row>
          <xdr:rowOff>95250</xdr:rowOff>
        </xdr:to>
        <xdr:sp macro="" textlink="">
          <xdr:nvSpPr>
            <xdr:cNvPr id="112689" name="Check Box 49" hidden="1">
              <a:extLst>
                <a:ext uri="{63B3BB69-23CF-44E3-9099-C40C66FF867C}">
                  <a14:compatExt spid="_x0000_s112689"/>
                </a:ext>
                <a:ext uri="{FF2B5EF4-FFF2-40B4-BE49-F238E27FC236}">
                  <a16:creationId xmlns:a16="http://schemas.microsoft.com/office/drawing/2014/main" id="{00000000-0008-0000-3300-00003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14</xdr:row>
          <xdr:rowOff>114300</xdr:rowOff>
        </xdr:from>
        <xdr:to>
          <xdr:col>10</xdr:col>
          <xdr:colOff>381000</xdr:colOff>
          <xdr:row>15</xdr:row>
          <xdr:rowOff>95250</xdr:rowOff>
        </xdr:to>
        <xdr:sp macro="" textlink="">
          <xdr:nvSpPr>
            <xdr:cNvPr id="112690" name="Check Box 50" hidden="1">
              <a:extLst>
                <a:ext uri="{63B3BB69-23CF-44E3-9099-C40C66FF867C}">
                  <a14:compatExt spid="_x0000_s112690"/>
                </a:ext>
                <a:ext uri="{FF2B5EF4-FFF2-40B4-BE49-F238E27FC236}">
                  <a16:creationId xmlns:a16="http://schemas.microsoft.com/office/drawing/2014/main" id="{00000000-0008-0000-3300-00003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15</xdr:row>
          <xdr:rowOff>114300</xdr:rowOff>
        </xdr:from>
        <xdr:to>
          <xdr:col>10</xdr:col>
          <xdr:colOff>381000</xdr:colOff>
          <xdr:row>16</xdr:row>
          <xdr:rowOff>95250</xdr:rowOff>
        </xdr:to>
        <xdr:sp macro="" textlink="">
          <xdr:nvSpPr>
            <xdr:cNvPr id="112691" name="Check Box 51" hidden="1">
              <a:extLst>
                <a:ext uri="{63B3BB69-23CF-44E3-9099-C40C66FF867C}">
                  <a14:compatExt spid="_x0000_s112691"/>
                </a:ext>
                <a:ext uri="{FF2B5EF4-FFF2-40B4-BE49-F238E27FC236}">
                  <a16:creationId xmlns:a16="http://schemas.microsoft.com/office/drawing/2014/main" id="{00000000-0008-0000-3300-00003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114300</xdr:rowOff>
        </xdr:from>
        <xdr:to>
          <xdr:col>11</xdr:col>
          <xdr:colOff>381000</xdr:colOff>
          <xdr:row>10</xdr:row>
          <xdr:rowOff>95250</xdr:rowOff>
        </xdr:to>
        <xdr:sp macro="" textlink="">
          <xdr:nvSpPr>
            <xdr:cNvPr id="112692" name="Check Box 52" hidden="1">
              <a:extLst>
                <a:ext uri="{63B3BB69-23CF-44E3-9099-C40C66FF867C}">
                  <a14:compatExt spid="_x0000_s112692"/>
                </a:ext>
                <a:ext uri="{FF2B5EF4-FFF2-40B4-BE49-F238E27FC236}">
                  <a16:creationId xmlns:a16="http://schemas.microsoft.com/office/drawing/2014/main" id="{00000000-0008-0000-3300-00003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xdr:row>
          <xdr:rowOff>114300</xdr:rowOff>
        </xdr:from>
        <xdr:to>
          <xdr:col>11</xdr:col>
          <xdr:colOff>381000</xdr:colOff>
          <xdr:row>11</xdr:row>
          <xdr:rowOff>95250</xdr:rowOff>
        </xdr:to>
        <xdr:sp macro="" textlink="">
          <xdr:nvSpPr>
            <xdr:cNvPr id="112693" name="Check Box 53" hidden="1">
              <a:extLst>
                <a:ext uri="{63B3BB69-23CF-44E3-9099-C40C66FF867C}">
                  <a14:compatExt spid="_x0000_s112693"/>
                </a:ext>
                <a:ext uri="{FF2B5EF4-FFF2-40B4-BE49-F238E27FC236}">
                  <a16:creationId xmlns:a16="http://schemas.microsoft.com/office/drawing/2014/main" id="{00000000-0008-0000-3300-00003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11</xdr:row>
          <xdr:rowOff>114300</xdr:rowOff>
        </xdr:from>
        <xdr:to>
          <xdr:col>11</xdr:col>
          <xdr:colOff>381000</xdr:colOff>
          <xdr:row>12</xdr:row>
          <xdr:rowOff>95250</xdr:rowOff>
        </xdr:to>
        <xdr:sp macro="" textlink="">
          <xdr:nvSpPr>
            <xdr:cNvPr id="112694" name="Check Box 54" hidden="1">
              <a:extLst>
                <a:ext uri="{63B3BB69-23CF-44E3-9099-C40C66FF867C}">
                  <a14:compatExt spid="_x0000_s112694"/>
                </a:ext>
                <a:ext uri="{FF2B5EF4-FFF2-40B4-BE49-F238E27FC236}">
                  <a16:creationId xmlns:a16="http://schemas.microsoft.com/office/drawing/2014/main" id="{00000000-0008-0000-3300-00003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13</xdr:row>
          <xdr:rowOff>114300</xdr:rowOff>
        </xdr:from>
        <xdr:to>
          <xdr:col>11</xdr:col>
          <xdr:colOff>381000</xdr:colOff>
          <xdr:row>14</xdr:row>
          <xdr:rowOff>95250</xdr:rowOff>
        </xdr:to>
        <xdr:sp macro="" textlink="">
          <xdr:nvSpPr>
            <xdr:cNvPr id="112695" name="Check Box 55" hidden="1">
              <a:extLst>
                <a:ext uri="{63B3BB69-23CF-44E3-9099-C40C66FF867C}">
                  <a14:compatExt spid="_x0000_s112695"/>
                </a:ext>
                <a:ext uri="{FF2B5EF4-FFF2-40B4-BE49-F238E27FC236}">
                  <a16:creationId xmlns:a16="http://schemas.microsoft.com/office/drawing/2014/main" id="{00000000-0008-0000-3300-00003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114300</xdr:rowOff>
        </xdr:from>
        <xdr:to>
          <xdr:col>11</xdr:col>
          <xdr:colOff>381000</xdr:colOff>
          <xdr:row>15</xdr:row>
          <xdr:rowOff>95250</xdr:rowOff>
        </xdr:to>
        <xdr:sp macro="" textlink="">
          <xdr:nvSpPr>
            <xdr:cNvPr id="112696" name="Check Box 56" hidden="1">
              <a:extLst>
                <a:ext uri="{63B3BB69-23CF-44E3-9099-C40C66FF867C}">
                  <a14:compatExt spid="_x0000_s112696"/>
                </a:ext>
                <a:ext uri="{FF2B5EF4-FFF2-40B4-BE49-F238E27FC236}">
                  <a16:creationId xmlns:a16="http://schemas.microsoft.com/office/drawing/2014/main" id="{00000000-0008-0000-3300-00003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114300</xdr:rowOff>
        </xdr:from>
        <xdr:to>
          <xdr:col>11</xdr:col>
          <xdr:colOff>381000</xdr:colOff>
          <xdr:row>16</xdr:row>
          <xdr:rowOff>95250</xdr:rowOff>
        </xdr:to>
        <xdr:sp macro="" textlink="">
          <xdr:nvSpPr>
            <xdr:cNvPr id="112697" name="Check Box 57" hidden="1">
              <a:extLst>
                <a:ext uri="{63B3BB69-23CF-44E3-9099-C40C66FF867C}">
                  <a14:compatExt spid="_x0000_s112697"/>
                </a:ext>
                <a:ext uri="{FF2B5EF4-FFF2-40B4-BE49-F238E27FC236}">
                  <a16:creationId xmlns:a16="http://schemas.microsoft.com/office/drawing/2014/main" id="{00000000-0008-0000-3300-00003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25</xdr:row>
          <xdr:rowOff>161925</xdr:rowOff>
        </xdr:from>
        <xdr:to>
          <xdr:col>11</xdr:col>
          <xdr:colOff>123825</xdr:colOff>
          <xdr:row>27</xdr:row>
          <xdr:rowOff>104775</xdr:rowOff>
        </xdr:to>
        <xdr:sp macro="" textlink="">
          <xdr:nvSpPr>
            <xdr:cNvPr id="112698" name="Check Box 58" hidden="1">
              <a:extLst>
                <a:ext uri="{63B3BB69-23CF-44E3-9099-C40C66FF867C}">
                  <a14:compatExt spid="_x0000_s112698"/>
                </a:ext>
                <a:ext uri="{FF2B5EF4-FFF2-40B4-BE49-F238E27FC236}">
                  <a16:creationId xmlns:a16="http://schemas.microsoft.com/office/drawing/2014/main" id="{00000000-0008-0000-3300-00003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26</xdr:row>
          <xdr:rowOff>161925</xdr:rowOff>
        </xdr:from>
        <xdr:to>
          <xdr:col>11</xdr:col>
          <xdr:colOff>123825</xdr:colOff>
          <xdr:row>28</xdr:row>
          <xdr:rowOff>104775</xdr:rowOff>
        </xdr:to>
        <xdr:sp macro="" textlink="">
          <xdr:nvSpPr>
            <xdr:cNvPr id="112699" name="Check Box 59" hidden="1">
              <a:extLst>
                <a:ext uri="{63B3BB69-23CF-44E3-9099-C40C66FF867C}">
                  <a14:compatExt spid="_x0000_s112699"/>
                </a:ext>
                <a:ext uri="{FF2B5EF4-FFF2-40B4-BE49-F238E27FC236}">
                  <a16:creationId xmlns:a16="http://schemas.microsoft.com/office/drawing/2014/main" id="{00000000-0008-0000-3300-00003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27</xdr:row>
          <xdr:rowOff>161925</xdr:rowOff>
        </xdr:from>
        <xdr:to>
          <xdr:col>11</xdr:col>
          <xdr:colOff>123825</xdr:colOff>
          <xdr:row>29</xdr:row>
          <xdr:rowOff>104775</xdr:rowOff>
        </xdr:to>
        <xdr:sp macro="" textlink="">
          <xdr:nvSpPr>
            <xdr:cNvPr id="112700" name="Check Box 60" hidden="1">
              <a:extLst>
                <a:ext uri="{63B3BB69-23CF-44E3-9099-C40C66FF867C}">
                  <a14:compatExt spid="_x0000_s112700"/>
                </a:ext>
                <a:ext uri="{FF2B5EF4-FFF2-40B4-BE49-F238E27FC236}">
                  <a16:creationId xmlns:a16="http://schemas.microsoft.com/office/drawing/2014/main" id="{00000000-0008-0000-3300-00003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28</xdr:row>
          <xdr:rowOff>161925</xdr:rowOff>
        </xdr:from>
        <xdr:to>
          <xdr:col>11</xdr:col>
          <xdr:colOff>123825</xdr:colOff>
          <xdr:row>30</xdr:row>
          <xdr:rowOff>104775</xdr:rowOff>
        </xdr:to>
        <xdr:sp macro="" textlink="">
          <xdr:nvSpPr>
            <xdr:cNvPr id="112701" name="Check Box 61" hidden="1">
              <a:extLst>
                <a:ext uri="{63B3BB69-23CF-44E3-9099-C40C66FF867C}">
                  <a14:compatExt spid="_x0000_s112701"/>
                </a:ext>
                <a:ext uri="{FF2B5EF4-FFF2-40B4-BE49-F238E27FC236}">
                  <a16:creationId xmlns:a16="http://schemas.microsoft.com/office/drawing/2014/main" id="{00000000-0008-0000-3300-00003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209550</xdr:rowOff>
        </xdr:from>
        <xdr:to>
          <xdr:col>10</xdr:col>
          <xdr:colOff>238125</xdr:colOff>
          <xdr:row>32</xdr:row>
          <xdr:rowOff>38100</xdr:rowOff>
        </xdr:to>
        <xdr:sp macro="" textlink="">
          <xdr:nvSpPr>
            <xdr:cNvPr id="112702" name="Check Box 62" hidden="1">
              <a:extLst>
                <a:ext uri="{63B3BB69-23CF-44E3-9099-C40C66FF867C}">
                  <a14:compatExt spid="_x0000_s112702"/>
                </a:ext>
                <a:ext uri="{FF2B5EF4-FFF2-40B4-BE49-F238E27FC236}">
                  <a16:creationId xmlns:a16="http://schemas.microsoft.com/office/drawing/2014/main" id="{00000000-0008-0000-3300-00003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200025</xdr:rowOff>
        </xdr:from>
        <xdr:to>
          <xdr:col>10</xdr:col>
          <xdr:colOff>238125</xdr:colOff>
          <xdr:row>33</xdr:row>
          <xdr:rowOff>28575</xdr:rowOff>
        </xdr:to>
        <xdr:sp macro="" textlink="">
          <xdr:nvSpPr>
            <xdr:cNvPr id="112703" name="Check Box 63" hidden="1">
              <a:extLst>
                <a:ext uri="{63B3BB69-23CF-44E3-9099-C40C66FF867C}">
                  <a14:compatExt spid="_x0000_s112703"/>
                </a:ext>
                <a:ext uri="{FF2B5EF4-FFF2-40B4-BE49-F238E27FC236}">
                  <a16:creationId xmlns:a16="http://schemas.microsoft.com/office/drawing/2014/main" id="{00000000-0008-0000-3300-00003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36</xdr:row>
          <xdr:rowOff>219075</xdr:rowOff>
        </xdr:from>
        <xdr:to>
          <xdr:col>10</xdr:col>
          <xdr:colOff>247650</xdr:colOff>
          <xdr:row>38</xdr:row>
          <xdr:rowOff>47625</xdr:rowOff>
        </xdr:to>
        <xdr:sp macro="" textlink="">
          <xdr:nvSpPr>
            <xdr:cNvPr id="112704" name="Check Box 64" hidden="1">
              <a:extLst>
                <a:ext uri="{63B3BB69-23CF-44E3-9099-C40C66FF867C}">
                  <a14:compatExt spid="_x0000_s112704"/>
                </a:ext>
                <a:ext uri="{FF2B5EF4-FFF2-40B4-BE49-F238E27FC236}">
                  <a16:creationId xmlns:a16="http://schemas.microsoft.com/office/drawing/2014/main" id="{00000000-0008-0000-3300-00004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37</xdr:row>
          <xdr:rowOff>209550</xdr:rowOff>
        </xdr:from>
        <xdr:to>
          <xdr:col>10</xdr:col>
          <xdr:colOff>247650</xdr:colOff>
          <xdr:row>39</xdr:row>
          <xdr:rowOff>38100</xdr:rowOff>
        </xdr:to>
        <xdr:sp macro="" textlink="">
          <xdr:nvSpPr>
            <xdr:cNvPr id="112705" name="Check Box 65" hidden="1">
              <a:extLst>
                <a:ext uri="{63B3BB69-23CF-44E3-9099-C40C66FF867C}">
                  <a14:compatExt spid="_x0000_s112705"/>
                </a:ext>
                <a:ext uri="{FF2B5EF4-FFF2-40B4-BE49-F238E27FC236}">
                  <a16:creationId xmlns:a16="http://schemas.microsoft.com/office/drawing/2014/main" id="{00000000-0008-0000-3300-00004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38</xdr:row>
          <xdr:rowOff>209550</xdr:rowOff>
        </xdr:from>
        <xdr:to>
          <xdr:col>10</xdr:col>
          <xdr:colOff>247650</xdr:colOff>
          <xdr:row>40</xdr:row>
          <xdr:rowOff>38100</xdr:rowOff>
        </xdr:to>
        <xdr:sp macro="" textlink="">
          <xdr:nvSpPr>
            <xdr:cNvPr id="112706" name="Check Box 66" hidden="1">
              <a:extLst>
                <a:ext uri="{63B3BB69-23CF-44E3-9099-C40C66FF867C}">
                  <a14:compatExt spid="_x0000_s112706"/>
                </a:ext>
                <a:ext uri="{FF2B5EF4-FFF2-40B4-BE49-F238E27FC236}">
                  <a16:creationId xmlns:a16="http://schemas.microsoft.com/office/drawing/2014/main" id="{00000000-0008-0000-3300-00004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43</xdr:row>
          <xdr:rowOff>9525</xdr:rowOff>
        </xdr:from>
        <xdr:to>
          <xdr:col>8</xdr:col>
          <xdr:colOff>238125</xdr:colOff>
          <xdr:row>44</xdr:row>
          <xdr:rowOff>76200</xdr:rowOff>
        </xdr:to>
        <xdr:sp macro="" textlink="">
          <xdr:nvSpPr>
            <xdr:cNvPr id="112707" name="Check Box 67" hidden="1">
              <a:extLst>
                <a:ext uri="{63B3BB69-23CF-44E3-9099-C40C66FF867C}">
                  <a14:compatExt spid="_x0000_s112707"/>
                </a:ext>
                <a:ext uri="{FF2B5EF4-FFF2-40B4-BE49-F238E27FC236}">
                  <a16:creationId xmlns:a16="http://schemas.microsoft.com/office/drawing/2014/main" id="{00000000-0008-0000-3300-00004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44</xdr:row>
          <xdr:rowOff>200025</xdr:rowOff>
        </xdr:from>
        <xdr:to>
          <xdr:col>8</xdr:col>
          <xdr:colOff>247650</xdr:colOff>
          <xdr:row>46</xdr:row>
          <xdr:rowOff>28575</xdr:rowOff>
        </xdr:to>
        <xdr:sp macro="" textlink="">
          <xdr:nvSpPr>
            <xdr:cNvPr id="112708" name="Check Box 68" hidden="1">
              <a:extLst>
                <a:ext uri="{63B3BB69-23CF-44E3-9099-C40C66FF867C}">
                  <a14:compatExt spid="_x0000_s112708"/>
                </a:ext>
                <a:ext uri="{FF2B5EF4-FFF2-40B4-BE49-F238E27FC236}">
                  <a16:creationId xmlns:a16="http://schemas.microsoft.com/office/drawing/2014/main" id="{00000000-0008-0000-3300-00004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44</xdr:row>
          <xdr:rowOff>219075</xdr:rowOff>
        </xdr:from>
        <xdr:to>
          <xdr:col>11</xdr:col>
          <xdr:colOff>238125</xdr:colOff>
          <xdr:row>46</xdr:row>
          <xdr:rowOff>47625</xdr:rowOff>
        </xdr:to>
        <xdr:sp macro="" textlink="">
          <xdr:nvSpPr>
            <xdr:cNvPr id="112709" name="Check Box 69" hidden="1">
              <a:extLst>
                <a:ext uri="{63B3BB69-23CF-44E3-9099-C40C66FF867C}">
                  <a14:compatExt spid="_x0000_s112709"/>
                </a:ext>
                <a:ext uri="{FF2B5EF4-FFF2-40B4-BE49-F238E27FC236}">
                  <a16:creationId xmlns:a16="http://schemas.microsoft.com/office/drawing/2014/main" id="{00000000-0008-0000-3300-00004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45</xdr:row>
          <xdr:rowOff>209550</xdr:rowOff>
        </xdr:from>
        <xdr:to>
          <xdr:col>8</xdr:col>
          <xdr:colOff>238125</xdr:colOff>
          <xdr:row>47</xdr:row>
          <xdr:rowOff>38100</xdr:rowOff>
        </xdr:to>
        <xdr:sp macro="" textlink="">
          <xdr:nvSpPr>
            <xdr:cNvPr id="112710" name="Check Box 70" hidden="1">
              <a:extLst>
                <a:ext uri="{63B3BB69-23CF-44E3-9099-C40C66FF867C}">
                  <a14:compatExt spid="_x0000_s112710"/>
                </a:ext>
                <a:ext uri="{FF2B5EF4-FFF2-40B4-BE49-F238E27FC236}">
                  <a16:creationId xmlns:a16="http://schemas.microsoft.com/office/drawing/2014/main" id="{00000000-0008-0000-3300-00004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45</xdr:row>
          <xdr:rowOff>200025</xdr:rowOff>
        </xdr:from>
        <xdr:to>
          <xdr:col>11</xdr:col>
          <xdr:colOff>228600</xdr:colOff>
          <xdr:row>47</xdr:row>
          <xdr:rowOff>28575</xdr:rowOff>
        </xdr:to>
        <xdr:sp macro="" textlink="">
          <xdr:nvSpPr>
            <xdr:cNvPr id="112711" name="Check Box 71" hidden="1">
              <a:extLst>
                <a:ext uri="{63B3BB69-23CF-44E3-9099-C40C66FF867C}">
                  <a14:compatExt spid="_x0000_s112711"/>
                </a:ext>
                <a:ext uri="{FF2B5EF4-FFF2-40B4-BE49-F238E27FC236}">
                  <a16:creationId xmlns:a16="http://schemas.microsoft.com/office/drawing/2014/main" id="{00000000-0008-0000-3300-00004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46</xdr:row>
          <xdr:rowOff>200025</xdr:rowOff>
        </xdr:from>
        <xdr:to>
          <xdr:col>8</xdr:col>
          <xdr:colOff>247650</xdr:colOff>
          <xdr:row>48</xdr:row>
          <xdr:rowOff>28575</xdr:rowOff>
        </xdr:to>
        <xdr:sp macro="" textlink="">
          <xdr:nvSpPr>
            <xdr:cNvPr id="112712" name="Check Box 72" hidden="1">
              <a:extLst>
                <a:ext uri="{63B3BB69-23CF-44E3-9099-C40C66FF867C}">
                  <a14:compatExt spid="_x0000_s112712"/>
                </a:ext>
                <a:ext uri="{FF2B5EF4-FFF2-40B4-BE49-F238E27FC236}">
                  <a16:creationId xmlns:a16="http://schemas.microsoft.com/office/drawing/2014/main" id="{00000000-0008-0000-3300-00004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47</xdr:row>
          <xdr:rowOff>209550</xdr:rowOff>
        </xdr:from>
        <xdr:to>
          <xdr:col>8</xdr:col>
          <xdr:colOff>238125</xdr:colOff>
          <xdr:row>49</xdr:row>
          <xdr:rowOff>38100</xdr:rowOff>
        </xdr:to>
        <xdr:sp macro="" textlink="">
          <xdr:nvSpPr>
            <xdr:cNvPr id="112713" name="Check Box 73" hidden="1">
              <a:extLst>
                <a:ext uri="{63B3BB69-23CF-44E3-9099-C40C66FF867C}">
                  <a14:compatExt spid="_x0000_s112713"/>
                </a:ext>
                <a:ext uri="{FF2B5EF4-FFF2-40B4-BE49-F238E27FC236}">
                  <a16:creationId xmlns:a16="http://schemas.microsoft.com/office/drawing/2014/main" id="{00000000-0008-0000-3300-00004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48</xdr:row>
          <xdr:rowOff>200025</xdr:rowOff>
        </xdr:from>
        <xdr:to>
          <xdr:col>8</xdr:col>
          <xdr:colOff>238125</xdr:colOff>
          <xdr:row>50</xdr:row>
          <xdr:rowOff>28575</xdr:rowOff>
        </xdr:to>
        <xdr:sp macro="" textlink="">
          <xdr:nvSpPr>
            <xdr:cNvPr id="112714" name="Check Box 74" hidden="1">
              <a:extLst>
                <a:ext uri="{63B3BB69-23CF-44E3-9099-C40C66FF867C}">
                  <a14:compatExt spid="_x0000_s112714"/>
                </a:ext>
                <a:ext uri="{FF2B5EF4-FFF2-40B4-BE49-F238E27FC236}">
                  <a16:creationId xmlns:a16="http://schemas.microsoft.com/office/drawing/2014/main" id="{00000000-0008-0000-3300-00004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504825</xdr:colOff>
          <xdr:row>49</xdr:row>
          <xdr:rowOff>209550</xdr:rowOff>
        </xdr:from>
        <xdr:to>
          <xdr:col>8</xdr:col>
          <xdr:colOff>228600</xdr:colOff>
          <xdr:row>51</xdr:row>
          <xdr:rowOff>38100</xdr:rowOff>
        </xdr:to>
        <xdr:sp macro="" textlink="">
          <xdr:nvSpPr>
            <xdr:cNvPr id="112715" name="Check Box 75" hidden="1">
              <a:extLst>
                <a:ext uri="{63B3BB69-23CF-44E3-9099-C40C66FF867C}">
                  <a14:compatExt spid="_x0000_s112715"/>
                </a:ext>
                <a:ext uri="{FF2B5EF4-FFF2-40B4-BE49-F238E27FC236}">
                  <a16:creationId xmlns:a16="http://schemas.microsoft.com/office/drawing/2014/main" id="{00000000-0008-0000-3300-00004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50</xdr:row>
          <xdr:rowOff>200025</xdr:rowOff>
        </xdr:from>
        <xdr:to>
          <xdr:col>8</xdr:col>
          <xdr:colOff>238125</xdr:colOff>
          <xdr:row>52</xdr:row>
          <xdr:rowOff>28575</xdr:rowOff>
        </xdr:to>
        <xdr:sp macro="" textlink="">
          <xdr:nvSpPr>
            <xdr:cNvPr id="112716" name="Check Box 76" hidden="1">
              <a:extLst>
                <a:ext uri="{63B3BB69-23CF-44E3-9099-C40C66FF867C}">
                  <a14:compatExt spid="_x0000_s112716"/>
                </a:ext>
                <a:ext uri="{FF2B5EF4-FFF2-40B4-BE49-F238E27FC236}">
                  <a16:creationId xmlns:a16="http://schemas.microsoft.com/office/drawing/2014/main" id="{00000000-0008-0000-3300-00004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51</xdr:row>
          <xdr:rowOff>209550</xdr:rowOff>
        </xdr:from>
        <xdr:to>
          <xdr:col>8</xdr:col>
          <xdr:colOff>238125</xdr:colOff>
          <xdr:row>53</xdr:row>
          <xdr:rowOff>38100</xdr:rowOff>
        </xdr:to>
        <xdr:sp macro="" textlink="">
          <xdr:nvSpPr>
            <xdr:cNvPr id="112717" name="Check Box 77" hidden="1">
              <a:extLst>
                <a:ext uri="{63B3BB69-23CF-44E3-9099-C40C66FF867C}">
                  <a14:compatExt spid="_x0000_s112717"/>
                </a:ext>
                <a:ext uri="{FF2B5EF4-FFF2-40B4-BE49-F238E27FC236}">
                  <a16:creationId xmlns:a16="http://schemas.microsoft.com/office/drawing/2014/main" id="{00000000-0008-0000-3300-00004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514350</xdr:colOff>
          <xdr:row>51</xdr:row>
          <xdr:rowOff>209550</xdr:rowOff>
        </xdr:from>
        <xdr:to>
          <xdr:col>12</xdr:col>
          <xdr:colOff>238125</xdr:colOff>
          <xdr:row>53</xdr:row>
          <xdr:rowOff>38100</xdr:rowOff>
        </xdr:to>
        <xdr:sp macro="" textlink="">
          <xdr:nvSpPr>
            <xdr:cNvPr id="112718" name="Check Box 78" hidden="1">
              <a:extLst>
                <a:ext uri="{63B3BB69-23CF-44E3-9099-C40C66FF867C}">
                  <a14:compatExt spid="_x0000_s112718"/>
                </a:ext>
                <a:ext uri="{FF2B5EF4-FFF2-40B4-BE49-F238E27FC236}">
                  <a16:creationId xmlns:a16="http://schemas.microsoft.com/office/drawing/2014/main" id="{00000000-0008-0000-3300-00004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52</xdr:row>
          <xdr:rowOff>209550</xdr:rowOff>
        </xdr:from>
        <xdr:to>
          <xdr:col>8</xdr:col>
          <xdr:colOff>238125</xdr:colOff>
          <xdr:row>54</xdr:row>
          <xdr:rowOff>38100</xdr:rowOff>
        </xdr:to>
        <xdr:sp macro="" textlink="">
          <xdr:nvSpPr>
            <xdr:cNvPr id="112719" name="Check Box 79" hidden="1">
              <a:extLst>
                <a:ext uri="{63B3BB69-23CF-44E3-9099-C40C66FF867C}">
                  <a14:compatExt spid="_x0000_s112719"/>
                </a:ext>
                <a:ext uri="{FF2B5EF4-FFF2-40B4-BE49-F238E27FC236}">
                  <a16:creationId xmlns:a16="http://schemas.microsoft.com/office/drawing/2014/main" id="{00000000-0008-0000-3300-00004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53</xdr:row>
          <xdr:rowOff>219075</xdr:rowOff>
        </xdr:from>
        <xdr:to>
          <xdr:col>8</xdr:col>
          <xdr:colOff>238125</xdr:colOff>
          <xdr:row>55</xdr:row>
          <xdr:rowOff>47625</xdr:rowOff>
        </xdr:to>
        <xdr:sp macro="" textlink="">
          <xdr:nvSpPr>
            <xdr:cNvPr id="112720" name="Check Box 80" hidden="1">
              <a:extLst>
                <a:ext uri="{63B3BB69-23CF-44E3-9099-C40C66FF867C}">
                  <a14:compatExt spid="_x0000_s112720"/>
                </a:ext>
                <a:ext uri="{FF2B5EF4-FFF2-40B4-BE49-F238E27FC236}">
                  <a16:creationId xmlns:a16="http://schemas.microsoft.com/office/drawing/2014/main" id="{00000000-0008-0000-3300-00005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54</xdr:row>
          <xdr:rowOff>209550</xdr:rowOff>
        </xdr:from>
        <xdr:to>
          <xdr:col>8</xdr:col>
          <xdr:colOff>247650</xdr:colOff>
          <xdr:row>56</xdr:row>
          <xdr:rowOff>38100</xdr:rowOff>
        </xdr:to>
        <xdr:sp macro="" textlink="">
          <xdr:nvSpPr>
            <xdr:cNvPr id="112721" name="Check Box 81" hidden="1">
              <a:extLst>
                <a:ext uri="{63B3BB69-23CF-44E3-9099-C40C66FF867C}">
                  <a14:compatExt spid="_x0000_s112721"/>
                </a:ext>
                <a:ext uri="{FF2B5EF4-FFF2-40B4-BE49-F238E27FC236}">
                  <a16:creationId xmlns:a16="http://schemas.microsoft.com/office/drawing/2014/main" id="{00000000-0008-0000-3300-00005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55</xdr:row>
          <xdr:rowOff>219075</xdr:rowOff>
        </xdr:from>
        <xdr:to>
          <xdr:col>8</xdr:col>
          <xdr:colOff>247650</xdr:colOff>
          <xdr:row>57</xdr:row>
          <xdr:rowOff>47625</xdr:rowOff>
        </xdr:to>
        <xdr:sp macro="" textlink="">
          <xdr:nvSpPr>
            <xdr:cNvPr id="112722" name="Check Box 82" hidden="1">
              <a:extLst>
                <a:ext uri="{63B3BB69-23CF-44E3-9099-C40C66FF867C}">
                  <a14:compatExt spid="_x0000_s112722"/>
                </a:ext>
                <a:ext uri="{FF2B5EF4-FFF2-40B4-BE49-F238E27FC236}">
                  <a16:creationId xmlns:a16="http://schemas.microsoft.com/office/drawing/2014/main" id="{00000000-0008-0000-3300-00005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56</xdr:row>
          <xdr:rowOff>219075</xdr:rowOff>
        </xdr:from>
        <xdr:to>
          <xdr:col>8</xdr:col>
          <xdr:colOff>238125</xdr:colOff>
          <xdr:row>58</xdr:row>
          <xdr:rowOff>47625</xdr:rowOff>
        </xdr:to>
        <xdr:sp macro="" textlink="">
          <xdr:nvSpPr>
            <xdr:cNvPr id="112723" name="Check Box 83" hidden="1">
              <a:extLst>
                <a:ext uri="{63B3BB69-23CF-44E3-9099-C40C66FF867C}">
                  <a14:compatExt spid="_x0000_s112723"/>
                </a:ext>
                <a:ext uri="{FF2B5EF4-FFF2-40B4-BE49-F238E27FC236}">
                  <a16:creationId xmlns:a16="http://schemas.microsoft.com/office/drawing/2014/main" id="{00000000-0008-0000-3300-00005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57</xdr:row>
          <xdr:rowOff>209550</xdr:rowOff>
        </xdr:from>
        <xdr:to>
          <xdr:col>8</xdr:col>
          <xdr:colOff>238125</xdr:colOff>
          <xdr:row>59</xdr:row>
          <xdr:rowOff>38100</xdr:rowOff>
        </xdr:to>
        <xdr:sp macro="" textlink="">
          <xdr:nvSpPr>
            <xdr:cNvPr id="112724" name="Check Box 84" hidden="1">
              <a:extLst>
                <a:ext uri="{63B3BB69-23CF-44E3-9099-C40C66FF867C}">
                  <a14:compatExt spid="_x0000_s112724"/>
                </a:ext>
                <a:ext uri="{FF2B5EF4-FFF2-40B4-BE49-F238E27FC236}">
                  <a16:creationId xmlns:a16="http://schemas.microsoft.com/office/drawing/2014/main" id="{00000000-0008-0000-3300-00005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504825</xdr:colOff>
          <xdr:row>58</xdr:row>
          <xdr:rowOff>209550</xdr:rowOff>
        </xdr:from>
        <xdr:to>
          <xdr:col>8</xdr:col>
          <xdr:colOff>228600</xdr:colOff>
          <xdr:row>60</xdr:row>
          <xdr:rowOff>38100</xdr:rowOff>
        </xdr:to>
        <xdr:sp macro="" textlink="">
          <xdr:nvSpPr>
            <xdr:cNvPr id="112725" name="Check Box 85" hidden="1">
              <a:extLst>
                <a:ext uri="{63B3BB69-23CF-44E3-9099-C40C66FF867C}">
                  <a14:compatExt spid="_x0000_s112725"/>
                </a:ext>
                <a:ext uri="{FF2B5EF4-FFF2-40B4-BE49-F238E27FC236}">
                  <a16:creationId xmlns:a16="http://schemas.microsoft.com/office/drawing/2014/main" id="{00000000-0008-0000-3300-00005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70</xdr:row>
          <xdr:rowOff>1485900</xdr:rowOff>
        </xdr:from>
        <xdr:to>
          <xdr:col>8</xdr:col>
          <xdr:colOff>247650</xdr:colOff>
          <xdr:row>72</xdr:row>
          <xdr:rowOff>180975</xdr:rowOff>
        </xdr:to>
        <xdr:sp macro="" textlink="">
          <xdr:nvSpPr>
            <xdr:cNvPr id="112726" name="Check Box 86" hidden="1">
              <a:extLst>
                <a:ext uri="{63B3BB69-23CF-44E3-9099-C40C66FF867C}">
                  <a14:compatExt spid="_x0000_s112726"/>
                </a:ext>
                <a:ext uri="{FF2B5EF4-FFF2-40B4-BE49-F238E27FC236}">
                  <a16:creationId xmlns:a16="http://schemas.microsoft.com/office/drawing/2014/main" id="{00000000-0008-0000-3300-00005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70</xdr:row>
          <xdr:rowOff>1504950</xdr:rowOff>
        </xdr:from>
        <xdr:to>
          <xdr:col>10</xdr:col>
          <xdr:colOff>247650</xdr:colOff>
          <xdr:row>72</xdr:row>
          <xdr:rowOff>180975</xdr:rowOff>
        </xdr:to>
        <xdr:sp macro="" textlink="">
          <xdr:nvSpPr>
            <xdr:cNvPr id="112727" name="Check Box 87" hidden="1">
              <a:extLst>
                <a:ext uri="{63B3BB69-23CF-44E3-9099-C40C66FF867C}">
                  <a14:compatExt spid="_x0000_s112727"/>
                </a:ext>
                <a:ext uri="{FF2B5EF4-FFF2-40B4-BE49-F238E27FC236}">
                  <a16:creationId xmlns:a16="http://schemas.microsoft.com/office/drawing/2014/main" id="{00000000-0008-0000-3300-00005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70</xdr:row>
          <xdr:rowOff>1504950</xdr:rowOff>
        </xdr:from>
        <xdr:to>
          <xdr:col>12</xdr:col>
          <xdr:colOff>257175</xdr:colOff>
          <xdr:row>72</xdr:row>
          <xdr:rowOff>180975</xdr:rowOff>
        </xdr:to>
        <xdr:sp macro="" textlink="">
          <xdr:nvSpPr>
            <xdr:cNvPr id="112728" name="Check Box 88" hidden="1">
              <a:extLst>
                <a:ext uri="{63B3BB69-23CF-44E3-9099-C40C66FF867C}">
                  <a14:compatExt spid="_x0000_s112728"/>
                </a:ext>
                <a:ext uri="{FF2B5EF4-FFF2-40B4-BE49-F238E27FC236}">
                  <a16:creationId xmlns:a16="http://schemas.microsoft.com/office/drawing/2014/main" id="{00000000-0008-0000-3300-00005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70</xdr:row>
          <xdr:rowOff>1495425</xdr:rowOff>
        </xdr:from>
        <xdr:to>
          <xdr:col>14</xdr:col>
          <xdr:colOff>247650</xdr:colOff>
          <xdr:row>72</xdr:row>
          <xdr:rowOff>180975</xdr:rowOff>
        </xdr:to>
        <xdr:sp macro="" textlink="">
          <xdr:nvSpPr>
            <xdr:cNvPr id="112729" name="Check Box 89" hidden="1">
              <a:extLst>
                <a:ext uri="{63B3BB69-23CF-44E3-9099-C40C66FF867C}">
                  <a14:compatExt spid="_x0000_s112729"/>
                </a:ext>
                <a:ext uri="{FF2B5EF4-FFF2-40B4-BE49-F238E27FC236}">
                  <a16:creationId xmlns:a16="http://schemas.microsoft.com/office/drawing/2014/main" id="{00000000-0008-0000-3300-00005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70</xdr:row>
          <xdr:rowOff>1495425</xdr:rowOff>
        </xdr:from>
        <xdr:to>
          <xdr:col>16</xdr:col>
          <xdr:colOff>133350</xdr:colOff>
          <xdr:row>72</xdr:row>
          <xdr:rowOff>180975</xdr:rowOff>
        </xdr:to>
        <xdr:sp macro="" textlink="">
          <xdr:nvSpPr>
            <xdr:cNvPr id="112730" name="Check Box 90" hidden="1">
              <a:extLst>
                <a:ext uri="{63B3BB69-23CF-44E3-9099-C40C66FF867C}">
                  <a14:compatExt spid="_x0000_s112730"/>
                </a:ext>
                <a:ext uri="{FF2B5EF4-FFF2-40B4-BE49-F238E27FC236}">
                  <a16:creationId xmlns:a16="http://schemas.microsoft.com/office/drawing/2014/main" id="{00000000-0008-0000-3300-00005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70</xdr:row>
          <xdr:rowOff>1504950</xdr:rowOff>
        </xdr:from>
        <xdr:to>
          <xdr:col>18</xdr:col>
          <xdr:colOff>247650</xdr:colOff>
          <xdr:row>72</xdr:row>
          <xdr:rowOff>180975</xdr:rowOff>
        </xdr:to>
        <xdr:sp macro="" textlink="">
          <xdr:nvSpPr>
            <xdr:cNvPr id="112731" name="Check Box 91" hidden="1">
              <a:extLst>
                <a:ext uri="{63B3BB69-23CF-44E3-9099-C40C66FF867C}">
                  <a14:compatExt spid="_x0000_s112731"/>
                </a:ext>
                <a:ext uri="{FF2B5EF4-FFF2-40B4-BE49-F238E27FC236}">
                  <a16:creationId xmlns:a16="http://schemas.microsoft.com/office/drawing/2014/main" id="{00000000-0008-0000-3300-00005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71</xdr:row>
          <xdr:rowOff>409575</xdr:rowOff>
        </xdr:from>
        <xdr:to>
          <xdr:col>8</xdr:col>
          <xdr:colOff>247650</xdr:colOff>
          <xdr:row>73</xdr:row>
          <xdr:rowOff>180975</xdr:rowOff>
        </xdr:to>
        <xdr:sp macro="" textlink="">
          <xdr:nvSpPr>
            <xdr:cNvPr id="112732" name="Check Box 92" hidden="1">
              <a:extLst>
                <a:ext uri="{63B3BB69-23CF-44E3-9099-C40C66FF867C}">
                  <a14:compatExt spid="_x0000_s112732"/>
                </a:ext>
                <a:ext uri="{FF2B5EF4-FFF2-40B4-BE49-F238E27FC236}">
                  <a16:creationId xmlns:a16="http://schemas.microsoft.com/office/drawing/2014/main" id="{00000000-0008-0000-3300-00005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72</xdr:row>
          <xdr:rowOff>409575</xdr:rowOff>
        </xdr:from>
        <xdr:to>
          <xdr:col>8</xdr:col>
          <xdr:colOff>247650</xdr:colOff>
          <xdr:row>74</xdr:row>
          <xdr:rowOff>180975</xdr:rowOff>
        </xdr:to>
        <xdr:sp macro="" textlink="">
          <xdr:nvSpPr>
            <xdr:cNvPr id="112733" name="Check Box 93" hidden="1">
              <a:extLst>
                <a:ext uri="{63B3BB69-23CF-44E3-9099-C40C66FF867C}">
                  <a14:compatExt spid="_x0000_s112733"/>
                </a:ext>
                <a:ext uri="{FF2B5EF4-FFF2-40B4-BE49-F238E27FC236}">
                  <a16:creationId xmlns:a16="http://schemas.microsoft.com/office/drawing/2014/main" id="{00000000-0008-0000-3300-00005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73</xdr:row>
          <xdr:rowOff>381000</xdr:rowOff>
        </xdr:from>
        <xdr:to>
          <xdr:col>8</xdr:col>
          <xdr:colOff>247650</xdr:colOff>
          <xdr:row>75</xdr:row>
          <xdr:rowOff>180975</xdr:rowOff>
        </xdr:to>
        <xdr:sp macro="" textlink="">
          <xdr:nvSpPr>
            <xdr:cNvPr id="112734" name="Check Box 94" hidden="1">
              <a:extLst>
                <a:ext uri="{63B3BB69-23CF-44E3-9099-C40C66FF867C}">
                  <a14:compatExt spid="_x0000_s112734"/>
                </a:ext>
                <a:ext uri="{FF2B5EF4-FFF2-40B4-BE49-F238E27FC236}">
                  <a16:creationId xmlns:a16="http://schemas.microsoft.com/office/drawing/2014/main" id="{00000000-0008-0000-3300-00005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74</xdr:row>
          <xdr:rowOff>409575</xdr:rowOff>
        </xdr:from>
        <xdr:to>
          <xdr:col>8</xdr:col>
          <xdr:colOff>238125</xdr:colOff>
          <xdr:row>76</xdr:row>
          <xdr:rowOff>180975</xdr:rowOff>
        </xdr:to>
        <xdr:sp macro="" textlink="">
          <xdr:nvSpPr>
            <xdr:cNvPr id="112735" name="Check Box 95" hidden="1">
              <a:extLst>
                <a:ext uri="{63B3BB69-23CF-44E3-9099-C40C66FF867C}">
                  <a14:compatExt spid="_x0000_s112735"/>
                </a:ext>
                <a:ext uri="{FF2B5EF4-FFF2-40B4-BE49-F238E27FC236}">
                  <a16:creationId xmlns:a16="http://schemas.microsoft.com/office/drawing/2014/main" id="{00000000-0008-0000-3300-00005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76</xdr:row>
          <xdr:rowOff>0</xdr:rowOff>
        </xdr:from>
        <xdr:to>
          <xdr:col>8</xdr:col>
          <xdr:colOff>238125</xdr:colOff>
          <xdr:row>77</xdr:row>
          <xdr:rowOff>180975</xdr:rowOff>
        </xdr:to>
        <xdr:sp macro="" textlink="">
          <xdr:nvSpPr>
            <xdr:cNvPr id="112736" name="Check Box 96" hidden="1">
              <a:extLst>
                <a:ext uri="{63B3BB69-23CF-44E3-9099-C40C66FF867C}">
                  <a14:compatExt spid="_x0000_s112736"/>
                </a:ext>
                <a:ext uri="{FF2B5EF4-FFF2-40B4-BE49-F238E27FC236}">
                  <a16:creationId xmlns:a16="http://schemas.microsoft.com/office/drawing/2014/main" id="{00000000-0008-0000-3300-00006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76</xdr:row>
          <xdr:rowOff>409575</xdr:rowOff>
        </xdr:from>
        <xdr:to>
          <xdr:col>8</xdr:col>
          <xdr:colOff>238125</xdr:colOff>
          <xdr:row>78</xdr:row>
          <xdr:rowOff>180975</xdr:rowOff>
        </xdr:to>
        <xdr:sp macro="" textlink="">
          <xdr:nvSpPr>
            <xdr:cNvPr id="112737" name="Check Box 97" hidden="1">
              <a:extLst>
                <a:ext uri="{63B3BB69-23CF-44E3-9099-C40C66FF867C}">
                  <a14:compatExt spid="_x0000_s112737"/>
                </a:ext>
                <a:ext uri="{FF2B5EF4-FFF2-40B4-BE49-F238E27FC236}">
                  <a16:creationId xmlns:a16="http://schemas.microsoft.com/office/drawing/2014/main" id="{00000000-0008-0000-3300-00006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77</xdr:row>
          <xdr:rowOff>400050</xdr:rowOff>
        </xdr:from>
        <xdr:to>
          <xdr:col>8</xdr:col>
          <xdr:colOff>247650</xdr:colOff>
          <xdr:row>79</xdr:row>
          <xdr:rowOff>190500</xdr:rowOff>
        </xdr:to>
        <xdr:sp macro="" textlink="">
          <xdr:nvSpPr>
            <xdr:cNvPr id="112738" name="Check Box 98" hidden="1">
              <a:extLst>
                <a:ext uri="{63B3BB69-23CF-44E3-9099-C40C66FF867C}">
                  <a14:compatExt spid="_x0000_s112738"/>
                </a:ext>
                <a:ext uri="{FF2B5EF4-FFF2-40B4-BE49-F238E27FC236}">
                  <a16:creationId xmlns:a16="http://schemas.microsoft.com/office/drawing/2014/main" id="{00000000-0008-0000-3300-00006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80</xdr:row>
          <xdr:rowOff>409575</xdr:rowOff>
        </xdr:from>
        <xdr:to>
          <xdr:col>8</xdr:col>
          <xdr:colOff>247650</xdr:colOff>
          <xdr:row>82</xdr:row>
          <xdr:rowOff>200025</xdr:rowOff>
        </xdr:to>
        <xdr:sp macro="" textlink="">
          <xdr:nvSpPr>
            <xdr:cNvPr id="112739" name="Check Box 99" hidden="1">
              <a:extLst>
                <a:ext uri="{63B3BB69-23CF-44E3-9099-C40C66FF867C}">
                  <a14:compatExt spid="_x0000_s112739"/>
                </a:ext>
                <a:ext uri="{FF2B5EF4-FFF2-40B4-BE49-F238E27FC236}">
                  <a16:creationId xmlns:a16="http://schemas.microsoft.com/office/drawing/2014/main" id="{00000000-0008-0000-3300-00006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81</xdr:row>
          <xdr:rowOff>400050</xdr:rowOff>
        </xdr:from>
        <xdr:to>
          <xdr:col>8</xdr:col>
          <xdr:colOff>247650</xdr:colOff>
          <xdr:row>83</xdr:row>
          <xdr:rowOff>180975</xdr:rowOff>
        </xdr:to>
        <xdr:sp macro="" textlink="">
          <xdr:nvSpPr>
            <xdr:cNvPr id="112740" name="Check Box 100" hidden="1">
              <a:extLst>
                <a:ext uri="{63B3BB69-23CF-44E3-9099-C40C66FF867C}">
                  <a14:compatExt spid="_x0000_s112740"/>
                </a:ext>
                <a:ext uri="{FF2B5EF4-FFF2-40B4-BE49-F238E27FC236}">
                  <a16:creationId xmlns:a16="http://schemas.microsoft.com/office/drawing/2014/main" id="{00000000-0008-0000-3300-00006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82</xdr:row>
          <xdr:rowOff>381000</xdr:rowOff>
        </xdr:from>
        <xdr:to>
          <xdr:col>8</xdr:col>
          <xdr:colOff>247650</xdr:colOff>
          <xdr:row>84</xdr:row>
          <xdr:rowOff>200025</xdr:rowOff>
        </xdr:to>
        <xdr:sp macro="" textlink="">
          <xdr:nvSpPr>
            <xdr:cNvPr id="112741" name="Check Box 101" hidden="1">
              <a:extLst>
                <a:ext uri="{63B3BB69-23CF-44E3-9099-C40C66FF867C}">
                  <a14:compatExt spid="_x0000_s112741"/>
                </a:ext>
                <a:ext uri="{FF2B5EF4-FFF2-40B4-BE49-F238E27FC236}">
                  <a16:creationId xmlns:a16="http://schemas.microsoft.com/office/drawing/2014/main" id="{00000000-0008-0000-3300-00006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71</xdr:row>
          <xdr:rowOff>409575</xdr:rowOff>
        </xdr:from>
        <xdr:to>
          <xdr:col>10</xdr:col>
          <xdr:colOff>247650</xdr:colOff>
          <xdr:row>73</xdr:row>
          <xdr:rowOff>180975</xdr:rowOff>
        </xdr:to>
        <xdr:sp macro="" textlink="">
          <xdr:nvSpPr>
            <xdr:cNvPr id="112742" name="Check Box 102" hidden="1">
              <a:extLst>
                <a:ext uri="{63B3BB69-23CF-44E3-9099-C40C66FF867C}">
                  <a14:compatExt spid="_x0000_s112742"/>
                </a:ext>
                <a:ext uri="{FF2B5EF4-FFF2-40B4-BE49-F238E27FC236}">
                  <a16:creationId xmlns:a16="http://schemas.microsoft.com/office/drawing/2014/main" id="{00000000-0008-0000-3300-00006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72</xdr:row>
          <xdr:rowOff>409575</xdr:rowOff>
        </xdr:from>
        <xdr:to>
          <xdr:col>10</xdr:col>
          <xdr:colOff>238125</xdr:colOff>
          <xdr:row>74</xdr:row>
          <xdr:rowOff>180975</xdr:rowOff>
        </xdr:to>
        <xdr:sp macro="" textlink="">
          <xdr:nvSpPr>
            <xdr:cNvPr id="112743" name="Check Box 103" hidden="1">
              <a:extLst>
                <a:ext uri="{63B3BB69-23CF-44E3-9099-C40C66FF867C}">
                  <a14:compatExt spid="_x0000_s112743"/>
                </a:ext>
                <a:ext uri="{FF2B5EF4-FFF2-40B4-BE49-F238E27FC236}">
                  <a16:creationId xmlns:a16="http://schemas.microsoft.com/office/drawing/2014/main" id="{00000000-0008-0000-3300-00006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73</xdr:row>
          <xdr:rowOff>400050</xdr:rowOff>
        </xdr:from>
        <xdr:to>
          <xdr:col>10</xdr:col>
          <xdr:colOff>238125</xdr:colOff>
          <xdr:row>75</xdr:row>
          <xdr:rowOff>180975</xdr:rowOff>
        </xdr:to>
        <xdr:sp macro="" textlink="">
          <xdr:nvSpPr>
            <xdr:cNvPr id="112744" name="Check Box 104" hidden="1">
              <a:extLst>
                <a:ext uri="{63B3BB69-23CF-44E3-9099-C40C66FF867C}">
                  <a14:compatExt spid="_x0000_s112744"/>
                </a:ext>
                <a:ext uri="{FF2B5EF4-FFF2-40B4-BE49-F238E27FC236}">
                  <a16:creationId xmlns:a16="http://schemas.microsoft.com/office/drawing/2014/main" id="{00000000-0008-0000-3300-00006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75</xdr:row>
          <xdr:rowOff>0</xdr:rowOff>
        </xdr:from>
        <xdr:to>
          <xdr:col>10</xdr:col>
          <xdr:colOff>238125</xdr:colOff>
          <xdr:row>76</xdr:row>
          <xdr:rowOff>180975</xdr:rowOff>
        </xdr:to>
        <xdr:sp macro="" textlink="">
          <xdr:nvSpPr>
            <xdr:cNvPr id="112745" name="Check Box 105" hidden="1">
              <a:extLst>
                <a:ext uri="{63B3BB69-23CF-44E3-9099-C40C66FF867C}">
                  <a14:compatExt spid="_x0000_s112745"/>
                </a:ext>
                <a:ext uri="{FF2B5EF4-FFF2-40B4-BE49-F238E27FC236}">
                  <a16:creationId xmlns:a16="http://schemas.microsoft.com/office/drawing/2014/main" id="{00000000-0008-0000-3300-00006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75</xdr:row>
          <xdr:rowOff>409575</xdr:rowOff>
        </xdr:from>
        <xdr:to>
          <xdr:col>10</xdr:col>
          <xdr:colOff>247650</xdr:colOff>
          <xdr:row>77</xdr:row>
          <xdr:rowOff>180975</xdr:rowOff>
        </xdr:to>
        <xdr:sp macro="" textlink="">
          <xdr:nvSpPr>
            <xdr:cNvPr id="112746" name="Check Box 106" hidden="1">
              <a:extLst>
                <a:ext uri="{63B3BB69-23CF-44E3-9099-C40C66FF867C}">
                  <a14:compatExt spid="_x0000_s112746"/>
                </a:ext>
                <a:ext uri="{FF2B5EF4-FFF2-40B4-BE49-F238E27FC236}">
                  <a16:creationId xmlns:a16="http://schemas.microsoft.com/office/drawing/2014/main" id="{00000000-0008-0000-3300-00006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77</xdr:row>
          <xdr:rowOff>0</xdr:rowOff>
        </xdr:from>
        <xdr:to>
          <xdr:col>10</xdr:col>
          <xdr:colOff>247650</xdr:colOff>
          <xdr:row>78</xdr:row>
          <xdr:rowOff>180975</xdr:rowOff>
        </xdr:to>
        <xdr:sp macro="" textlink="">
          <xdr:nvSpPr>
            <xdr:cNvPr id="112747" name="Check Box 107" hidden="1">
              <a:extLst>
                <a:ext uri="{63B3BB69-23CF-44E3-9099-C40C66FF867C}">
                  <a14:compatExt spid="_x0000_s112747"/>
                </a:ext>
                <a:ext uri="{FF2B5EF4-FFF2-40B4-BE49-F238E27FC236}">
                  <a16:creationId xmlns:a16="http://schemas.microsoft.com/office/drawing/2014/main" id="{00000000-0008-0000-3300-00006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77</xdr:row>
          <xdr:rowOff>400050</xdr:rowOff>
        </xdr:from>
        <xdr:to>
          <xdr:col>10</xdr:col>
          <xdr:colOff>247650</xdr:colOff>
          <xdr:row>79</xdr:row>
          <xdr:rowOff>180975</xdr:rowOff>
        </xdr:to>
        <xdr:sp macro="" textlink="">
          <xdr:nvSpPr>
            <xdr:cNvPr id="112748" name="Check Box 108" hidden="1">
              <a:extLst>
                <a:ext uri="{63B3BB69-23CF-44E3-9099-C40C66FF867C}">
                  <a14:compatExt spid="_x0000_s112748"/>
                </a:ext>
                <a:ext uri="{FF2B5EF4-FFF2-40B4-BE49-F238E27FC236}">
                  <a16:creationId xmlns:a16="http://schemas.microsoft.com/office/drawing/2014/main" id="{00000000-0008-0000-3300-00006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80</xdr:row>
          <xdr:rowOff>400050</xdr:rowOff>
        </xdr:from>
        <xdr:to>
          <xdr:col>10</xdr:col>
          <xdr:colOff>228600</xdr:colOff>
          <xdr:row>82</xdr:row>
          <xdr:rowOff>190500</xdr:rowOff>
        </xdr:to>
        <xdr:sp macro="" textlink="">
          <xdr:nvSpPr>
            <xdr:cNvPr id="112749" name="Check Box 109" hidden="1">
              <a:extLst>
                <a:ext uri="{63B3BB69-23CF-44E3-9099-C40C66FF867C}">
                  <a14:compatExt spid="_x0000_s112749"/>
                </a:ext>
                <a:ext uri="{FF2B5EF4-FFF2-40B4-BE49-F238E27FC236}">
                  <a16:creationId xmlns:a16="http://schemas.microsoft.com/office/drawing/2014/main" id="{00000000-0008-0000-3300-00006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81</xdr:row>
          <xdr:rowOff>409575</xdr:rowOff>
        </xdr:from>
        <xdr:to>
          <xdr:col>10</xdr:col>
          <xdr:colOff>228600</xdr:colOff>
          <xdr:row>83</xdr:row>
          <xdr:rowOff>180975</xdr:rowOff>
        </xdr:to>
        <xdr:sp macro="" textlink="">
          <xdr:nvSpPr>
            <xdr:cNvPr id="112750" name="Check Box 110" hidden="1">
              <a:extLst>
                <a:ext uri="{63B3BB69-23CF-44E3-9099-C40C66FF867C}">
                  <a14:compatExt spid="_x0000_s112750"/>
                </a:ext>
                <a:ext uri="{FF2B5EF4-FFF2-40B4-BE49-F238E27FC236}">
                  <a16:creationId xmlns:a16="http://schemas.microsoft.com/office/drawing/2014/main" id="{00000000-0008-0000-3300-00006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82</xdr:row>
          <xdr:rowOff>381000</xdr:rowOff>
        </xdr:from>
        <xdr:to>
          <xdr:col>10</xdr:col>
          <xdr:colOff>238125</xdr:colOff>
          <xdr:row>84</xdr:row>
          <xdr:rowOff>200025</xdr:rowOff>
        </xdr:to>
        <xdr:sp macro="" textlink="">
          <xdr:nvSpPr>
            <xdr:cNvPr id="112751" name="Check Box 111" hidden="1">
              <a:extLst>
                <a:ext uri="{63B3BB69-23CF-44E3-9099-C40C66FF867C}">
                  <a14:compatExt spid="_x0000_s112751"/>
                </a:ext>
                <a:ext uri="{FF2B5EF4-FFF2-40B4-BE49-F238E27FC236}">
                  <a16:creationId xmlns:a16="http://schemas.microsoft.com/office/drawing/2014/main" id="{00000000-0008-0000-3300-00006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71</xdr:row>
          <xdr:rowOff>409575</xdr:rowOff>
        </xdr:from>
        <xdr:to>
          <xdr:col>12</xdr:col>
          <xdr:colOff>257175</xdr:colOff>
          <xdr:row>73</xdr:row>
          <xdr:rowOff>180975</xdr:rowOff>
        </xdr:to>
        <xdr:sp macro="" textlink="">
          <xdr:nvSpPr>
            <xdr:cNvPr id="112752" name="Check Box 112" hidden="1">
              <a:extLst>
                <a:ext uri="{63B3BB69-23CF-44E3-9099-C40C66FF867C}">
                  <a14:compatExt spid="_x0000_s112752"/>
                </a:ext>
                <a:ext uri="{FF2B5EF4-FFF2-40B4-BE49-F238E27FC236}">
                  <a16:creationId xmlns:a16="http://schemas.microsoft.com/office/drawing/2014/main" id="{00000000-0008-0000-3300-00007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73</xdr:row>
          <xdr:rowOff>0</xdr:rowOff>
        </xdr:from>
        <xdr:to>
          <xdr:col>12</xdr:col>
          <xdr:colOff>257175</xdr:colOff>
          <xdr:row>74</xdr:row>
          <xdr:rowOff>180975</xdr:rowOff>
        </xdr:to>
        <xdr:sp macro="" textlink="">
          <xdr:nvSpPr>
            <xdr:cNvPr id="112753" name="Check Box 113" hidden="1">
              <a:extLst>
                <a:ext uri="{63B3BB69-23CF-44E3-9099-C40C66FF867C}">
                  <a14:compatExt spid="_x0000_s112753"/>
                </a:ext>
                <a:ext uri="{FF2B5EF4-FFF2-40B4-BE49-F238E27FC236}">
                  <a16:creationId xmlns:a16="http://schemas.microsoft.com/office/drawing/2014/main" id="{00000000-0008-0000-3300-00007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73</xdr:row>
          <xdr:rowOff>409575</xdr:rowOff>
        </xdr:from>
        <xdr:to>
          <xdr:col>12</xdr:col>
          <xdr:colOff>247650</xdr:colOff>
          <xdr:row>75</xdr:row>
          <xdr:rowOff>180975</xdr:rowOff>
        </xdr:to>
        <xdr:sp macro="" textlink="">
          <xdr:nvSpPr>
            <xdr:cNvPr id="112754" name="Check Box 114" hidden="1">
              <a:extLst>
                <a:ext uri="{63B3BB69-23CF-44E3-9099-C40C66FF867C}">
                  <a14:compatExt spid="_x0000_s112754"/>
                </a:ext>
                <a:ext uri="{FF2B5EF4-FFF2-40B4-BE49-F238E27FC236}">
                  <a16:creationId xmlns:a16="http://schemas.microsoft.com/office/drawing/2014/main" id="{00000000-0008-0000-3300-00007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74</xdr:row>
          <xdr:rowOff>409575</xdr:rowOff>
        </xdr:from>
        <xdr:to>
          <xdr:col>12</xdr:col>
          <xdr:colOff>257175</xdr:colOff>
          <xdr:row>76</xdr:row>
          <xdr:rowOff>180975</xdr:rowOff>
        </xdr:to>
        <xdr:sp macro="" textlink="">
          <xdr:nvSpPr>
            <xdr:cNvPr id="112755" name="Check Box 115" hidden="1">
              <a:extLst>
                <a:ext uri="{63B3BB69-23CF-44E3-9099-C40C66FF867C}">
                  <a14:compatExt spid="_x0000_s112755"/>
                </a:ext>
                <a:ext uri="{FF2B5EF4-FFF2-40B4-BE49-F238E27FC236}">
                  <a16:creationId xmlns:a16="http://schemas.microsoft.com/office/drawing/2014/main" id="{00000000-0008-0000-3300-00007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75</xdr:row>
          <xdr:rowOff>409575</xdr:rowOff>
        </xdr:from>
        <xdr:to>
          <xdr:col>12</xdr:col>
          <xdr:colOff>257175</xdr:colOff>
          <xdr:row>77</xdr:row>
          <xdr:rowOff>180975</xdr:rowOff>
        </xdr:to>
        <xdr:sp macro="" textlink="">
          <xdr:nvSpPr>
            <xdr:cNvPr id="112756" name="Check Box 116" hidden="1">
              <a:extLst>
                <a:ext uri="{63B3BB69-23CF-44E3-9099-C40C66FF867C}">
                  <a14:compatExt spid="_x0000_s112756"/>
                </a:ext>
                <a:ext uri="{FF2B5EF4-FFF2-40B4-BE49-F238E27FC236}">
                  <a16:creationId xmlns:a16="http://schemas.microsoft.com/office/drawing/2014/main" id="{00000000-0008-0000-3300-00007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76</xdr:row>
          <xdr:rowOff>409575</xdr:rowOff>
        </xdr:from>
        <xdr:to>
          <xdr:col>12</xdr:col>
          <xdr:colOff>247650</xdr:colOff>
          <xdr:row>78</xdr:row>
          <xdr:rowOff>180975</xdr:rowOff>
        </xdr:to>
        <xdr:sp macro="" textlink="">
          <xdr:nvSpPr>
            <xdr:cNvPr id="112757" name="Check Box 117" hidden="1">
              <a:extLst>
                <a:ext uri="{63B3BB69-23CF-44E3-9099-C40C66FF867C}">
                  <a14:compatExt spid="_x0000_s112757"/>
                </a:ext>
                <a:ext uri="{FF2B5EF4-FFF2-40B4-BE49-F238E27FC236}">
                  <a16:creationId xmlns:a16="http://schemas.microsoft.com/office/drawing/2014/main" id="{00000000-0008-0000-3300-00007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77</xdr:row>
          <xdr:rowOff>409575</xdr:rowOff>
        </xdr:from>
        <xdr:to>
          <xdr:col>12</xdr:col>
          <xdr:colOff>238125</xdr:colOff>
          <xdr:row>79</xdr:row>
          <xdr:rowOff>180975</xdr:rowOff>
        </xdr:to>
        <xdr:sp macro="" textlink="">
          <xdr:nvSpPr>
            <xdr:cNvPr id="112758" name="Check Box 118" hidden="1">
              <a:extLst>
                <a:ext uri="{63B3BB69-23CF-44E3-9099-C40C66FF867C}">
                  <a14:compatExt spid="_x0000_s112758"/>
                </a:ext>
                <a:ext uri="{FF2B5EF4-FFF2-40B4-BE49-F238E27FC236}">
                  <a16:creationId xmlns:a16="http://schemas.microsoft.com/office/drawing/2014/main" id="{00000000-0008-0000-3300-00007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80</xdr:row>
          <xdr:rowOff>19050</xdr:rowOff>
        </xdr:from>
        <xdr:to>
          <xdr:col>12</xdr:col>
          <xdr:colOff>238125</xdr:colOff>
          <xdr:row>81</xdr:row>
          <xdr:rowOff>200025</xdr:rowOff>
        </xdr:to>
        <xdr:sp macro="" textlink="">
          <xdr:nvSpPr>
            <xdr:cNvPr id="112759" name="Check Box 119" hidden="1">
              <a:extLst>
                <a:ext uri="{63B3BB69-23CF-44E3-9099-C40C66FF867C}">
                  <a14:compatExt spid="_x0000_s112759"/>
                </a:ext>
                <a:ext uri="{FF2B5EF4-FFF2-40B4-BE49-F238E27FC236}">
                  <a16:creationId xmlns:a16="http://schemas.microsoft.com/office/drawing/2014/main" id="{00000000-0008-0000-3300-00007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80</xdr:row>
          <xdr:rowOff>381000</xdr:rowOff>
        </xdr:from>
        <xdr:to>
          <xdr:col>12</xdr:col>
          <xdr:colOff>247650</xdr:colOff>
          <xdr:row>82</xdr:row>
          <xdr:rowOff>200025</xdr:rowOff>
        </xdr:to>
        <xdr:sp macro="" textlink="">
          <xdr:nvSpPr>
            <xdr:cNvPr id="112760" name="Check Box 120" hidden="1">
              <a:extLst>
                <a:ext uri="{63B3BB69-23CF-44E3-9099-C40C66FF867C}">
                  <a14:compatExt spid="_x0000_s112760"/>
                </a:ext>
                <a:ext uri="{FF2B5EF4-FFF2-40B4-BE49-F238E27FC236}">
                  <a16:creationId xmlns:a16="http://schemas.microsoft.com/office/drawing/2014/main" id="{00000000-0008-0000-3300-00007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82</xdr:row>
          <xdr:rowOff>9525</xdr:rowOff>
        </xdr:from>
        <xdr:to>
          <xdr:col>12</xdr:col>
          <xdr:colOff>238125</xdr:colOff>
          <xdr:row>83</xdr:row>
          <xdr:rowOff>190500</xdr:rowOff>
        </xdr:to>
        <xdr:sp macro="" textlink="">
          <xdr:nvSpPr>
            <xdr:cNvPr id="112761" name="Check Box 121" hidden="1">
              <a:extLst>
                <a:ext uri="{63B3BB69-23CF-44E3-9099-C40C66FF867C}">
                  <a14:compatExt spid="_x0000_s112761"/>
                </a:ext>
                <a:ext uri="{FF2B5EF4-FFF2-40B4-BE49-F238E27FC236}">
                  <a16:creationId xmlns:a16="http://schemas.microsoft.com/office/drawing/2014/main" id="{00000000-0008-0000-3300-00007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82</xdr:row>
          <xdr:rowOff>390525</xdr:rowOff>
        </xdr:from>
        <xdr:to>
          <xdr:col>12</xdr:col>
          <xdr:colOff>238125</xdr:colOff>
          <xdr:row>84</xdr:row>
          <xdr:rowOff>180975</xdr:rowOff>
        </xdr:to>
        <xdr:sp macro="" textlink="">
          <xdr:nvSpPr>
            <xdr:cNvPr id="112762" name="Check Box 122" hidden="1">
              <a:extLst>
                <a:ext uri="{63B3BB69-23CF-44E3-9099-C40C66FF867C}">
                  <a14:compatExt spid="_x0000_s112762"/>
                </a:ext>
                <a:ext uri="{FF2B5EF4-FFF2-40B4-BE49-F238E27FC236}">
                  <a16:creationId xmlns:a16="http://schemas.microsoft.com/office/drawing/2014/main" id="{00000000-0008-0000-3300-00007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71</xdr:row>
          <xdr:rowOff>409575</xdr:rowOff>
        </xdr:from>
        <xdr:to>
          <xdr:col>14</xdr:col>
          <xdr:colOff>247650</xdr:colOff>
          <xdr:row>73</xdr:row>
          <xdr:rowOff>180975</xdr:rowOff>
        </xdr:to>
        <xdr:sp macro="" textlink="">
          <xdr:nvSpPr>
            <xdr:cNvPr id="112763" name="Check Box 123" hidden="1">
              <a:extLst>
                <a:ext uri="{63B3BB69-23CF-44E3-9099-C40C66FF867C}">
                  <a14:compatExt spid="_x0000_s112763"/>
                </a:ext>
                <a:ext uri="{FF2B5EF4-FFF2-40B4-BE49-F238E27FC236}">
                  <a16:creationId xmlns:a16="http://schemas.microsoft.com/office/drawing/2014/main" id="{00000000-0008-0000-3300-00007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71</xdr:row>
          <xdr:rowOff>409575</xdr:rowOff>
        </xdr:from>
        <xdr:to>
          <xdr:col>16</xdr:col>
          <xdr:colOff>133350</xdr:colOff>
          <xdr:row>73</xdr:row>
          <xdr:rowOff>180975</xdr:rowOff>
        </xdr:to>
        <xdr:sp macro="" textlink="">
          <xdr:nvSpPr>
            <xdr:cNvPr id="112764" name="Check Box 124" hidden="1">
              <a:extLst>
                <a:ext uri="{63B3BB69-23CF-44E3-9099-C40C66FF867C}">
                  <a14:compatExt spid="_x0000_s112764"/>
                </a:ext>
                <a:ext uri="{FF2B5EF4-FFF2-40B4-BE49-F238E27FC236}">
                  <a16:creationId xmlns:a16="http://schemas.microsoft.com/office/drawing/2014/main" id="{00000000-0008-0000-3300-00007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71</xdr:row>
          <xdr:rowOff>400050</xdr:rowOff>
        </xdr:from>
        <xdr:to>
          <xdr:col>18</xdr:col>
          <xdr:colOff>247650</xdr:colOff>
          <xdr:row>73</xdr:row>
          <xdr:rowOff>180975</xdr:rowOff>
        </xdr:to>
        <xdr:sp macro="" textlink="">
          <xdr:nvSpPr>
            <xdr:cNvPr id="112765" name="Check Box 125" hidden="1">
              <a:extLst>
                <a:ext uri="{63B3BB69-23CF-44E3-9099-C40C66FF867C}">
                  <a14:compatExt spid="_x0000_s112765"/>
                </a:ext>
                <a:ext uri="{FF2B5EF4-FFF2-40B4-BE49-F238E27FC236}">
                  <a16:creationId xmlns:a16="http://schemas.microsoft.com/office/drawing/2014/main" id="{00000000-0008-0000-3300-00007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72</xdr:row>
          <xdr:rowOff>409575</xdr:rowOff>
        </xdr:from>
        <xdr:to>
          <xdr:col>14</xdr:col>
          <xdr:colOff>247650</xdr:colOff>
          <xdr:row>74</xdr:row>
          <xdr:rowOff>180975</xdr:rowOff>
        </xdr:to>
        <xdr:sp macro="" textlink="">
          <xdr:nvSpPr>
            <xdr:cNvPr id="112766" name="Check Box 126" hidden="1">
              <a:extLst>
                <a:ext uri="{63B3BB69-23CF-44E3-9099-C40C66FF867C}">
                  <a14:compatExt spid="_x0000_s112766"/>
                </a:ext>
                <a:ext uri="{FF2B5EF4-FFF2-40B4-BE49-F238E27FC236}">
                  <a16:creationId xmlns:a16="http://schemas.microsoft.com/office/drawing/2014/main" id="{00000000-0008-0000-3300-00007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72</xdr:row>
          <xdr:rowOff>400050</xdr:rowOff>
        </xdr:from>
        <xdr:to>
          <xdr:col>16</xdr:col>
          <xdr:colOff>133350</xdr:colOff>
          <xdr:row>74</xdr:row>
          <xdr:rowOff>180975</xdr:rowOff>
        </xdr:to>
        <xdr:sp macro="" textlink="">
          <xdr:nvSpPr>
            <xdr:cNvPr id="112767" name="Check Box 127" hidden="1">
              <a:extLst>
                <a:ext uri="{63B3BB69-23CF-44E3-9099-C40C66FF867C}">
                  <a14:compatExt spid="_x0000_s112767"/>
                </a:ext>
                <a:ext uri="{FF2B5EF4-FFF2-40B4-BE49-F238E27FC236}">
                  <a16:creationId xmlns:a16="http://schemas.microsoft.com/office/drawing/2014/main" id="{00000000-0008-0000-3300-00007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72</xdr:row>
          <xdr:rowOff>400050</xdr:rowOff>
        </xdr:from>
        <xdr:to>
          <xdr:col>18</xdr:col>
          <xdr:colOff>257175</xdr:colOff>
          <xdr:row>74</xdr:row>
          <xdr:rowOff>180975</xdr:rowOff>
        </xdr:to>
        <xdr:sp macro="" textlink="">
          <xdr:nvSpPr>
            <xdr:cNvPr id="112768" name="Check Box 128" hidden="1">
              <a:extLst>
                <a:ext uri="{63B3BB69-23CF-44E3-9099-C40C66FF867C}">
                  <a14:compatExt spid="_x0000_s112768"/>
                </a:ext>
                <a:ext uri="{FF2B5EF4-FFF2-40B4-BE49-F238E27FC236}">
                  <a16:creationId xmlns:a16="http://schemas.microsoft.com/office/drawing/2014/main" id="{00000000-0008-0000-3300-00008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73</xdr:row>
          <xdr:rowOff>409575</xdr:rowOff>
        </xdr:from>
        <xdr:to>
          <xdr:col>14</xdr:col>
          <xdr:colOff>238125</xdr:colOff>
          <xdr:row>75</xdr:row>
          <xdr:rowOff>180975</xdr:rowOff>
        </xdr:to>
        <xdr:sp macro="" textlink="">
          <xdr:nvSpPr>
            <xdr:cNvPr id="112769" name="Check Box 129" hidden="1">
              <a:extLst>
                <a:ext uri="{63B3BB69-23CF-44E3-9099-C40C66FF867C}">
                  <a14:compatExt spid="_x0000_s112769"/>
                </a:ext>
                <a:ext uri="{FF2B5EF4-FFF2-40B4-BE49-F238E27FC236}">
                  <a16:creationId xmlns:a16="http://schemas.microsoft.com/office/drawing/2014/main" id="{00000000-0008-0000-3300-00008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73</xdr:row>
          <xdr:rowOff>409575</xdr:rowOff>
        </xdr:from>
        <xdr:to>
          <xdr:col>16</xdr:col>
          <xdr:colOff>133350</xdr:colOff>
          <xdr:row>75</xdr:row>
          <xdr:rowOff>180975</xdr:rowOff>
        </xdr:to>
        <xdr:sp macro="" textlink="">
          <xdr:nvSpPr>
            <xdr:cNvPr id="112770" name="Check Box 130" hidden="1">
              <a:extLst>
                <a:ext uri="{63B3BB69-23CF-44E3-9099-C40C66FF867C}">
                  <a14:compatExt spid="_x0000_s112770"/>
                </a:ext>
                <a:ext uri="{FF2B5EF4-FFF2-40B4-BE49-F238E27FC236}">
                  <a16:creationId xmlns:a16="http://schemas.microsoft.com/office/drawing/2014/main" id="{00000000-0008-0000-3300-00008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73</xdr:row>
          <xdr:rowOff>400050</xdr:rowOff>
        </xdr:from>
        <xdr:to>
          <xdr:col>18</xdr:col>
          <xdr:colOff>247650</xdr:colOff>
          <xdr:row>75</xdr:row>
          <xdr:rowOff>180975</xdr:rowOff>
        </xdr:to>
        <xdr:sp macro="" textlink="">
          <xdr:nvSpPr>
            <xdr:cNvPr id="112771" name="Check Box 131" hidden="1">
              <a:extLst>
                <a:ext uri="{63B3BB69-23CF-44E3-9099-C40C66FF867C}">
                  <a14:compatExt spid="_x0000_s112771"/>
                </a:ext>
                <a:ext uri="{FF2B5EF4-FFF2-40B4-BE49-F238E27FC236}">
                  <a16:creationId xmlns:a16="http://schemas.microsoft.com/office/drawing/2014/main" id="{00000000-0008-0000-3300-00008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74</xdr:row>
          <xdr:rowOff>409575</xdr:rowOff>
        </xdr:from>
        <xdr:to>
          <xdr:col>14</xdr:col>
          <xdr:colOff>238125</xdr:colOff>
          <xdr:row>76</xdr:row>
          <xdr:rowOff>180975</xdr:rowOff>
        </xdr:to>
        <xdr:sp macro="" textlink="">
          <xdr:nvSpPr>
            <xdr:cNvPr id="112772" name="Check Box 132" hidden="1">
              <a:extLst>
                <a:ext uri="{63B3BB69-23CF-44E3-9099-C40C66FF867C}">
                  <a14:compatExt spid="_x0000_s112772"/>
                </a:ext>
                <a:ext uri="{FF2B5EF4-FFF2-40B4-BE49-F238E27FC236}">
                  <a16:creationId xmlns:a16="http://schemas.microsoft.com/office/drawing/2014/main" id="{00000000-0008-0000-3300-00008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74</xdr:row>
          <xdr:rowOff>409575</xdr:rowOff>
        </xdr:from>
        <xdr:to>
          <xdr:col>16</xdr:col>
          <xdr:colOff>133350</xdr:colOff>
          <xdr:row>76</xdr:row>
          <xdr:rowOff>180975</xdr:rowOff>
        </xdr:to>
        <xdr:sp macro="" textlink="">
          <xdr:nvSpPr>
            <xdr:cNvPr id="112773" name="Check Box 133" hidden="1">
              <a:extLst>
                <a:ext uri="{63B3BB69-23CF-44E3-9099-C40C66FF867C}">
                  <a14:compatExt spid="_x0000_s112773"/>
                </a:ext>
                <a:ext uri="{FF2B5EF4-FFF2-40B4-BE49-F238E27FC236}">
                  <a16:creationId xmlns:a16="http://schemas.microsoft.com/office/drawing/2014/main" id="{00000000-0008-0000-3300-00008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74</xdr:row>
          <xdr:rowOff>400050</xdr:rowOff>
        </xdr:from>
        <xdr:to>
          <xdr:col>18</xdr:col>
          <xdr:colOff>247650</xdr:colOff>
          <xdr:row>76</xdr:row>
          <xdr:rowOff>180975</xdr:rowOff>
        </xdr:to>
        <xdr:sp macro="" textlink="">
          <xdr:nvSpPr>
            <xdr:cNvPr id="112774" name="Check Box 134" hidden="1">
              <a:extLst>
                <a:ext uri="{63B3BB69-23CF-44E3-9099-C40C66FF867C}">
                  <a14:compatExt spid="_x0000_s112774"/>
                </a:ext>
                <a:ext uri="{FF2B5EF4-FFF2-40B4-BE49-F238E27FC236}">
                  <a16:creationId xmlns:a16="http://schemas.microsoft.com/office/drawing/2014/main" id="{00000000-0008-0000-3300-00008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75</xdr:row>
          <xdr:rowOff>409575</xdr:rowOff>
        </xdr:from>
        <xdr:to>
          <xdr:col>14</xdr:col>
          <xdr:colOff>247650</xdr:colOff>
          <xdr:row>77</xdr:row>
          <xdr:rowOff>180975</xdr:rowOff>
        </xdr:to>
        <xdr:sp macro="" textlink="">
          <xdr:nvSpPr>
            <xdr:cNvPr id="112775" name="Check Box 135" hidden="1">
              <a:extLst>
                <a:ext uri="{63B3BB69-23CF-44E3-9099-C40C66FF867C}">
                  <a14:compatExt spid="_x0000_s112775"/>
                </a:ext>
                <a:ext uri="{FF2B5EF4-FFF2-40B4-BE49-F238E27FC236}">
                  <a16:creationId xmlns:a16="http://schemas.microsoft.com/office/drawing/2014/main" id="{00000000-0008-0000-3300-00008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76</xdr:row>
          <xdr:rowOff>0</xdr:rowOff>
        </xdr:from>
        <xdr:to>
          <xdr:col>16</xdr:col>
          <xdr:colOff>123825</xdr:colOff>
          <xdr:row>77</xdr:row>
          <xdr:rowOff>180975</xdr:rowOff>
        </xdr:to>
        <xdr:sp macro="" textlink="">
          <xdr:nvSpPr>
            <xdr:cNvPr id="112776" name="Check Box 136" hidden="1">
              <a:extLst>
                <a:ext uri="{63B3BB69-23CF-44E3-9099-C40C66FF867C}">
                  <a14:compatExt spid="_x0000_s112776"/>
                </a:ext>
                <a:ext uri="{FF2B5EF4-FFF2-40B4-BE49-F238E27FC236}">
                  <a16:creationId xmlns:a16="http://schemas.microsoft.com/office/drawing/2014/main" id="{00000000-0008-0000-3300-00008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75</xdr:row>
          <xdr:rowOff>409575</xdr:rowOff>
        </xdr:from>
        <xdr:to>
          <xdr:col>18</xdr:col>
          <xdr:colOff>247650</xdr:colOff>
          <xdr:row>77</xdr:row>
          <xdr:rowOff>180975</xdr:rowOff>
        </xdr:to>
        <xdr:sp macro="" textlink="">
          <xdr:nvSpPr>
            <xdr:cNvPr id="112777" name="Check Box 137" hidden="1">
              <a:extLst>
                <a:ext uri="{63B3BB69-23CF-44E3-9099-C40C66FF867C}">
                  <a14:compatExt spid="_x0000_s112777"/>
                </a:ext>
                <a:ext uri="{FF2B5EF4-FFF2-40B4-BE49-F238E27FC236}">
                  <a16:creationId xmlns:a16="http://schemas.microsoft.com/office/drawing/2014/main" id="{00000000-0008-0000-3300-00008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76</xdr:row>
          <xdr:rowOff>409575</xdr:rowOff>
        </xdr:from>
        <xdr:to>
          <xdr:col>14</xdr:col>
          <xdr:colOff>247650</xdr:colOff>
          <xdr:row>78</xdr:row>
          <xdr:rowOff>180975</xdr:rowOff>
        </xdr:to>
        <xdr:sp macro="" textlink="">
          <xdr:nvSpPr>
            <xdr:cNvPr id="112778" name="Check Box 138" hidden="1">
              <a:extLst>
                <a:ext uri="{63B3BB69-23CF-44E3-9099-C40C66FF867C}">
                  <a14:compatExt spid="_x0000_s112778"/>
                </a:ext>
                <a:ext uri="{FF2B5EF4-FFF2-40B4-BE49-F238E27FC236}">
                  <a16:creationId xmlns:a16="http://schemas.microsoft.com/office/drawing/2014/main" id="{00000000-0008-0000-3300-00008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78</xdr:row>
          <xdr:rowOff>0</xdr:rowOff>
        </xdr:from>
        <xdr:to>
          <xdr:col>14</xdr:col>
          <xdr:colOff>257175</xdr:colOff>
          <xdr:row>79</xdr:row>
          <xdr:rowOff>180975</xdr:rowOff>
        </xdr:to>
        <xdr:sp macro="" textlink="">
          <xdr:nvSpPr>
            <xdr:cNvPr id="112779" name="Check Box 139" hidden="1">
              <a:extLst>
                <a:ext uri="{63B3BB69-23CF-44E3-9099-C40C66FF867C}">
                  <a14:compatExt spid="_x0000_s112779"/>
                </a:ext>
                <a:ext uri="{FF2B5EF4-FFF2-40B4-BE49-F238E27FC236}">
                  <a16:creationId xmlns:a16="http://schemas.microsoft.com/office/drawing/2014/main" id="{00000000-0008-0000-3300-00008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76</xdr:row>
          <xdr:rowOff>409575</xdr:rowOff>
        </xdr:from>
        <xdr:to>
          <xdr:col>16</xdr:col>
          <xdr:colOff>133350</xdr:colOff>
          <xdr:row>78</xdr:row>
          <xdr:rowOff>180975</xdr:rowOff>
        </xdr:to>
        <xdr:sp macro="" textlink="">
          <xdr:nvSpPr>
            <xdr:cNvPr id="112780" name="Check Box 140" hidden="1">
              <a:extLst>
                <a:ext uri="{63B3BB69-23CF-44E3-9099-C40C66FF867C}">
                  <a14:compatExt spid="_x0000_s112780"/>
                </a:ext>
                <a:ext uri="{FF2B5EF4-FFF2-40B4-BE49-F238E27FC236}">
                  <a16:creationId xmlns:a16="http://schemas.microsoft.com/office/drawing/2014/main" id="{00000000-0008-0000-3300-00008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77</xdr:row>
          <xdr:rowOff>409575</xdr:rowOff>
        </xdr:from>
        <xdr:to>
          <xdr:col>16</xdr:col>
          <xdr:colOff>133350</xdr:colOff>
          <xdr:row>79</xdr:row>
          <xdr:rowOff>180975</xdr:rowOff>
        </xdr:to>
        <xdr:sp macro="" textlink="">
          <xdr:nvSpPr>
            <xdr:cNvPr id="112781" name="Check Box 141" hidden="1">
              <a:extLst>
                <a:ext uri="{63B3BB69-23CF-44E3-9099-C40C66FF867C}">
                  <a14:compatExt spid="_x0000_s112781"/>
                </a:ext>
                <a:ext uri="{FF2B5EF4-FFF2-40B4-BE49-F238E27FC236}">
                  <a16:creationId xmlns:a16="http://schemas.microsoft.com/office/drawing/2014/main" id="{00000000-0008-0000-3300-00008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76</xdr:row>
          <xdr:rowOff>409575</xdr:rowOff>
        </xdr:from>
        <xdr:to>
          <xdr:col>18</xdr:col>
          <xdr:colOff>257175</xdr:colOff>
          <xdr:row>78</xdr:row>
          <xdr:rowOff>180975</xdr:rowOff>
        </xdr:to>
        <xdr:sp macro="" textlink="">
          <xdr:nvSpPr>
            <xdr:cNvPr id="112782" name="Check Box 142" hidden="1">
              <a:extLst>
                <a:ext uri="{63B3BB69-23CF-44E3-9099-C40C66FF867C}">
                  <a14:compatExt spid="_x0000_s112782"/>
                </a:ext>
                <a:ext uri="{FF2B5EF4-FFF2-40B4-BE49-F238E27FC236}">
                  <a16:creationId xmlns:a16="http://schemas.microsoft.com/office/drawing/2014/main" id="{00000000-0008-0000-3300-00008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78</xdr:row>
          <xdr:rowOff>0</xdr:rowOff>
        </xdr:from>
        <xdr:to>
          <xdr:col>18</xdr:col>
          <xdr:colOff>257175</xdr:colOff>
          <xdr:row>79</xdr:row>
          <xdr:rowOff>180975</xdr:rowOff>
        </xdr:to>
        <xdr:sp macro="" textlink="">
          <xdr:nvSpPr>
            <xdr:cNvPr id="112783" name="Check Box 143" hidden="1">
              <a:extLst>
                <a:ext uri="{63B3BB69-23CF-44E3-9099-C40C66FF867C}">
                  <a14:compatExt spid="_x0000_s112783"/>
                </a:ext>
                <a:ext uri="{FF2B5EF4-FFF2-40B4-BE49-F238E27FC236}">
                  <a16:creationId xmlns:a16="http://schemas.microsoft.com/office/drawing/2014/main" id="{00000000-0008-0000-3300-00008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79</xdr:row>
          <xdr:rowOff>0</xdr:rowOff>
        </xdr:from>
        <xdr:to>
          <xdr:col>14</xdr:col>
          <xdr:colOff>238125</xdr:colOff>
          <xdr:row>80</xdr:row>
          <xdr:rowOff>180975</xdr:rowOff>
        </xdr:to>
        <xdr:sp macro="" textlink="">
          <xdr:nvSpPr>
            <xdr:cNvPr id="112784" name="Check Box 144" hidden="1">
              <a:extLst>
                <a:ext uri="{63B3BB69-23CF-44E3-9099-C40C66FF867C}">
                  <a14:compatExt spid="_x0000_s112784"/>
                </a:ext>
                <a:ext uri="{FF2B5EF4-FFF2-40B4-BE49-F238E27FC236}">
                  <a16:creationId xmlns:a16="http://schemas.microsoft.com/office/drawing/2014/main" id="{00000000-0008-0000-3300-00009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78</xdr:row>
          <xdr:rowOff>400050</xdr:rowOff>
        </xdr:from>
        <xdr:to>
          <xdr:col>18</xdr:col>
          <xdr:colOff>257175</xdr:colOff>
          <xdr:row>80</xdr:row>
          <xdr:rowOff>180975</xdr:rowOff>
        </xdr:to>
        <xdr:sp macro="" textlink="">
          <xdr:nvSpPr>
            <xdr:cNvPr id="112785" name="Check Box 145" hidden="1">
              <a:extLst>
                <a:ext uri="{63B3BB69-23CF-44E3-9099-C40C66FF867C}">
                  <a14:compatExt spid="_x0000_s112785"/>
                </a:ext>
                <a:ext uri="{FF2B5EF4-FFF2-40B4-BE49-F238E27FC236}">
                  <a16:creationId xmlns:a16="http://schemas.microsoft.com/office/drawing/2014/main" id="{00000000-0008-0000-3300-00009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80</xdr:row>
          <xdr:rowOff>0</xdr:rowOff>
        </xdr:from>
        <xdr:to>
          <xdr:col>18</xdr:col>
          <xdr:colOff>257175</xdr:colOff>
          <xdr:row>81</xdr:row>
          <xdr:rowOff>180975</xdr:rowOff>
        </xdr:to>
        <xdr:sp macro="" textlink="">
          <xdr:nvSpPr>
            <xdr:cNvPr id="112786" name="Check Box 146" hidden="1">
              <a:extLst>
                <a:ext uri="{63B3BB69-23CF-44E3-9099-C40C66FF867C}">
                  <a14:compatExt spid="_x0000_s112786"/>
                </a:ext>
                <a:ext uri="{FF2B5EF4-FFF2-40B4-BE49-F238E27FC236}">
                  <a16:creationId xmlns:a16="http://schemas.microsoft.com/office/drawing/2014/main" id="{00000000-0008-0000-3300-00009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80</xdr:row>
          <xdr:rowOff>400050</xdr:rowOff>
        </xdr:from>
        <xdr:to>
          <xdr:col>14</xdr:col>
          <xdr:colOff>238125</xdr:colOff>
          <xdr:row>82</xdr:row>
          <xdr:rowOff>190500</xdr:rowOff>
        </xdr:to>
        <xdr:sp macro="" textlink="">
          <xdr:nvSpPr>
            <xdr:cNvPr id="112787" name="Check Box 147" hidden="1">
              <a:extLst>
                <a:ext uri="{63B3BB69-23CF-44E3-9099-C40C66FF867C}">
                  <a14:compatExt spid="_x0000_s112787"/>
                </a:ext>
                <a:ext uri="{FF2B5EF4-FFF2-40B4-BE49-F238E27FC236}">
                  <a16:creationId xmlns:a16="http://schemas.microsoft.com/office/drawing/2014/main" id="{00000000-0008-0000-3300-00009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81</xdr:row>
          <xdr:rowOff>409575</xdr:rowOff>
        </xdr:from>
        <xdr:to>
          <xdr:col>14</xdr:col>
          <xdr:colOff>238125</xdr:colOff>
          <xdr:row>83</xdr:row>
          <xdr:rowOff>180975</xdr:rowOff>
        </xdr:to>
        <xdr:sp macro="" textlink="">
          <xdr:nvSpPr>
            <xdr:cNvPr id="112788" name="Check Box 148" hidden="1">
              <a:extLst>
                <a:ext uri="{63B3BB69-23CF-44E3-9099-C40C66FF867C}">
                  <a14:compatExt spid="_x0000_s112788"/>
                </a:ext>
                <a:ext uri="{FF2B5EF4-FFF2-40B4-BE49-F238E27FC236}">
                  <a16:creationId xmlns:a16="http://schemas.microsoft.com/office/drawing/2014/main" id="{00000000-0008-0000-3300-00009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82</xdr:row>
          <xdr:rowOff>400050</xdr:rowOff>
        </xdr:from>
        <xdr:to>
          <xdr:col>14</xdr:col>
          <xdr:colOff>238125</xdr:colOff>
          <xdr:row>84</xdr:row>
          <xdr:rowOff>180975</xdr:rowOff>
        </xdr:to>
        <xdr:sp macro="" textlink="">
          <xdr:nvSpPr>
            <xdr:cNvPr id="112789" name="Check Box 149" hidden="1">
              <a:extLst>
                <a:ext uri="{63B3BB69-23CF-44E3-9099-C40C66FF867C}">
                  <a14:compatExt spid="_x0000_s112789"/>
                </a:ext>
                <a:ext uri="{FF2B5EF4-FFF2-40B4-BE49-F238E27FC236}">
                  <a16:creationId xmlns:a16="http://schemas.microsoft.com/office/drawing/2014/main" id="{00000000-0008-0000-3300-00009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80</xdr:row>
          <xdr:rowOff>400050</xdr:rowOff>
        </xdr:from>
        <xdr:to>
          <xdr:col>18</xdr:col>
          <xdr:colOff>257175</xdr:colOff>
          <xdr:row>82</xdr:row>
          <xdr:rowOff>190500</xdr:rowOff>
        </xdr:to>
        <xdr:sp macro="" textlink="">
          <xdr:nvSpPr>
            <xdr:cNvPr id="112790" name="Check Box 150" hidden="1">
              <a:extLst>
                <a:ext uri="{63B3BB69-23CF-44E3-9099-C40C66FF867C}">
                  <a14:compatExt spid="_x0000_s112790"/>
                </a:ext>
                <a:ext uri="{FF2B5EF4-FFF2-40B4-BE49-F238E27FC236}">
                  <a16:creationId xmlns:a16="http://schemas.microsoft.com/office/drawing/2014/main" id="{00000000-0008-0000-3300-00009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81</xdr:row>
          <xdr:rowOff>400050</xdr:rowOff>
        </xdr:from>
        <xdr:to>
          <xdr:col>18</xdr:col>
          <xdr:colOff>247650</xdr:colOff>
          <xdr:row>83</xdr:row>
          <xdr:rowOff>180975</xdr:rowOff>
        </xdr:to>
        <xdr:sp macro="" textlink="">
          <xdr:nvSpPr>
            <xdr:cNvPr id="112791" name="Check Box 151" hidden="1">
              <a:extLst>
                <a:ext uri="{63B3BB69-23CF-44E3-9099-C40C66FF867C}">
                  <a14:compatExt spid="_x0000_s112791"/>
                </a:ext>
                <a:ext uri="{FF2B5EF4-FFF2-40B4-BE49-F238E27FC236}">
                  <a16:creationId xmlns:a16="http://schemas.microsoft.com/office/drawing/2014/main" id="{00000000-0008-0000-3300-00009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82</xdr:row>
          <xdr:rowOff>381000</xdr:rowOff>
        </xdr:from>
        <xdr:to>
          <xdr:col>18</xdr:col>
          <xdr:colOff>257175</xdr:colOff>
          <xdr:row>84</xdr:row>
          <xdr:rowOff>180975</xdr:rowOff>
        </xdr:to>
        <xdr:sp macro="" textlink="">
          <xdr:nvSpPr>
            <xdr:cNvPr id="112792" name="Check Box 152" hidden="1">
              <a:extLst>
                <a:ext uri="{63B3BB69-23CF-44E3-9099-C40C66FF867C}">
                  <a14:compatExt spid="_x0000_s112792"/>
                </a:ext>
                <a:ext uri="{FF2B5EF4-FFF2-40B4-BE49-F238E27FC236}">
                  <a16:creationId xmlns:a16="http://schemas.microsoft.com/office/drawing/2014/main" id="{00000000-0008-0000-3300-00009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67</xdr:row>
          <xdr:rowOff>409575</xdr:rowOff>
        </xdr:from>
        <xdr:to>
          <xdr:col>5</xdr:col>
          <xdr:colOff>495300</xdr:colOff>
          <xdr:row>69</xdr:row>
          <xdr:rowOff>190500</xdr:rowOff>
        </xdr:to>
        <xdr:sp macro="" textlink="">
          <xdr:nvSpPr>
            <xdr:cNvPr id="112793" name="Check Box 153" hidden="1">
              <a:extLst>
                <a:ext uri="{63B3BB69-23CF-44E3-9099-C40C66FF867C}">
                  <a14:compatExt spid="_x0000_s112793"/>
                </a:ext>
                <a:ext uri="{FF2B5EF4-FFF2-40B4-BE49-F238E27FC236}">
                  <a16:creationId xmlns:a16="http://schemas.microsoft.com/office/drawing/2014/main" id="{00000000-0008-0000-3300-00009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67</xdr:row>
          <xdr:rowOff>409575</xdr:rowOff>
        </xdr:from>
        <xdr:to>
          <xdr:col>7</xdr:col>
          <xdr:colOff>133350</xdr:colOff>
          <xdr:row>69</xdr:row>
          <xdr:rowOff>190500</xdr:rowOff>
        </xdr:to>
        <xdr:sp macro="" textlink="">
          <xdr:nvSpPr>
            <xdr:cNvPr id="112794" name="Check Box 154" hidden="1">
              <a:extLst>
                <a:ext uri="{63B3BB69-23CF-44E3-9099-C40C66FF867C}">
                  <a14:compatExt spid="_x0000_s112794"/>
                </a:ext>
                <a:ext uri="{FF2B5EF4-FFF2-40B4-BE49-F238E27FC236}">
                  <a16:creationId xmlns:a16="http://schemas.microsoft.com/office/drawing/2014/main" id="{00000000-0008-0000-3300-00009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67</xdr:row>
          <xdr:rowOff>409575</xdr:rowOff>
        </xdr:from>
        <xdr:to>
          <xdr:col>9</xdr:col>
          <xdr:colOff>409575</xdr:colOff>
          <xdr:row>69</xdr:row>
          <xdr:rowOff>190500</xdr:rowOff>
        </xdr:to>
        <xdr:sp macro="" textlink="">
          <xdr:nvSpPr>
            <xdr:cNvPr id="112795" name="Check Box 155" hidden="1">
              <a:extLst>
                <a:ext uri="{63B3BB69-23CF-44E3-9099-C40C66FF867C}">
                  <a14:compatExt spid="_x0000_s112795"/>
                </a:ext>
                <a:ext uri="{FF2B5EF4-FFF2-40B4-BE49-F238E27FC236}">
                  <a16:creationId xmlns:a16="http://schemas.microsoft.com/office/drawing/2014/main" id="{00000000-0008-0000-3300-00009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67</xdr:row>
          <xdr:rowOff>409575</xdr:rowOff>
        </xdr:from>
        <xdr:to>
          <xdr:col>11</xdr:col>
          <xdr:colOff>419100</xdr:colOff>
          <xdr:row>69</xdr:row>
          <xdr:rowOff>190500</xdr:rowOff>
        </xdr:to>
        <xdr:sp macro="" textlink="">
          <xdr:nvSpPr>
            <xdr:cNvPr id="112796" name="Check Box 156" hidden="1">
              <a:extLst>
                <a:ext uri="{63B3BB69-23CF-44E3-9099-C40C66FF867C}">
                  <a14:compatExt spid="_x0000_s112796"/>
                </a:ext>
                <a:ext uri="{FF2B5EF4-FFF2-40B4-BE49-F238E27FC236}">
                  <a16:creationId xmlns:a16="http://schemas.microsoft.com/office/drawing/2014/main" id="{00000000-0008-0000-3300-00009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82</xdr:row>
          <xdr:rowOff>409575</xdr:rowOff>
        </xdr:from>
        <xdr:to>
          <xdr:col>16</xdr:col>
          <xdr:colOff>123825</xdr:colOff>
          <xdr:row>84</xdr:row>
          <xdr:rowOff>180975</xdr:rowOff>
        </xdr:to>
        <xdr:sp macro="" textlink="">
          <xdr:nvSpPr>
            <xdr:cNvPr id="112797" name="Check Box 157" hidden="1">
              <a:extLst>
                <a:ext uri="{63B3BB69-23CF-44E3-9099-C40C66FF867C}">
                  <a14:compatExt spid="_x0000_s112797"/>
                </a:ext>
                <a:ext uri="{FF2B5EF4-FFF2-40B4-BE49-F238E27FC236}">
                  <a16:creationId xmlns:a16="http://schemas.microsoft.com/office/drawing/2014/main" id="{00000000-0008-0000-3300-00009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390525</xdr:colOff>
          <xdr:row>81</xdr:row>
          <xdr:rowOff>400050</xdr:rowOff>
        </xdr:from>
        <xdr:to>
          <xdr:col>16</xdr:col>
          <xdr:colOff>114300</xdr:colOff>
          <xdr:row>83</xdr:row>
          <xdr:rowOff>180975</xdr:rowOff>
        </xdr:to>
        <xdr:sp macro="" textlink="">
          <xdr:nvSpPr>
            <xdr:cNvPr id="112798" name="Check Box 158" hidden="1">
              <a:extLst>
                <a:ext uri="{63B3BB69-23CF-44E3-9099-C40C66FF867C}">
                  <a14:compatExt spid="_x0000_s112798"/>
                </a:ext>
                <a:ext uri="{FF2B5EF4-FFF2-40B4-BE49-F238E27FC236}">
                  <a16:creationId xmlns:a16="http://schemas.microsoft.com/office/drawing/2014/main" id="{00000000-0008-0000-3300-00009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312208</xdr:colOff>
      <xdr:row>0</xdr:row>
      <xdr:rowOff>179916</xdr:rowOff>
    </xdr:from>
    <xdr:to>
      <xdr:col>24</xdr:col>
      <xdr:colOff>90054</xdr:colOff>
      <xdr:row>5</xdr:row>
      <xdr:rowOff>105736</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300-000003000000}"/>
            </a:ext>
          </a:extLst>
        </xdr:cNvPr>
        <xdr:cNvSpPr/>
      </xdr:nvSpPr>
      <xdr:spPr>
        <a:xfrm>
          <a:off x="11694583" y="179916"/>
          <a:ext cx="1825721" cy="12593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9</xdr:row>
          <xdr:rowOff>133350</xdr:rowOff>
        </xdr:from>
        <xdr:to>
          <xdr:col>0</xdr:col>
          <xdr:colOff>438150</xdr:colOff>
          <xdr:row>9</xdr:row>
          <xdr:rowOff>342900</xdr:rowOff>
        </xdr:to>
        <xdr:sp macro="" textlink="">
          <xdr:nvSpPr>
            <xdr:cNvPr id="113665" name="Check Box 1" hidden="1">
              <a:extLst>
                <a:ext uri="{63B3BB69-23CF-44E3-9099-C40C66FF867C}">
                  <a14:compatExt spid="_x0000_s113665"/>
                </a:ext>
                <a:ext uri="{FF2B5EF4-FFF2-40B4-BE49-F238E27FC236}">
                  <a16:creationId xmlns:a16="http://schemas.microsoft.com/office/drawing/2014/main" id="{00000000-0008-0000-3400-00000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133350</xdr:rowOff>
        </xdr:from>
        <xdr:to>
          <xdr:col>1</xdr:col>
          <xdr:colOff>447675</xdr:colOff>
          <xdr:row>9</xdr:row>
          <xdr:rowOff>342900</xdr:rowOff>
        </xdr:to>
        <xdr:sp macro="" textlink="">
          <xdr:nvSpPr>
            <xdr:cNvPr id="113666" name="Check Box 2" hidden="1">
              <a:extLst>
                <a:ext uri="{63B3BB69-23CF-44E3-9099-C40C66FF867C}">
                  <a14:compatExt spid="_x0000_s113666"/>
                </a:ext>
                <a:ext uri="{FF2B5EF4-FFF2-40B4-BE49-F238E27FC236}">
                  <a16:creationId xmlns:a16="http://schemas.microsoft.com/office/drawing/2014/main" id="{00000000-0008-0000-3400-000002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xdr:row>
          <xdr:rowOff>114300</xdr:rowOff>
        </xdr:from>
        <xdr:to>
          <xdr:col>0</xdr:col>
          <xdr:colOff>438150</xdr:colOff>
          <xdr:row>10</xdr:row>
          <xdr:rowOff>323850</xdr:rowOff>
        </xdr:to>
        <xdr:sp macro="" textlink="">
          <xdr:nvSpPr>
            <xdr:cNvPr id="113667" name="Check Box 3" hidden="1">
              <a:extLst>
                <a:ext uri="{63B3BB69-23CF-44E3-9099-C40C66FF867C}">
                  <a14:compatExt spid="_x0000_s113667"/>
                </a:ext>
                <a:ext uri="{FF2B5EF4-FFF2-40B4-BE49-F238E27FC236}">
                  <a16:creationId xmlns:a16="http://schemas.microsoft.com/office/drawing/2014/main" id="{00000000-0008-0000-3400-00000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123825</xdr:rowOff>
        </xdr:from>
        <xdr:to>
          <xdr:col>1</xdr:col>
          <xdr:colOff>457200</xdr:colOff>
          <xdr:row>10</xdr:row>
          <xdr:rowOff>333375</xdr:rowOff>
        </xdr:to>
        <xdr:sp macro="" textlink="">
          <xdr:nvSpPr>
            <xdr:cNvPr id="113668" name="Check Box 4" hidden="1">
              <a:extLst>
                <a:ext uri="{63B3BB69-23CF-44E3-9099-C40C66FF867C}">
                  <a14:compatExt spid="_x0000_s113668"/>
                </a:ext>
                <a:ext uri="{FF2B5EF4-FFF2-40B4-BE49-F238E27FC236}">
                  <a16:creationId xmlns:a16="http://schemas.microsoft.com/office/drawing/2014/main" id="{00000000-0008-0000-3400-00000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xdr:row>
          <xdr:rowOff>123825</xdr:rowOff>
        </xdr:from>
        <xdr:to>
          <xdr:col>10</xdr:col>
          <xdr:colOff>447675</xdr:colOff>
          <xdr:row>9</xdr:row>
          <xdr:rowOff>333375</xdr:rowOff>
        </xdr:to>
        <xdr:sp macro="" textlink="">
          <xdr:nvSpPr>
            <xdr:cNvPr id="113669" name="Check Box 5" hidden="1">
              <a:extLst>
                <a:ext uri="{63B3BB69-23CF-44E3-9099-C40C66FF867C}">
                  <a14:compatExt spid="_x0000_s113669"/>
                </a:ext>
                <a:ext uri="{FF2B5EF4-FFF2-40B4-BE49-F238E27FC236}">
                  <a16:creationId xmlns:a16="http://schemas.microsoft.com/office/drawing/2014/main" id="{00000000-0008-0000-3400-00000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10</xdr:row>
          <xdr:rowOff>114300</xdr:rowOff>
        </xdr:from>
        <xdr:to>
          <xdr:col>10</xdr:col>
          <xdr:colOff>457200</xdr:colOff>
          <xdr:row>10</xdr:row>
          <xdr:rowOff>323850</xdr:rowOff>
        </xdr:to>
        <xdr:sp macro="" textlink="">
          <xdr:nvSpPr>
            <xdr:cNvPr id="113670" name="Check Box 6" hidden="1">
              <a:extLst>
                <a:ext uri="{63B3BB69-23CF-44E3-9099-C40C66FF867C}">
                  <a14:compatExt spid="_x0000_s113670"/>
                </a:ext>
                <a:ext uri="{FF2B5EF4-FFF2-40B4-BE49-F238E27FC236}">
                  <a16:creationId xmlns:a16="http://schemas.microsoft.com/office/drawing/2014/main" id="{00000000-0008-0000-3400-000006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114300</xdr:rowOff>
        </xdr:from>
        <xdr:to>
          <xdr:col>11</xdr:col>
          <xdr:colOff>447675</xdr:colOff>
          <xdr:row>9</xdr:row>
          <xdr:rowOff>323850</xdr:rowOff>
        </xdr:to>
        <xdr:sp macro="" textlink="">
          <xdr:nvSpPr>
            <xdr:cNvPr id="113671" name="Check Box 7" hidden="1">
              <a:extLst>
                <a:ext uri="{63B3BB69-23CF-44E3-9099-C40C66FF867C}">
                  <a14:compatExt spid="_x0000_s113671"/>
                </a:ext>
                <a:ext uri="{FF2B5EF4-FFF2-40B4-BE49-F238E27FC236}">
                  <a16:creationId xmlns:a16="http://schemas.microsoft.com/office/drawing/2014/main" id="{00000000-0008-0000-3400-000007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xdr:row>
          <xdr:rowOff>123825</xdr:rowOff>
        </xdr:from>
        <xdr:to>
          <xdr:col>11</xdr:col>
          <xdr:colOff>447675</xdr:colOff>
          <xdr:row>10</xdr:row>
          <xdr:rowOff>333375</xdr:rowOff>
        </xdr:to>
        <xdr:sp macro="" textlink="">
          <xdr:nvSpPr>
            <xdr:cNvPr id="113672" name="Check Box 8" hidden="1">
              <a:extLst>
                <a:ext uri="{63B3BB69-23CF-44E3-9099-C40C66FF867C}">
                  <a14:compatExt spid="_x0000_s113672"/>
                </a:ext>
                <a:ext uri="{FF2B5EF4-FFF2-40B4-BE49-F238E27FC236}">
                  <a16:creationId xmlns:a16="http://schemas.microsoft.com/office/drawing/2014/main" id="{00000000-0008-0000-3400-000008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20</xdr:row>
          <xdr:rowOff>19050</xdr:rowOff>
        </xdr:from>
        <xdr:to>
          <xdr:col>9</xdr:col>
          <xdr:colOff>295275</xdr:colOff>
          <xdr:row>20</xdr:row>
          <xdr:rowOff>228600</xdr:rowOff>
        </xdr:to>
        <xdr:sp macro="" textlink="">
          <xdr:nvSpPr>
            <xdr:cNvPr id="113673" name="Check Box 9" hidden="1">
              <a:extLst>
                <a:ext uri="{63B3BB69-23CF-44E3-9099-C40C66FF867C}">
                  <a14:compatExt spid="_x0000_s113673"/>
                </a:ext>
                <a:ext uri="{FF2B5EF4-FFF2-40B4-BE49-F238E27FC236}">
                  <a16:creationId xmlns:a16="http://schemas.microsoft.com/office/drawing/2014/main" id="{00000000-0008-0000-3400-000009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21</xdr:row>
          <xdr:rowOff>19050</xdr:rowOff>
        </xdr:from>
        <xdr:to>
          <xdr:col>9</xdr:col>
          <xdr:colOff>295275</xdr:colOff>
          <xdr:row>21</xdr:row>
          <xdr:rowOff>228600</xdr:rowOff>
        </xdr:to>
        <xdr:sp macro="" textlink="">
          <xdr:nvSpPr>
            <xdr:cNvPr id="113674" name="Check Box 10" hidden="1">
              <a:extLst>
                <a:ext uri="{63B3BB69-23CF-44E3-9099-C40C66FF867C}">
                  <a14:compatExt spid="_x0000_s113674"/>
                </a:ext>
                <a:ext uri="{FF2B5EF4-FFF2-40B4-BE49-F238E27FC236}">
                  <a16:creationId xmlns:a16="http://schemas.microsoft.com/office/drawing/2014/main" id="{00000000-0008-0000-3400-00000A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22</xdr:row>
          <xdr:rowOff>9525</xdr:rowOff>
        </xdr:from>
        <xdr:to>
          <xdr:col>9</xdr:col>
          <xdr:colOff>295275</xdr:colOff>
          <xdr:row>22</xdr:row>
          <xdr:rowOff>219075</xdr:rowOff>
        </xdr:to>
        <xdr:sp macro="" textlink="">
          <xdr:nvSpPr>
            <xdr:cNvPr id="113675" name="Check Box 11" hidden="1">
              <a:extLst>
                <a:ext uri="{63B3BB69-23CF-44E3-9099-C40C66FF867C}">
                  <a14:compatExt spid="_x0000_s113675"/>
                </a:ext>
                <a:ext uri="{FF2B5EF4-FFF2-40B4-BE49-F238E27FC236}">
                  <a16:creationId xmlns:a16="http://schemas.microsoft.com/office/drawing/2014/main" id="{00000000-0008-0000-3400-00000B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23</xdr:row>
          <xdr:rowOff>19050</xdr:rowOff>
        </xdr:from>
        <xdr:to>
          <xdr:col>9</xdr:col>
          <xdr:colOff>304800</xdr:colOff>
          <xdr:row>23</xdr:row>
          <xdr:rowOff>228600</xdr:rowOff>
        </xdr:to>
        <xdr:sp macro="" textlink="">
          <xdr:nvSpPr>
            <xdr:cNvPr id="113676" name="Check Box 12" hidden="1">
              <a:extLst>
                <a:ext uri="{63B3BB69-23CF-44E3-9099-C40C66FF867C}">
                  <a14:compatExt spid="_x0000_s113676"/>
                </a:ext>
                <a:ext uri="{FF2B5EF4-FFF2-40B4-BE49-F238E27FC236}">
                  <a16:creationId xmlns:a16="http://schemas.microsoft.com/office/drawing/2014/main" id="{00000000-0008-0000-3400-00000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9525</xdr:rowOff>
        </xdr:from>
        <xdr:to>
          <xdr:col>9</xdr:col>
          <xdr:colOff>304800</xdr:colOff>
          <xdr:row>25</xdr:row>
          <xdr:rowOff>219075</xdr:rowOff>
        </xdr:to>
        <xdr:sp macro="" textlink="">
          <xdr:nvSpPr>
            <xdr:cNvPr id="113677" name="Check Box 13" hidden="1">
              <a:extLst>
                <a:ext uri="{63B3BB69-23CF-44E3-9099-C40C66FF867C}">
                  <a14:compatExt spid="_x0000_s113677"/>
                </a:ext>
                <a:ext uri="{FF2B5EF4-FFF2-40B4-BE49-F238E27FC236}">
                  <a16:creationId xmlns:a16="http://schemas.microsoft.com/office/drawing/2014/main" id="{00000000-0008-0000-3400-00000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xdr:row>
          <xdr:rowOff>9525</xdr:rowOff>
        </xdr:from>
        <xdr:to>
          <xdr:col>9</xdr:col>
          <xdr:colOff>304800</xdr:colOff>
          <xdr:row>26</xdr:row>
          <xdr:rowOff>219075</xdr:rowOff>
        </xdr:to>
        <xdr:sp macro="" textlink="">
          <xdr:nvSpPr>
            <xdr:cNvPr id="113678" name="Check Box 14" hidden="1">
              <a:extLst>
                <a:ext uri="{63B3BB69-23CF-44E3-9099-C40C66FF867C}">
                  <a14:compatExt spid="_x0000_s113678"/>
                </a:ext>
                <a:ext uri="{FF2B5EF4-FFF2-40B4-BE49-F238E27FC236}">
                  <a16:creationId xmlns:a16="http://schemas.microsoft.com/office/drawing/2014/main" id="{00000000-0008-0000-3400-00000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27</xdr:row>
          <xdr:rowOff>9525</xdr:rowOff>
        </xdr:from>
        <xdr:to>
          <xdr:col>9</xdr:col>
          <xdr:colOff>295275</xdr:colOff>
          <xdr:row>27</xdr:row>
          <xdr:rowOff>219075</xdr:rowOff>
        </xdr:to>
        <xdr:sp macro="" textlink="">
          <xdr:nvSpPr>
            <xdr:cNvPr id="113679" name="Check Box 15" hidden="1">
              <a:extLst>
                <a:ext uri="{63B3BB69-23CF-44E3-9099-C40C66FF867C}">
                  <a14:compatExt spid="_x0000_s113679"/>
                </a:ext>
                <a:ext uri="{FF2B5EF4-FFF2-40B4-BE49-F238E27FC236}">
                  <a16:creationId xmlns:a16="http://schemas.microsoft.com/office/drawing/2014/main" id="{00000000-0008-0000-3400-00000F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36</xdr:row>
          <xdr:rowOff>28575</xdr:rowOff>
        </xdr:from>
        <xdr:to>
          <xdr:col>10</xdr:col>
          <xdr:colOff>314325</xdr:colOff>
          <xdr:row>37</xdr:row>
          <xdr:rowOff>0</xdr:rowOff>
        </xdr:to>
        <xdr:sp macro="" textlink="">
          <xdr:nvSpPr>
            <xdr:cNvPr id="113680" name="Check Box 16" hidden="1">
              <a:extLst>
                <a:ext uri="{63B3BB69-23CF-44E3-9099-C40C66FF867C}">
                  <a14:compatExt spid="_x0000_s113680"/>
                </a:ext>
                <a:ext uri="{FF2B5EF4-FFF2-40B4-BE49-F238E27FC236}">
                  <a16:creationId xmlns:a16="http://schemas.microsoft.com/office/drawing/2014/main" id="{00000000-0008-0000-3400-000010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37</xdr:row>
          <xdr:rowOff>28575</xdr:rowOff>
        </xdr:from>
        <xdr:to>
          <xdr:col>10</xdr:col>
          <xdr:colOff>314325</xdr:colOff>
          <xdr:row>38</xdr:row>
          <xdr:rowOff>0</xdr:rowOff>
        </xdr:to>
        <xdr:sp macro="" textlink="">
          <xdr:nvSpPr>
            <xdr:cNvPr id="113681" name="Check Box 17" hidden="1">
              <a:extLst>
                <a:ext uri="{63B3BB69-23CF-44E3-9099-C40C66FF867C}">
                  <a14:compatExt spid="_x0000_s113681"/>
                </a:ext>
                <a:ext uri="{FF2B5EF4-FFF2-40B4-BE49-F238E27FC236}">
                  <a16:creationId xmlns:a16="http://schemas.microsoft.com/office/drawing/2014/main" id="{00000000-0008-0000-3400-00001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38</xdr:row>
          <xdr:rowOff>19050</xdr:rowOff>
        </xdr:from>
        <xdr:to>
          <xdr:col>11</xdr:col>
          <xdr:colOff>295275</xdr:colOff>
          <xdr:row>38</xdr:row>
          <xdr:rowOff>228600</xdr:rowOff>
        </xdr:to>
        <xdr:sp macro="" textlink="">
          <xdr:nvSpPr>
            <xdr:cNvPr id="113682" name="Check Box 18" hidden="1">
              <a:extLst>
                <a:ext uri="{63B3BB69-23CF-44E3-9099-C40C66FF867C}">
                  <a14:compatExt spid="_x0000_s113682"/>
                </a:ext>
                <a:ext uri="{FF2B5EF4-FFF2-40B4-BE49-F238E27FC236}">
                  <a16:creationId xmlns:a16="http://schemas.microsoft.com/office/drawing/2014/main" id="{00000000-0008-0000-3400-000012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504825</xdr:colOff>
          <xdr:row>43</xdr:row>
          <xdr:rowOff>9525</xdr:rowOff>
        </xdr:from>
        <xdr:to>
          <xdr:col>1</xdr:col>
          <xdr:colOff>295275</xdr:colOff>
          <xdr:row>43</xdr:row>
          <xdr:rowOff>219075</xdr:rowOff>
        </xdr:to>
        <xdr:sp macro="" textlink="">
          <xdr:nvSpPr>
            <xdr:cNvPr id="113683" name="Check Box 19" hidden="1">
              <a:extLst>
                <a:ext uri="{63B3BB69-23CF-44E3-9099-C40C66FF867C}">
                  <a14:compatExt spid="_x0000_s113683"/>
                </a:ext>
                <a:ext uri="{FF2B5EF4-FFF2-40B4-BE49-F238E27FC236}">
                  <a16:creationId xmlns:a16="http://schemas.microsoft.com/office/drawing/2014/main" id="{00000000-0008-0000-3400-00001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xdr:row>
          <xdr:rowOff>28575</xdr:rowOff>
        </xdr:from>
        <xdr:to>
          <xdr:col>7</xdr:col>
          <xdr:colOff>304800</xdr:colOff>
          <xdr:row>45</xdr:row>
          <xdr:rowOff>0</xdr:rowOff>
        </xdr:to>
        <xdr:sp macro="" textlink="">
          <xdr:nvSpPr>
            <xdr:cNvPr id="113684" name="Check Box 20" hidden="1">
              <a:extLst>
                <a:ext uri="{63B3BB69-23CF-44E3-9099-C40C66FF867C}">
                  <a14:compatExt spid="_x0000_s113684"/>
                </a:ext>
                <a:ext uri="{FF2B5EF4-FFF2-40B4-BE49-F238E27FC236}">
                  <a16:creationId xmlns:a16="http://schemas.microsoft.com/office/drawing/2014/main" id="{00000000-0008-0000-3400-00001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45</xdr:row>
          <xdr:rowOff>28575</xdr:rowOff>
        </xdr:from>
        <xdr:to>
          <xdr:col>7</xdr:col>
          <xdr:colOff>314325</xdr:colOff>
          <xdr:row>46</xdr:row>
          <xdr:rowOff>0</xdr:rowOff>
        </xdr:to>
        <xdr:sp macro="" textlink="">
          <xdr:nvSpPr>
            <xdr:cNvPr id="113685" name="Check Box 21" hidden="1">
              <a:extLst>
                <a:ext uri="{63B3BB69-23CF-44E3-9099-C40C66FF867C}">
                  <a14:compatExt spid="_x0000_s113685"/>
                </a:ext>
                <a:ext uri="{FF2B5EF4-FFF2-40B4-BE49-F238E27FC236}">
                  <a16:creationId xmlns:a16="http://schemas.microsoft.com/office/drawing/2014/main" id="{00000000-0008-0000-3400-00001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46</xdr:row>
          <xdr:rowOff>9525</xdr:rowOff>
        </xdr:from>
        <xdr:to>
          <xdr:col>7</xdr:col>
          <xdr:colOff>314325</xdr:colOff>
          <xdr:row>46</xdr:row>
          <xdr:rowOff>219075</xdr:rowOff>
        </xdr:to>
        <xdr:sp macro="" textlink="">
          <xdr:nvSpPr>
            <xdr:cNvPr id="113686" name="Check Box 22" hidden="1">
              <a:extLst>
                <a:ext uri="{63B3BB69-23CF-44E3-9099-C40C66FF867C}">
                  <a14:compatExt spid="_x0000_s113686"/>
                </a:ext>
                <a:ext uri="{FF2B5EF4-FFF2-40B4-BE49-F238E27FC236}">
                  <a16:creationId xmlns:a16="http://schemas.microsoft.com/office/drawing/2014/main" id="{00000000-0008-0000-3400-000016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44</xdr:row>
          <xdr:rowOff>19050</xdr:rowOff>
        </xdr:from>
        <xdr:to>
          <xdr:col>13</xdr:col>
          <xdr:colOff>323850</xdr:colOff>
          <xdr:row>44</xdr:row>
          <xdr:rowOff>228600</xdr:rowOff>
        </xdr:to>
        <xdr:sp macro="" textlink="">
          <xdr:nvSpPr>
            <xdr:cNvPr id="113687" name="Check Box 23" hidden="1">
              <a:extLst>
                <a:ext uri="{63B3BB69-23CF-44E3-9099-C40C66FF867C}">
                  <a14:compatExt spid="_x0000_s113687"/>
                </a:ext>
                <a:ext uri="{FF2B5EF4-FFF2-40B4-BE49-F238E27FC236}">
                  <a16:creationId xmlns:a16="http://schemas.microsoft.com/office/drawing/2014/main" id="{00000000-0008-0000-3400-000017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45</xdr:row>
          <xdr:rowOff>9525</xdr:rowOff>
        </xdr:from>
        <xdr:to>
          <xdr:col>13</xdr:col>
          <xdr:colOff>323850</xdr:colOff>
          <xdr:row>45</xdr:row>
          <xdr:rowOff>219075</xdr:rowOff>
        </xdr:to>
        <xdr:sp macro="" textlink="">
          <xdr:nvSpPr>
            <xdr:cNvPr id="113688" name="Check Box 24" hidden="1">
              <a:extLst>
                <a:ext uri="{63B3BB69-23CF-44E3-9099-C40C66FF867C}">
                  <a14:compatExt spid="_x0000_s113688"/>
                </a:ext>
                <a:ext uri="{FF2B5EF4-FFF2-40B4-BE49-F238E27FC236}">
                  <a16:creationId xmlns:a16="http://schemas.microsoft.com/office/drawing/2014/main" id="{00000000-0008-0000-3400-000018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46</xdr:row>
          <xdr:rowOff>9525</xdr:rowOff>
        </xdr:from>
        <xdr:to>
          <xdr:col>13</xdr:col>
          <xdr:colOff>333375</xdr:colOff>
          <xdr:row>46</xdr:row>
          <xdr:rowOff>219075</xdr:rowOff>
        </xdr:to>
        <xdr:sp macro="" textlink="">
          <xdr:nvSpPr>
            <xdr:cNvPr id="113689" name="Check Box 25" hidden="1">
              <a:extLst>
                <a:ext uri="{63B3BB69-23CF-44E3-9099-C40C66FF867C}">
                  <a14:compatExt spid="_x0000_s113689"/>
                </a:ext>
                <a:ext uri="{FF2B5EF4-FFF2-40B4-BE49-F238E27FC236}">
                  <a16:creationId xmlns:a16="http://schemas.microsoft.com/office/drawing/2014/main" id="{00000000-0008-0000-3400-000019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31</xdr:row>
          <xdr:rowOff>19050</xdr:rowOff>
        </xdr:from>
        <xdr:to>
          <xdr:col>5</xdr:col>
          <xdr:colOff>285750</xdr:colOff>
          <xdr:row>31</xdr:row>
          <xdr:rowOff>228600</xdr:rowOff>
        </xdr:to>
        <xdr:sp macro="" textlink="">
          <xdr:nvSpPr>
            <xdr:cNvPr id="113690" name="Check Box 26" hidden="1">
              <a:extLst>
                <a:ext uri="{63B3BB69-23CF-44E3-9099-C40C66FF867C}">
                  <a14:compatExt spid="_x0000_s113690"/>
                </a:ext>
                <a:ext uri="{FF2B5EF4-FFF2-40B4-BE49-F238E27FC236}">
                  <a16:creationId xmlns:a16="http://schemas.microsoft.com/office/drawing/2014/main" id="{00000000-0008-0000-3400-00001A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32</xdr:row>
          <xdr:rowOff>19050</xdr:rowOff>
        </xdr:from>
        <xdr:to>
          <xdr:col>5</xdr:col>
          <xdr:colOff>285750</xdr:colOff>
          <xdr:row>32</xdr:row>
          <xdr:rowOff>228600</xdr:rowOff>
        </xdr:to>
        <xdr:sp macro="" textlink="">
          <xdr:nvSpPr>
            <xdr:cNvPr id="113691" name="Check Box 27" hidden="1">
              <a:extLst>
                <a:ext uri="{63B3BB69-23CF-44E3-9099-C40C66FF867C}">
                  <a14:compatExt spid="_x0000_s113691"/>
                </a:ext>
                <a:ext uri="{FF2B5EF4-FFF2-40B4-BE49-F238E27FC236}">
                  <a16:creationId xmlns:a16="http://schemas.microsoft.com/office/drawing/2014/main" id="{00000000-0008-0000-3400-00001B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19050</xdr:rowOff>
        </xdr:from>
        <xdr:to>
          <xdr:col>1</xdr:col>
          <xdr:colOff>314325</xdr:colOff>
          <xdr:row>49</xdr:row>
          <xdr:rowOff>228600</xdr:rowOff>
        </xdr:to>
        <xdr:sp macro="" textlink="">
          <xdr:nvSpPr>
            <xdr:cNvPr id="113692" name="Check Box 28" hidden="1">
              <a:extLst>
                <a:ext uri="{63B3BB69-23CF-44E3-9099-C40C66FF867C}">
                  <a14:compatExt spid="_x0000_s113692"/>
                </a:ext>
                <a:ext uri="{FF2B5EF4-FFF2-40B4-BE49-F238E27FC236}">
                  <a16:creationId xmlns:a16="http://schemas.microsoft.com/office/drawing/2014/main" id="{00000000-0008-0000-3400-00001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50</xdr:row>
          <xdr:rowOff>9525</xdr:rowOff>
        </xdr:from>
        <xdr:to>
          <xdr:col>1</xdr:col>
          <xdr:colOff>314325</xdr:colOff>
          <xdr:row>50</xdr:row>
          <xdr:rowOff>219075</xdr:rowOff>
        </xdr:to>
        <xdr:sp macro="" textlink="">
          <xdr:nvSpPr>
            <xdr:cNvPr id="113693" name="Check Box 29" hidden="1">
              <a:extLst>
                <a:ext uri="{63B3BB69-23CF-44E3-9099-C40C66FF867C}">
                  <a14:compatExt spid="_x0000_s113693"/>
                </a:ext>
                <a:ext uri="{FF2B5EF4-FFF2-40B4-BE49-F238E27FC236}">
                  <a16:creationId xmlns:a16="http://schemas.microsoft.com/office/drawing/2014/main" id="{00000000-0008-0000-3400-00001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51</xdr:row>
          <xdr:rowOff>9525</xdr:rowOff>
        </xdr:from>
        <xdr:to>
          <xdr:col>1</xdr:col>
          <xdr:colOff>314325</xdr:colOff>
          <xdr:row>51</xdr:row>
          <xdr:rowOff>219075</xdr:rowOff>
        </xdr:to>
        <xdr:sp macro="" textlink="">
          <xdr:nvSpPr>
            <xdr:cNvPr id="113694" name="Check Box 30" hidden="1">
              <a:extLst>
                <a:ext uri="{63B3BB69-23CF-44E3-9099-C40C66FF867C}">
                  <a14:compatExt spid="_x0000_s113694"/>
                </a:ext>
                <a:ext uri="{FF2B5EF4-FFF2-40B4-BE49-F238E27FC236}">
                  <a16:creationId xmlns:a16="http://schemas.microsoft.com/office/drawing/2014/main" id="{00000000-0008-0000-3400-00001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19050</xdr:rowOff>
        </xdr:from>
        <xdr:to>
          <xdr:col>1</xdr:col>
          <xdr:colOff>304800</xdr:colOff>
          <xdr:row>53</xdr:row>
          <xdr:rowOff>228600</xdr:rowOff>
        </xdr:to>
        <xdr:sp macro="" textlink="">
          <xdr:nvSpPr>
            <xdr:cNvPr id="113695" name="Check Box 31" hidden="1">
              <a:extLst>
                <a:ext uri="{63B3BB69-23CF-44E3-9099-C40C66FF867C}">
                  <a14:compatExt spid="_x0000_s113695"/>
                </a:ext>
                <a:ext uri="{FF2B5EF4-FFF2-40B4-BE49-F238E27FC236}">
                  <a16:creationId xmlns:a16="http://schemas.microsoft.com/office/drawing/2014/main" id="{00000000-0008-0000-3400-00001F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28575</xdr:rowOff>
        </xdr:from>
        <xdr:to>
          <xdr:col>1</xdr:col>
          <xdr:colOff>304800</xdr:colOff>
          <xdr:row>55</xdr:row>
          <xdr:rowOff>0</xdr:rowOff>
        </xdr:to>
        <xdr:sp macro="" textlink="">
          <xdr:nvSpPr>
            <xdr:cNvPr id="113696" name="Check Box 32" hidden="1">
              <a:extLst>
                <a:ext uri="{63B3BB69-23CF-44E3-9099-C40C66FF867C}">
                  <a14:compatExt spid="_x0000_s113696"/>
                </a:ext>
                <a:ext uri="{FF2B5EF4-FFF2-40B4-BE49-F238E27FC236}">
                  <a16:creationId xmlns:a16="http://schemas.microsoft.com/office/drawing/2014/main" id="{00000000-0008-0000-3400-000020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19050</xdr:rowOff>
        </xdr:from>
        <xdr:to>
          <xdr:col>1</xdr:col>
          <xdr:colOff>304800</xdr:colOff>
          <xdr:row>55</xdr:row>
          <xdr:rowOff>228600</xdr:rowOff>
        </xdr:to>
        <xdr:sp macro="" textlink="">
          <xdr:nvSpPr>
            <xdr:cNvPr id="113697" name="Check Box 33" hidden="1">
              <a:extLst>
                <a:ext uri="{63B3BB69-23CF-44E3-9099-C40C66FF867C}">
                  <a14:compatExt spid="_x0000_s113697"/>
                </a:ext>
                <a:ext uri="{FF2B5EF4-FFF2-40B4-BE49-F238E27FC236}">
                  <a16:creationId xmlns:a16="http://schemas.microsoft.com/office/drawing/2014/main" id="{00000000-0008-0000-3400-00002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313765</xdr:colOff>
      <xdr:row>1</xdr:row>
      <xdr:rowOff>78441</xdr:rowOff>
    </xdr:from>
    <xdr:to>
      <xdr:col>23</xdr:col>
      <xdr:colOff>88810</xdr:colOff>
      <xdr:row>6</xdr:row>
      <xdr:rowOff>71497</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400-000003000000}"/>
            </a:ext>
          </a:extLst>
        </xdr:cNvPr>
        <xdr:cNvSpPr/>
      </xdr:nvSpPr>
      <xdr:spPr>
        <a:xfrm>
          <a:off x="10623177" y="291353"/>
          <a:ext cx="1825721" cy="12593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314325</xdr:colOff>
      <xdr:row>0</xdr:row>
      <xdr:rowOff>266700</xdr:rowOff>
    </xdr:from>
    <xdr:to>
      <xdr:col>19</xdr:col>
      <xdr:colOff>89370</xdr:colOff>
      <xdr:row>4</xdr:row>
      <xdr:rowOff>12106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3500-000004000000}"/>
            </a:ext>
          </a:extLst>
        </xdr:cNvPr>
        <xdr:cNvSpPr/>
      </xdr:nvSpPr>
      <xdr:spPr>
        <a:xfrm>
          <a:off x="6743700" y="26670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190500</xdr:colOff>
      <xdr:row>1</xdr:row>
      <xdr:rowOff>133350</xdr:rowOff>
    </xdr:from>
    <xdr:to>
      <xdr:col>9</xdr:col>
      <xdr:colOff>651345</xdr:colOff>
      <xdr:row>4</xdr:row>
      <xdr:rowOff>116881</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3600-000004000000}"/>
            </a:ext>
          </a:extLst>
        </xdr:cNvPr>
        <xdr:cNvSpPr/>
      </xdr:nvSpPr>
      <xdr:spPr>
        <a:xfrm>
          <a:off x="6724650" y="19050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66675</xdr:colOff>
          <xdr:row>60</xdr:row>
          <xdr:rowOff>47625</xdr:rowOff>
        </xdr:from>
        <xdr:to>
          <xdr:col>20</xdr:col>
          <xdr:colOff>266700</xdr:colOff>
          <xdr:row>60</xdr:row>
          <xdr:rowOff>209550</xdr:rowOff>
        </xdr:to>
        <xdr:sp macro="" textlink="">
          <xdr:nvSpPr>
            <xdr:cNvPr id="116737" name="Check Box 1" hidden="1">
              <a:extLst>
                <a:ext uri="{63B3BB69-23CF-44E3-9099-C40C66FF867C}">
                  <a14:compatExt spid="_x0000_s116737"/>
                </a:ext>
                <a:ext uri="{FF2B5EF4-FFF2-40B4-BE49-F238E27FC236}">
                  <a16:creationId xmlns:a16="http://schemas.microsoft.com/office/drawing/2014/main" id="{00000000-0008-0000-3700-000001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19050</xdr:colOff>
          <xdr:row>60</xdr:row>
          <xdr:rowOff>47625</xdr:rowOff>
        </xdr:from>
        <xdr:to>
          <xdr:col>17</xdr:col>
          <xdr:colOff>219075</xdr:colOff>
          <xdr:row>60</xdr:row>
          <xdr:rowOff>209550</xdr:rowOff>
        </xdr:to>
        <xdr:sp macro="" textlink="">
          <xdr:nvSpPr>
            <xdr:cNvPr id="116738" name="Check Box 2" hidden="1">
              <a:extLst>
                <a:ext uri="{63B3BB69-23CF-44E3-9099-C40C66FF867C}">
                  <a14:compatExt spid="_x0000_s116738"/>
                </a:ext>
                <a:ext uri="{FF2B5EF4-FFF2-40B4-BE49-F238E27FC236}">
                  <a16:creationId xmlns:a16="http://schemas.microsoft.com/office/drawing/2014/main" id="{00000000-0008-0000-3700-000002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10</xdr:row>
          <xdr:rowOff>9525</xdr:rowOff>
        </xdr:from>
        <xdr:to>
          <xdr:col>5</xdr:col>
          <xdr:colOff>266700</xdr:colOff>
          <xdr:row>11</xdr:row>
          <xdr:rowOff>9525</xdr:rowOff>
        </xdr:to>
        <xdr:sp macro="" textlink="">
          <xdr:nvSpPr>
            <xdr:cNvPr id="116739" name="Check Box 3" hidden="1">
              <a:extLst>
                <a:ext uri="{63B3BB69-23CF-44E3-9099-C40C66FF867C}">
                  <a14:compatExt spid="_x0000_s116739"/>
                </a:ext>
                <a:ext uri="{FF2B5EF4-FFF2-40B4-BE49-F238E27FC236}">
                  <a16:creationId xmlns:a16="http://schemas.microsoft.com/office/drawing/2014/main" id="{00000000-0008-0000-3700-000003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8</xdr:row>
          <xdr:rowOff>238125</xdr:rowOff>
        </xdr:from>
        <xdr:to>
          <xdr:col>5</xdr:col>
          <xdr:colOff>266700</xdr:colOff>
          <xdr:row>9</xdr:row>
          <xdr:rowOff>209550</xdr:rowOff>
        </xdr:to>
        <xdr:sp macro="" textlink="">
          <xdr:nvSpPr>
            <xdr:cNvPr id="116740" name="Check Box 4" hidden="1">
              <a:extLst>
                <a:ext uri="{63B3BB69-23CF-44E3-9099-C40C66FF867C}">
                  <a14:compatExt spid="_x0000_s116740"/>
                </a:ext>
                <a:ext uri="{FF2B5EF4-FFF2-40B4-BE49-F238E27FC236}">
                  <a16:creationId xmlns:a16="http://schemas.microsoft.com/office/drawing/2014/main" id="{00000000-0008-0000-3700-000004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123825</xdr:colOff>
      <xdr:row>43</xdr:row>
      <xdr:rowOff>180975</xdr:rowOff>
    </xdr:from>
    <xdr:to>
      <xdr:col>25</xdr:col>
      <xdr:colOff>352425</xdr:colOff>
      <xdr:row>43</xdr:row>
      <xdr:rowOff>409575</xdr:rowOff>
    </xdr:to>
    <xdr:sp macro="" textlink="">
      <xdr:nvSpPr>
        <xdr:cNvPr id="7" name="楕円 6">
          <a:extLst>
            <a:ext uri="{FF2B5EF4-FFF2-40B4-BE49-F238E27FC236}">
              <a16:creationId xmlns:a16="http://schemas.microsoft.com/office/drawing/2014/main" id="{00000000-0008-0000-3700-000007000000}"/>
            </a:ext>
          </a:extLst>
        </xdr:cNvPr>
        <xdr:cNvSpPr/>
      </xdr:nvSpPr>
      <xdr:spPr>
        <a:xfrm>
          <a:off x="6886575" y="17316450"/>
          <a:ext cx="228600" cy="2286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619125</xdr:colOff>
      <xdr:row>2</xdr:row>
      <xdr:rowOff>47625</xdr:rowOff>
    </xdr:from>
    <xdr:to>
      <xdr:col>28</xdr:col>
      <xdr:colOff>394170</xdr:colOff>
      <xdr:row>5</xdr:row>
      <xdr:rowOff>269281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381875" y="43815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485775</xdr:colOff>
      <xdr:row>0</xdr:row>
      <xdr:rowOff>190500</xdr:rowOff>
    </xdr:from>
    <xdr:to>
      <xdr:col>8</xdr:col>
      <xdr:colOff>260820</xdr:colOff>
      <xdr:row>6</xdr:row>
      <xdr:rowOff>31156</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800-000003000000}"/>
            </a:ext>
          </a:extLst>
        </xdr:cNvPr>
        <xdr:cNvSpPr/>
      </xdr:nvSpPr>
      <xdr:spPr>
        <a:xfrm>
          <a:off x="7134225" y="19050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240196</xdr:colOff>
      <xdr:row>12</xdr:row>
      <xdr:rowOff>215347</xdr:rowOff>
    </xdr:from>
    <xdr:to>
      <xdr:col>9</xdr:col>
      <xdr:colOff>612914</xdr:colOff>
      <xdr:row>15</xdr:row>
      <xdr:rowOff>49695</xdr:rowOff>
    </xdr:to>
    <xdr:sp macro="" textlink="">
      <xdr:nvSpPr>
        <xdr:cNvPr id="2" name="大かっこ 1">
          <a:extLst>
            <a:ext uri="{FF2B5EF4-FFF2-40B4-BE49-F238E27FC236}">
              <a16:creationId xmlns:a16="http://schemas.microsoft.com/office/drawing/2014/main" id="{00000000-0008-0000-3900-000002000000}"/>
            </a:ext>
          </a:extLst>
        </xdr:cNvPr>
        <xdr:cNvSpPr/>
      </xdr:nvSpPr>
      <xdr:spPr>
        <a:xfrm>
          <a:off x="240196" y="3634822"/>
          <a:ext cx="7316443" cy="41537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371475</xdr:colOff>
          <xdr:row>14</xdr:row>
          <xdr:rowOff>0</xdr:rowOff>
        </xdr:from>
        <xdr:to>
          <xdr:col>5</xdr:col>
          <xdr:colOff>647700</xdr:colOff>
          <xdr:row>15</xdr:row>
          <xdr:rowOff>0</xdr:rowOff>
        </xdr:to>
        <xdr:sp macro="" textlink="">
          <xdr:nvSpPr>
            <xdr:cNvPr id="483329" name="Check Box 1" hidden="1">
              <a:extLst>
                <a:ext uri="{63B3BB69-23CF-44E3-9099-C40C66FF867C}">
                  <a14:compatExt spid="_x0000_s483329"/>
                </a:ext>
                <a:ext uri="{FF2B5EF4-FFF2-40B4-BE49-F238E27FC236}">
                  <a16:creationId xmlns:a16="http://schemas.microsoft.com/office/drawing/2014/main" id="{00000000-0008-0000-3900-000001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xdr:row>
          <xdr:rowOff>0</xdr:rowOff>
        </xdr:from>
        <xdr:to>
          <xdr:col>7</xdr:col>
          <xdr:colOff>638175</xdr:colOff>
          <xdr:row>15</xdr:row>
          <xdr:rowOff>0</xdr:rowOff>
        </xdr:to>
        <xdr:sp macro="" textlink="">
          <xdr:nvSpPr>
            <xdr:cNvPr id="483330" name="Check Box 2" hidden="1">
              <a:extLst>
                <a:ext uri="{63B3BB69-23CF-44E3-9099-C40C66FF867C}">
                  <a14:compatExt spid="_x0000_s483330"/>
                </a:ext>
                <a:ext uri="{FF2B5EF4-FFF2-40B4-BE49-F238E27FC236}">
                  <a16:creationId xmlns:a16="http://schemas.microsoft.com/office/drawing/2014/main" id="{00000000-0008-0000-3900-000002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10</xdr:row>
          <xdr:rowOff>219075</xdr:rowOff>
        </xdr:from>
        <xdr:to>
          <xdr:col>7</xdr:col>
          <xdr:colOff>152400</xdr:colOff>
          <xdr:row>10</xdr:row>
          <xdr:rowOff>400050</xdr:rowOff>
        </xdr:to>
        <xdr:sp macro="" textlink="">
          <xdr:nvSpPr>
            <xdr:cNvPr id="483333" name="Check Box 5" hidden="1">
              <a:extLst>
                <a:ext uri="{63B3BB69-23CF-44E3-9099-C40C66FF867C}">
                  <a14:compatExt spid="_x0000_s483333"/>
                </a:ext>
                <a:ext uri="{FF2B5EF4-FFF2-40B4-BE49-F238E27FC236}">
                  <a16:creationId xmlns:a16="http://schemas.microsoft.com/office/drawing/2014/main" id="{00000000-0008-0000-3900-000005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657225</xdr:colOff>
          <xdr:row>10</xdr:row>
          <xdr:rowOff>219075</xdr:rowOff>
        </xdr:from>
        <xdr:to>
          <xdr:col>9</xdr:col>
          <xdr:colOff>161925</xdr:colOff>
          <xdr:row>10</xdr:row>
          <xdr:rowOff>400050</xdr:rowOff>
        </xdr:to>
        <xdr:sp macro="" textlink="">
          <xdr:nvSpPr>
            <xdr:cNvPr id="483334" name="Check Box 6" hidden="1">
              <a:extLst>
                <a:ext uri="{63B3BB69-23CF-44E3-9099-C40C66FF867C}">
                  <a14:compatExt spid="_x0000_s483334"/>
                </a:ext>
                <a:ext uri="{FF2B5EF4-FFF2-40B4-BE49-F238E27FC236}">
                  <a16:creationId xmlns:a16="http://schemas.microsoft.com/office/drawing/2014/main" id="{00000000-0008-0000-3900-000006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546653</xdr:colOff>
      <xdr:row>2</xdr:row>
      <xdr:rowOff>41413</xdr:rowOff>
    </xdr:from>
    <xdr:to>
      <xdr:col>13</xdr:col>
      <xdr:colOff>80950</xdr:colOff>
      <xdr:row>7</xdr:row>
      <xdr:rowOff>20849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900-000003000000}"/>
            </a:ext>
          </a:extLst>
        </xdr:cNvPr>
        <xdr:cNvSpPr/>
      </xdr:nvSpPr>
      <xdr:spPr>
        <a:xfrm>
          <a:off x="8249479" y="463826"/>
          <a:ext cx="1845145" cy="127152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323850</xdr:colOff>
      <xdr:row>1</xdr:row>
      <xdr:rowOff>9525</xdr:rowOff>
    </xdr:from>
    <xdr:to>
      <xdr:col>7</xdr:col>
      <xdr:colOff>47625</xdr:colOff>
      <xdr:row>7</xdr:row>
      <xdr:rowOff>133350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9267825" y="3333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240197</xdr:colOff>
      <xdr:row>12</xdr:row>
      <xdr:rowOff>215347</xdr:rowOff>
    </xdr:from>
    <xdr:to>
      <xdr:col>17</xdr:col>
      <xdr:colOff>281610</xdr:colOff>
      <xdr:row>15</xdr:row>
      <xdr:rowOff>49695</xdr:rowOff>
    </xdr:to>
    <xdr:sp macro="" textlink="">
      <xdr:nvSpPr>
        <xdr:cNvPr id="2" name="大かっこ 1">
          <a:extLst>
            <a:ext uri="{FF2B5EF4-FFF2-40B4-BE49-F238E27FC236}">
              <a16:creationId xmlns:a16="http://schemas.microsoft.com/office/drawing/2014/main" id="{00000000-0008-0000-3A00-000002000000}"/>
            </a:ext>
          </a:extLst>
        </xdr:cNvPr>
        <xdr:cNvSpPr/>
      </xdr:nvSpPr>
      <xdr:spPr>
        <a:xfrm>
          <a:off x="240197" y="3253822"/>
          <a:ext cx="7299463" cy="47252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9525</xdr:colOff>
          <xdr:row>27</xdr:row>
          <xdr:rowOff>142875</xdr:rowOff>
        </xdr:from>
        <xdr:to>
          <xdr:col>16</xdr:col>
          <xdr:colOff>371475</xdr:colOff>
          <xdr:row>29</xdr:row>
          <xdr:rowOff>19050</xdr:rowOff>
        </xdr:to>
        <xdr:sp macro="" textlink="">
          <xdr:nvSpPr>
            <xdr:cNvPr id="563201" name="Check Box 1" hidden="1">
              <a:extLst>
                <a:ext uri="{63B3BB69-23CF-44E3-9099-C40C66FF867C}">
                  <a14:compatExt spid="_x0000_s563201"/>
                </a:ext>
                <a:ext uri="{FF2B5EF4-FFF2-40B4-BE49-F238E27FC236}">
                  <a16:creationId xmlns:a16="http://schemas.microsoft.com/office/drawing/2014/main" id="{00000000-0008-0000-3A00-000001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25</xdr:row>
          <xdr:rowOff>142875</xdr:rowOff>
        </xdr:from>
        <xdr:to>
          <xdr:col>16</xdr:col>
          <xdr:colOff>371475</xdr:colOff>
          <xdr:row>27</xdr:row>
          <xdr:rowOff>19050</xdr:rowOff>
        </xdr:to>
        <xdr:sp macro="" textlink="">
          <xdr:nvSpPr>
            <xdr:cNvPr id="563202" name="Check Box 2" hidden="1">
              <a:extLst>
                <a:ext uri="{63B3BB69-23CF-44E3-9099-C40C66FF867C}">
                  <a14:compatExt spid="_x0000_s563202"/>
                </a:ext>
                <a:ext uri="{FF2B5EF4-FFF2-40B4-BE49-F238E27FC236}">
                  <a16:creationId xmlns:a16="http://schemas.microsoft.com/office/drawing/2014/main" id="{00000000-0008-0000-3A00-000002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28</xdr:row>
          <xdr:rowOff>142875</xdr:rowOff>
        </xdr:from>
        <xdr:to>
          <xdr:col>16</xdr:col>
          <xdr:colOff>371475</xdr:colOff>
          <xdr:row>30</xdr:row>
          <xdr:rowOff>19050</xdr:rowOff>
        </xdr:to>
        <xdr:sp macro="" textlink="">
          <xdr:nvSpPr>
            <xdr:cNvPr id="563203" name="Check Box 3" hidden="1">
              <a:extLst>
                <a:ext uri="{63B3BB69-23CF-44E3-9099-C40C66FF867C}">
                  <a14:compatExt spid="_x0000_s563203"/>
                </a:ext>
                <a:ext uri="{FF2B5EF4-FFF2-40B4-BE49-F238E27FC236}">
                  <a16:creationId xmlns:a16="http://schemas.microsoft.com/office/drawing/2014/main" id="{00000000-0008-0000-3A00-000003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30</xdr:row>
          <xdr:rowOff>142875</xdr:rowOff>
        </xdr:from>
        <xdr:to>
          <xdr:col>16</xdr:col>
          <xdr:colOff>371475</xdr:colOff>
          <xdr:row>32</xdr:row>
          <xdr:rowOff>19050</xdr:rowOff>
        </xdr:to>
        <xdr:sp macro="" textlink="">
          <xdr:nvSpPr>
            <xdr:cNvPr id="563204" name="Check Box 4" hidden="1">
              <a:extLst>
                <a:ext uri="{63B3BB69-23CF-44E3-9099-C40C66FF867C}">
                  <a14:compatExt spid="_x0000_s563204"/>
                </a:ext>
                <a:ext uri="{FF2B5EF4-FFF2-40B4-BE49-F238E27FC236}">
                  <a16:creationId xmlns:a16="http://schemas.microsoft.com/office/drawing/2014/main" id="{00000000-0008-0000-3A00-000004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19050</xdr:rowOff>
        </xdr:from>
        <xdr:to>
          <xdr:col>12</xdr:col>
          <xdr:colOff>38100</xdr:colOff>
          <xdr:row>14</xdr:row>
          <xdr:rowOff>209550</xdr:rowOff>
        </xdr:to>
        <xdr:sp macro="" textlink="">
          <xdr:nvSpPr>
            <xdr:cNvPr id="563205" name="Check Box 5" hidden="1">
              <a:extLst>
                <a:ext uri="{63B3BB69-23CF-44E3-9099-C40C66FF867C}">
                  <a14:compatExt spid="_x0000_s563205"/>
                </a:ext>
                <a:ext uri="{FF2B5EF4-FFF2-40B4-BE49-F238E27FC236}">
                  <a16:creationId xmlns:a16="http://schemas.microsoft.com/office/drawing/2014/main" id="{00000000-0008-0000-3A00-000005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14</xdr:row>
          <xdr:rowOff>19050</xdr:rowOff>
        </xdr:from>
        <xdr:to>
          <xdr:col>15</xdr:col>
          <xdr:colOff>0</xdr:colOff>
          <xdr:row>14</xdr:row>
          <xdr:rowOff>219075</xdr:rowOff>
        </xdr:to>
        <xdr:sp macro="" textlink="">
          <xdr:nvSpPr>
            <xdr:cNvPr id="563206" name="Check Box 6" hidden="1">
              <a:extLst>
                <a:ext uri="{63B3BB69-23CF-44E3-9099-C40C66FF867C}">
                  <a14:compatExt spid="_x0000_s563206"/>
                </a:ext>
                <a:ext uri="{FF2B5EF4-FFF2-40B4-BE49-F238E27FC236}">
                  <a16:creationId xmlns:a16="http://schemas.microsoft.com/office/drawing/2014/main" id="{00000000-0008-0000-3A00-000006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10</xdr:row>
          <xdr:rowOff>28575</xdr:rowOff>
        </xdr:from>
        <xdr:to>
          <xdr:col>16</xdr:col>
          <xdr:colOff>228600</xdr:colOff>
          <xdr:row>10</xdr:row>
          <xdr:rowOff>561975</xdr:rowOff>
        </xdr:to>
        <xdr:sp macro="" textlink="">
          <xdr:nvSpPr>
            <xdr:cNvPr id="563207" name="Check Box 7" hidden="1">
              <a:extLst>
                <a:ext uri="{63B3BB69-23CF-44E3-9099-C40C66FF867C}">
                  <a14:compatExt spid="_x0000_s563207"/>
                </a:ext>
                <a:ext uri="{FF2B5EF4-FFF2-40B4-BE49-F238E27FC236}">
                  <a16:creationId xmlns:a16="http://schemas.microsoft.com/office/drawing/2014/main" id="{00000000-0008-0000-3A00-000007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10</xdr:row>
          <xdr:rowOff>28575</xdr:rowOff>
        </xdr:from>
        <xdr:to>
          <xdr:col>13</xdr:col>
          <xdr:colOff>209550</xdr:colOff>
          <xdr:row>10</xdr:row>
          <xdr:rowOff>561975</xdr:rowOff>
        </xdr:to>
        <xdr:sp macro="" textlink="">
          <xdr:nvSpPr>
            <xdr:cNvPr id="563208" name="Check Box 8" hidden="1">
              <a:extLst>
                <a:ext uri="{63B3BB69-23CF-44E3-9099-C40C66FF867C}">
                  <a14:compatExt spid="_x0000_s563208"/>
                </a:ext>
                <a:ext uri="{FF2B5EF4-FFF2-40B4-BE49-F238E27FC236}">
                  <a16:creationId xmlns:a16="http://schemas.microsoft.com/office/drawing/2014/main" id="{00000000-0008-0000-3A00-000008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581025</xdr:colOff>
      <xdr:row>0</xdr:row>
      <xdr:rowOff>104775</xdr:rowOff>
    </xdr:from>
    <xdr:to>
      <xdr:col>21</xdr:col>
      <xdr:colOff>206375</xdr:colOff>
      <xdr:row>8</xdr:row>
      <xdr:rowOff>174625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8232775" y="10477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240196</xdr:colOff>
      <xdr:row>9</xdr:row>
      <xdr:rowOff>0</xdr:rowOff>
    </xdr:from>
    <xdr:to>
      <xdr:col>9</xdr:col>
      <xdr:colOff>612914</xdr:colOff>
      <xdr:row>11</xdr:row>
      <xdr:rowOff>49695</xdr:rowOff>
    </xdr:to>
    <xdr:sp macro="" textlink="">
      <xdr:nvSpPr>
        <xdr:cNvPr id="2" name="大かっこ 1">
          <a:extLst>
            <a:ext uri="{FF2B5EF4-FFF2-40B4-BE49-F238E27FC236}">
              <a16:creationId xmlns:a16="http://schemas.microsoft.com/office/drawing/2014/main" id="{00000000-0008-0000-3B00-000002000000}"/>
            </a:ext>
          </a:extLst>
        </xdr:cNvPr>
        <xdr:cNvSpPr/>
      </xdr:nvSpPr>
      <xdr:spPr>
        <a:xfrm>
          <a:off x="240196" y="2181225"/>
          <a:ext cx="7316443" cy="41164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371475</xdr:colOff>
          <xdr:row>10</xdr:row>
          <xdr:rowOff>0</xdr:rowOff>
        </xdr:from>
        <xdr:to>
          <xdr:col>5</xdr:col>
          <xdr:colOff>647700</xdr:colOff>
          <xdr:row>11</xdr:row>
          <xdr:rowOff>9525</xdr:rowOff>
        </xdr:to>
        <xdr:sp macro="" textlink="">
          <xdr:nvSpPr>
            <xdr:cNvPr id="565249" name="Check Box 1" hidden="1">
              <a:extLst>
                <a:ext uri="{63B3BB69-23CF-44E3-9099-C40C66FF867C}">
                  <a14:compatExt spid="_x0000_s565249"/>
                </a:ext>
                <a:ext uri="{FF2B5EF4-FFF2-40B4-BE49-F238E27FC236}">
                  <a16:creationId xmlns:a16="http://schemas.microsoft.com/office/drawing/2014/main" id="{00000000-0008-0000-3B00-000001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10</xdr:row>
          <xdr:rowOff>0</xdr:rowOff>
        </xdr:from>
        <xdr:to>
          <xdr:col>7</xdr:col>
          <xdr:colOff>600075</xdr:colOff>
          <xdr:row>11</xdr:row>
          <xdr:rowOff>9525</xdr:rowOff>
        </xdr:to>
        <xdr:sp macro="" textlink="">
          <xdr:nvSpPr>
            <xdr:cNvPr id="565250" name="Check Box 2" hidden="1">
              <a:extLst>
                <a:ext uri="{63B3BB69-23CF-44E3-9099-C40C66FF867C}">
                  <a14:compatExt spid="_x0000_s565250"/>
                </a:ext>
                <a:ext uri="{FF2B5EF4-FFF2-40B4-BE49-F238E27FC236}">
                  <a16:creationId xmlns:a16="http://schemas.microsoft.com/office/drawing/2014/main" id="{00000000-0008-0000-3B00-000002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1</xdr:row>
          <xdr:rowOff>28575</xdr:rowOff>
        </xdr:from>
        <xdr:to>
          <xdr:col>0</xdr:col>
          <xdr:colOff>619125</xdr:colOff>
          <xdr:row>1</xdr:row>
          <xdr:rowOff>219075</xdr:rowOff>
        </xdr:to>
        <xdr:sp macro="" textlink="">
          <xdr:nvSpPr>
            <xdr:cNvPr id="565251" name="Check Box 3" hidden="1">
              <a:extLst>
                <a:ext uri="{63B3BB69-23CF-44E3-9099-C40C66FF867C}">
                  <a14:compatExt spid="_x0000_s565251"/>
                </a:ext>
                <a:ext uri="{FF2B5EF4-FFF2-40B4-BE49-F238E27FC236}">
                  <a16:creationId xmlns:a16="http://schemas.microsoft.com/office/drawing/2014/main" id="{00000000-0008-0000-3B00-000003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2</xdr:row>
          <xdr:rowOff>9525</xdr:rowOff>
        </xdr:from>
        <xdr:to>
          <xdr:col>0</xdr:col>
          <xdr:colOff>619125</xdr:colOff>
          <xdr:row>2</xdr:row>
          <xdr:rowOff>200025</xdr:rowOff>
        </xdr:to>
        <xdr:sp macro="" textlink="">
          <xdr:nvSpPr>
            <xdr:cNvPr id="565252" name="Check Box 4" hidden="1">
              <a:extLst>
                <a:ext uri="{63B3BB69-23CF-44E3-9099-C40C66FF867C}">
                  <a14:compatExt spid="_x0000_s565252"/>
                </a:ext>
                <a:ext uri="{FF2B5EF4-FFF2-40B4-BE49-F238E27FC236}">
                  <a16:creationId xmlns:a16="http://schemas.microsoft.com/office/drawing/2014/main" id="{00000000-0008-0000-3B00-000004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3</xdr:row>
          <xdr:rowOff>0</xdr:rowOff>
        </xdr:from>
        <xdr:to>
          <xdr:col>0</xdr:col>
          <xdr:colOff>619125</xdr:colOff>
          <xdr:row>3</xdr:row>
          <xdr:rowOff>190500</xdr:rowOff>
        </xdr:to>
        <xdr:sp macro="" textlink="">
          <xdr:nvSpPr>
            <xdr:cNvPr id="565253" name="Check Box 5" hidden="1">
              <a:extLst>
                <a:ext uri="{63B3BB69-23CF-44E3-9099-C40C66FF867C}">
                  <a14:compatExt spid="_x0000_s565253"/>
                </a:ext>
                <a:ext uri="{FF2B5EF4-FFF2-40B4-BE49-F238E27FC236}">
                  <a16:creationId xmlns:a16="http://schemas.microsoft.com/office/drawing/2014/main" id="{00000000-0008-0000-3B00-000005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0</xdr:colOff>
      <xdr:row>1</xdr:row>
      <xdr:rowOff>0</xdr:rowOff>
    </xdr:from>
    <xdr:to>
      <xdr:col>13</xdr:col>
      <xdr:colOff>587375</xdr:colOff>
      <xdr:row>7</xdr:row>
      <xdr:rowOff>15875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B00-000003000000}"/>
            </a:ext>
          </a:extLst>
        </xdr:cNvPr>
        <xdr:cNvSpPr/>
      </xdr:nvSpPr>
      <xdr:spPr>
        <a:xfrm>
          <a:off x="7543800" y="18097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390525</xdr:colOff>
          <xdr:row>19</xdr:row>
          <xdr:rowOff>104775</xdr:rowOff>
        </xdr:from>
        <xdr:to>
          <xdr:col>5</xdr:col>
          <xdr:colOff>714375</xdr:colOff>
          <xdr:row>19</xdr:row>
          <xdr:rowOff>323850</xdr:rowOff>
        </xdr:to>
        <xdr:sp macro="" textlink="">
          <xdr:nvSpPr>
            <xdr:cNvPr id="566273" name="Check Box 1" hidden="1">
              <a:extLst>
                <a:ext uri="{63B3BB69-23CF-44E3-9099-C40C66FF867C}">
                  <a14:compatExt spid="_x0000_s566273"/>
                </a:ext>
                <a:ext uri="{FF2B5EF4-FFF2-40B4-BE49-F238E27FC236}">
                  <a16:creationId xmlns:a16="http://schemas.microsoft.com/office/drawing/2014/main" id="{00000000-0008-0000-3C00-000001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104775</xdr:rowOff>
        </xdr:from>
        <xdr:to>
          <xdr:col>6</xdr:col>
          <xdr:colOff>409575</xdr:colOff>
          <xdr:row>19</xdr:row>
          <xdr:rowOff>323850</xdr:rowOff>
        </xdr:to>
        <xdr:sp macro="" textlink="">
          <xdr:nvSpPr>
            <xdr:cNvPr id="566274" name="Check Box 2" hidden="1">
              <a:extLst>
                <a:ext uri="{63B3BB69-23CF-44E3-9099-C40C66FF867C}">
                  <a14:compatExt spid="_x0000_s566274"/>
                </a:ext>
                <a:ext uri="{FF2B5EF4-FFF2-40B4-BE49-F238E27FC236}">
                  <a16:creationId xmlns:a16="http://schemas.microsoft.com/office/drawing/2014/main" id="{00000000-0008-0000-3C00-000002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20</xdr:row>
          <xdr:rowOff>104775</xdr:rowOff>
        </xdr:from>
        <xdr:to>
          <xdr:col>1</xdr:col>
          <xdr:colOff>714375</xdr:colOff>
          <xdr:row>20</xdr:row>
          <xdr:rowOff>323850</xdr:rowOff>
        </xdr:to>
        <xdr:sp macro="" textlink="">
          <xdr:nvSpPr>
            <xdr:cNvPr id="566275" name="Check Box 3" hidden="1">
              <a:extLst>
                <a:ext uri="{63B3BB69-23CF-44E3-9099-C40C66FF867C}">
                  <a14:compatExt spid="_x0000_s566275"/>
                </a:ext>
                <a:ext uri="{FF2B5EF4-FFF2-40B4-BE49-F238E27FC236}">
                  <a16:creationId xmlns:a16="http://schemas.microsoft.com/office/drawing/2014/main" id="{00000000-0008-0000-3C00-000003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21</xdr:row>
          <xdr:rowOff>104775</xdr:rowOff>
        </xdr:from>
        <xdr:to>
          <xdr:col>1</xdr:col>
          <xdr:colOff>714375</xdr:colOff>
          <xdr:row>21</xdr:row>
          <xdr:rowOff>323850</xdr:rowOff>
        </xdr:to>
        <xdr:sp macro="" textlink="">
          <xdr:nvSpPr>
            <xdr:cNvPr id="566276" name="Check Box 4" hidden="1">
              <a:extLst>
                <a:ext uri="{63B3BB69-23CF-44E3-9099-C40C66FF867C}">
                  <a14:compatExt spid="_x0000_s566276"/>
                </a:ext>
                <a:ext uri="{FF2B5EF4-FFF2-40B4-BE49-F238E27FC236}">
                  <a16:creationId xmlns:a16="http://schemas.microsoft.com/office/drawing/2014/main" id="{00000000-0008-0000-3C00-000004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22</xdr:row>
          <xdr:rowOff>104775</xdr:rowOff>
        </xdr:from>
        <xdr:to>
          <xdr:col>1</xdr:col>
          <xdr:colOff>714375</xdr:colOff>
          <xdr:row>22</xdr:row>
          <xdr:rowOff>323850</xdr:rowOff>
        </xdr:to>
        <xdr:sp macro="" textlink="">
          <xdr:nvSpPr>
            <xdr:cNvPr id="566277" name="Check Box 5" hidden="1">
              <a:extLst>
                <a:ext uri="{63B3BB69-23CF-44E3-9099-C40C66FF867C}">
                  <a14:compatExt spid="_x0000_s566277"/>
                </a:ext>
                <a:ext uri="{FF2B5EF4-FFF2-40B4-BE49-F238E27FC236}">
                  <a16:creationId xmlns:a16="http://schemas.microsoft.com/office/drawing/2014/main" id="{00000000-0008-0000-3C00-000005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23</xdr:row>
          <xdr:rowOff>104775</xdr:rowOff>
        </xdr:from>
        <xdr:to>
          <xdr:col>1</xdr:col>
          <xdr:colOff>714375</xdr:colOff>
          <xdr:row>23</xdr:row>
          <xdr:rowOff>323850</xdr:rowOff>
        </xdr:to>
        <xdr:sp macro="" textlink="">
          <xdr:nvSpPr>
            <xdr:cNvPr id="566278" name="Check Box 6" hidden="1">
              <a:extLst>
                <a:ext uri="{63B3BB69-23CF-44E3-9099-C40C66FF867C}">
                  <a14:compatExt spid="_x0000_s566278"/>
                </a:ext>
                <a:ext uri="{FF2B5EF4-FFF2-40B4-BE49-F238E27FC236}">
                  <a16:creationId xmlns:a16="http://schemas.microsoft.com/office/drawing/2014/main" id="{00000000-0008-0000-3C00-000006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24</xdr:row>
          <xdr:rowOff>104775</xdr:rowOff>
        </xdr:from>
        <xdr:to>
          <xdr:col>1</xdr:col>
          <xdr:colOff>714375</xdr:colOff>
          <xdr:row>24</xdr:row>
          <xdr:rowOff>323850</xdr:rowOff>
        </xdr:to>
        <xdr:sp macro="" textlink="">
          <xdr:nvSpPr>
            <xdr:cNvPr id="566279" name="Check Box 7" hidden="1">
              <a:extLst>
                <a:ext uri="{63B3BB69-23CF-44E3-9099-C40C66FF867C}">
                  <a14:compatExt spid="_x0000_s566279"/>
                </a:ext>
                <a:ext uri="{FF2B5EF4-FFF2-40B4-BE49-F238E27FC236}">
                  <a16:creationId xmlns:a16="http://schemas.microsoft.com/office/drawing/2014/main" id="{00000000-0008-0000-3C00-000007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25</xdr:row>
          <xdr:rowOff>104775</xdr:rowOff>
        </xdr:from>
        <xdr:to>
          <xdr:col>1</xdr:col>
          <xdr:colOff>714375</xdr:colOff>
          <xdr:row>25</xdr:row>
          <xdr:rowOff>323850</xdr:rowOff>
        </xdr:to>
        <xdr:sp macro="" textlink="">
          <xdr:nvSpPr>
            <xdr:cNvPr id="566280" name="Check Box 8" hidden="1">
              <a:extLst>
                <a:ext uri="{63B3BB69-23CF-44E3-9099-C40C66FF867C}">
                  <a14:compatExt spid="_x0000_s566280"/>
                </a:ext>
                <a:ext uri="{FF2B5EF4-FFF2-40B4-BE49-F238E27FC236}">
                  <a16:creationId xmlns:a16="http://schemas.microsoft.com/office/drawing/2014/main" id="{00000000-0008-0000-3C00-000008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1</xdr:row>
      <xdr:rowOff>0</xdr:rowOff>
    </xdr:from>
    <xdr:to>
      <xdr:col>10</xdr:col>
      <xdr:colOff>587375</xdr:colOff>
      <xdr:row>6</xdr:row>
      <xdr:rowOff>111125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8201025" y="23812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419100</xdr:colOff>
      <xdr:row>0</xdr:row>
      <xdr:rowOff>200025</xdr:rowOff>
    </xdr:from>
    <xdr:to>
      <xdr:col>8</xdr:col>
      <xdr:colOff>320675</xdr:colOff>
      <xdr:row>8</xdr:row>
      <xdr:rowOff>177800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9544050" y="20002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200025</xdr:colOff>
          <xdr:row>21</xdr:row>
          <xdr:rowOff>9525</xdr:rowOff>
        </xdr:from>
        <xdr:to>
          <xdr:col>9</xdr:col>
          <xdr:colOff>523875</xdr:colOff>
          <xdr:row>21</xdr:row>
          <xdr:rowOff>228600</xdr:rowOff>
        </xdr:to>
        <xdr:sp macro="" textlink="">
          <xdr:nvSpPr>
            <xdr:cNvPr id="569345" name="Check Box 1" hidden="1">
              <a:extLst>
                <a:ext uri="{63B3BB69-23CF-44E3-9099-C40C66FF867C}">
                  <a14:compatExt spid="_x0000_s569345"/>
                </a:ext>
                <a:ext uri="{FF2B5EF4-FFF2-40B4-BE49-F238E27FC236}">
                  <a16:creationId xmlns:a16="http://schemas.microsoft.com/office/drawing/2014/main" id="{00000000-0008-0000-3F00-000001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22</xdr:row>
          <xdr:rowOff>9525</xdr:rowOff>
        </xdr:from>
        <xdr:to>
          <xdr:col>9</xdr:col>
          <xdr:colOff>523875</xdr:colOff>
          <xdr:row>22</xdr:row>
          <xdr:rowOff>228600</xdr:rowOff>
        </xdr:to>
        <xdr:sp macro="" textlink="">
          <xdr:nvSpPr>
            <xdr:cNvPr id="569346" name="Check Box 2" hidden="1">
              <a:extLst>
                <a:ext uri="{63B3BB69-23CF-44E3-9099-C40C66FF867C}">
                  <a14:compatExt spid="_x0000_s569346"/>
                </a:ext>
                <a:ext uri="{FF2B5EF4-FFF2-40B4-BE49-F238E27FC236}">
                  <a16:creationId xmlns:a16="http://schemas.microsoft.com/office/drawing/2014/main" id="{00000000-0008-0000-3F00-000002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25</xdr:row>
          <xdr:rowOff>9525</xdr:rowOff>
        </xdr:from>
        <xdr:to>
          <xdr:col>3</xdr:col>
          <xdr:colOff>523875</xdr:colOff>
          <xdr:row>25</xdr:row>
          <xdr:rowOff>228600</xdr:rowOff>
        </xdr:to>
        <xdr:sp macro="" textlink="">
          <xdr:nvSpPr>
            <xdr:cNvPr id="569347" name="Check Box 3" hidden="1">
              <a:extLst>
                <a:ext uri="{63B3BB69-23CF-44E3-9099-C40C66FF867C}">
                  <a14:compatExt spid="_x0000_s569347"/>
                </a:ext>
                <a:ext uri="{FF2B5EF4-FFF2-40B4-BE49-F238E27FC236}">
                  <a16:creationId xmlns:a16="http://schemas.microsoft.com/office/drawing/2014/main" id="{00000000-0008-0000-3F00-000003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26</xdr:row>
          <xdr:rowOff>9525</xdr:rowOff>
        </xdr:from>
        <xdr:to>
          <xdr:col>3</xdr:col>
          <xdr:colOff>523875</xdr:colOff>
          <xdr:row>26</xdr:row>
          <xdr:rowOff>228600</xdr:rowOff>
        </xdr:to>
        <xdr:sp macro="" textlink="">
          <xdr:nvSpPr>
            <xdr:cNvPr id="569348" name="Check Box 4" hidden="1">
              <a:extLst>
                <a:ext uri="{63B3BB69-23CF-44E3-9099-C40C66FF867C}">
                  <a14:compatExt spid="_x0000_s569348"/>
                </a:ext>
                <a:ext uri="{FF2B5EF4-FFF2-40B4-BE49-F238E27FC236}">
                  <a16:creationId xmlns:a16="http://schemas.microsoft.com/office/drawing/2014/main" id="{00000000-0008-0000-3F00-000004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25</xdr:row>
          <xdr:rowOff>9525</xdr:rowOff>
        </xdr:from>
        <xdr:to>
          <xdr:col>10</xdr:col>
          <xdr:colOff>523875</xdr:colOff>
          <xdr:row>25</xdr:row>
          <xdr:rowOff>228600</xdr:rowOff>
        </xdr:to>
        <xdr:sp macro="" textlink="">
          <xdr:nvSpPr>
            <xdr:cNvPr id="569349" name="Check Box 5" hidden="1">
              <a:extLst>
                <a:ext uri="{63B3BB69-23CF-44E3-9099-C40C66FF867C}">
                  <a14:compatExt spid="_x0000_s569349"/>
                </a:ext>
                <a:ext uri="{FF2B5EF4-FFF2-40B4-BE49-F238E27FC236}">
                  <a16:creationId xmlns:a16="http://schemas.microsoft.com/office/drawing/2014/main" id="{00000000-0008-0000-3F00-000005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26</xdr:row>
          <xdr:rowOff>9525</xdr:rowOff>
        </xdr:from>
        <xdr:to>
          <xdr:col>10</xdr:col>
          <xdr:colOff>523875</xdr:colOff>
          <xdr:row>26</xdr:row>
          <xdr:rowOff>228600</xdr:rowOff>
        </xdr:to>
        <xdr:sp macro="" textlink="">
          <xdr:nvSpPr>
            <xdr:cNvPr id="569350" name="Check Box 6" hidden="1">
              <a:extLst>
                <a:ext uri="{63B3BB69-23CF-44E3-9099-C40C66FF867C}">
                  <a14:compatExt spid="_x0000_s569350"/>
                </a:ext>
                <a:ext uri="{FF2B5EF4-FFF2-40B4-BE49-F238E27FC236}">
                  <a16:creationId xmlns:a16="http://schemas.microsoft.com/office/drawing/2014/main" id="{00000000-0008-0000-3F00-000006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20</xdr:row>
          <xdr:rowOff>9525</xdr:rowOff>
        </xdr:from>
        <xdr:to>
          <xdr:col>9</xdr:col>
          <xdr:colOff>523875</xdr:colOff>
          <xdr:row>20</xdr:row>
          <xdr:rowOff>228600</xdr:rowOff>
        </xdr:to>
        <xdr:sp macro="" textlink="">
          <xdr:nvSpPr>
            <xdr:cNvPr id="569351" name="Check Box 7" hidden="1">
              <a:extLst>
                <a:ext uri="{63B3BB69-23CF-44E3-9099-C40C66FF867C}">
                  <a14:compatExt spid="_x0000_s569351"/>
                </a:ext>
                <a:ext uri="{FF2B5EF4-FFF2-40B4-BE49-F238E27FC236}">
                  <a16:creationId xmlns:a16="http://schemas.microsoft.com/office/drawing/2014/main" id="{00000000-0008-0000-3F00-000007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52</xdr:row>
          <xdr:rowOff>9525</xdr:rowOff>
        </xdr:from>
        <xdr:to>
          <xdr:col>9</xdr:col>
          <xdr:colOff>523875</xdr:colOff>
          <xdr:row>53</xdr:row>
          <xdr:rowOff>38100</xdr:rowOff>
        </xdr:to>
        <xdr:sp macro="" textlink="">
          <xdr:nvSpPr>
            <xdr:cNvPr id="569352" name="Check Box 8" hidden="1">
              <a:extLst>
                <a:ext uri="{63B3BB69-23CF-44E3-9099-C40C66FF867C}">
                  <a14:compatExt spid="_x0000_s569352"/>
                </a:ext>
                <a:ext uri="{FF2B5EF4-FFF2-40B4-BE49-F238E27FC236}">
                  <a16:creationId xmlns:a16="http://schemas.microsoft.com/office/drawing/2014/main" id="{00000000-0008-0000-3F00-000008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53</xdr:row>
          <xdr:rowOff>9525</xdr:rowOff>
        </xdr:from>
        <xdr:to>
          <xdr:col>9</xdr:col>
          <xdr:colOff>523875</xdr:colOff>
          <xdr:row>54</xdr:row>
          <xdr:rowOff>38100</xdr:rowOff>
        </xdr:to>
        <xdr:sp macro="" textlink="">
          <xdr:nvSpPr>
            <xdr:cNvPr id="569353" name="Check Box 9" hidden="1">
              <a:extLst>
                <a:ext uri="{63B3BB69-23CF-44E3-9099-C40C66FF867C}">
                  <a14:compatExt spid="_x0000_s569353"/>
                </a:ext>
                <a:ext uri="{FF2B5EF4-FFF2-40B4-BE49-F238E27FC236}">
                  <a16:creationId xmlns:a16="http://schemas.microsoft.com/office/drawing/2014/main" id="{00000000-0008-0000-3F00-000009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56</xdr:row>
          <xdr:rowOff>9525</xdr:rowOff>
        </xdr:from>
        <xdr:to>
          <xdr:col>3</xdr:col>
          <xdr:colOff>523875</xdr:colOff>
          <xdr:row>57</xdr:row>
          <xdr:rowOff>38100</xdr:rowOff>
        </xdr:to>
        <xdr:sp macro="" textlink="">
          <xdr:nvSpPr>
            <xdr:cNvPr id="569354" name="Check Box 10" hidden="1">
              <a:extLst>
                <a:ext uri="{63B3BB69-23CF-44E3-9099-C40C66FF867C}">
                  <a14:compatExt spid="_x0000_s569354"/>
                </a:ext>
                <a:ext uri="{FF2B5EF4-FFF2-40B4-BE49-F238E27FC236}">
                  <a16:creationId xmlns:a16="http://schemas.microsoft.com/office/drawing/2014/main" id="{00000000-0008-0000-3F00-00000A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57</xdr:row>
          <xdr:rowOff>9525</xdr:rowOff>
        </xdr:from>
        <xdr:to>
          <xdr:col>3</xdr:col>
          <xdr:colOff>523875</xdr:colOff>
          <xdr:row>58</xdr:row>
          <xdr:rowOff>38100</xdr:rowOff>
        </xdr:to>
        <xdr:sp macro="" textlink="">
          <xdr:nvSpPr>
            <xdr:cNvPr id="569355" name="Check Box 11" hidden="1">
              <a:extLst>
                <a:ext uri="{63B3BB69-23CF-44E3-9099-C40C66FF867C}">
                  <a14:compatExt spid="_x0000_s569355"/>
                </a:ext>
                <a:ext uri="{FF2B5EF4-FFF2-40B4-BE49-F238E27FC236}">
                  <a16:creationId xmlns:a16="http://schemas.microsoft.com/office/drawing/2014/main" id="{00000000-0008-0000-3F00-00000B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56</xdr:row>
          <xdr:rowOff>9525</xdr:rowOff>
        </xdr:from>
        <xdr:to>
          <xdr:col>10</xdr:col>
          <xdr:colOff>523875</xdr:colOff>
          <xdr:row>57</xdr:row>
          <xdr:rowOff>38100</xdr:rowOff>
        </xdr:to>
        <xdr:sp macro="" textlink="">
          <xdr:nvSpPr>
            <xdr:cNvPr id="569356" name="Check Box 12" hidden="1">
              <a:extLst>
                <a:ext uri="{63B3BB69-23CF-44E3-9099-C40C66FF867C}">
                  <a14:compatExt spid="_x0000_s569356"/>
                </a:ext>
                <a:ext uri="{FF2B5EF4-FFF2-40B4-BE49-F238E27FC236}">
                  <a16:creationId xmlns:a16="http://schemas.microsoft.com/office/drawing/2014/main" id="{00000000-0008-0000-3F00-00000C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57</xdr:row>
          <xdr:rowOff>9525</xdr:rowOff>
        </xdr:from>
        <xdr:to>
          <xdr:col>10</xdr:col>
          <xdr:colOff>523875</xdr:colOff>
          <xdr:row>58</xdr:row>
          <xdr:rowOff>38100</xdr:rowOff>
        </xdr:to>
        <xdr:sp macro="" textlink="">
          <xdr:nvSpPr>
            <xdr:cNvPr id="569357" name="Check Box 13" hidden="1">
              <a:extLst>
                <a:ext uri="{63B3BB69-23CF-44E3-9099-C40C66FF867C}">
                  <a14:compatExt spid="_x0000_s569357"/>
                </a:ext>
                <a:ext uri="{FF2B5EF4-FFF2-40B4-BE49-F238E27FC236}">
                  <a16:creationId xmlns:a16="http://schemas.microsoft.com/office/drawing/2014/main" id="{00000000-0008-0000-3F00-00000D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51</xdr:row>
          <xdr:rowOff>9525</xdr:rowOff>
        </xdr:from>
        <xdr:to>
          <xdr:col>9</xdr:col>
          <xdr:colOff>523875</xdr:colOff>
          <xdr:row>52</xdr:row>
          <xdr:rowOff>38100</xdr:rowOff>
        </xdr:to>
        <xdr:sp macro="" textlink="">
          <xdr:nvSpPr>
            <xdr:cNvPr id="569358" name="Check Box 14" hidden="1">
              <a:extLst>
                <a:ext uri="{63B3BB69-23CF-44E3-9099-C40C66FF867C}">
                  <a14:compatExt spid="_x0000_s569358"/>
                </a:ext>
                <a:ext uri="{FF2B5EF4-FFF2-40B4-BE49-F238E27FC236}">
                  <a16:creationId xmlns:a16="http://schemas.microsoft.com/office/drawing/2014/main" id="{00000000-0008-0000-3F00-00000E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83</xdr:row>
          <xdr:rowOff>9525</xdr:rowOff>
        </xdr:from>
        <xdr:to>
          <xdr:col>9</xdr:col>
          <xdr:colOff>523875</xdr:colOff>
          <xdr:row>84</xdr:row>
          <xdr:rowOff>38100</xdr:rowOff>
        </xdr:to>
        <xdr:sp macro="" textlink="">
          <xdr:nvSpPr>
            <xdr:cNvPr id="569359" name="Check Box 15" hidden="1">
              <a:extLst>
                <a:ext uri="{63B3BB69-23CF-44E3-9099-C40C66FF867C}">
                  <a14:compatExt spid="_x0000_s569359"/>
                </a:ext>
                <a:ext uri="{FF2B5EF4-FFF2-40B4-BE49-F238E27FC236}">
                  <a16:creationId xmlns:a16="http://schemas.microsoft.com/office/drawing/2014/main" id="{00000000-0008-0000-3F00-00000F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84</xdr:row>
          <xdr:rowOff>9525</xdr:rowOff>
        </xdr:from>
        <xdr:to>
          <xdr:col>9</xdr:col>
          <xdr:colOff>523875</xdr:colOff>
          <xdr:row>85</xdr:row>
          <xdr:rowOff>38100</xdr:rowOff>
        </xdr:to>
        <xdr:sp macro="" textlink="">
          <xdr:nvSpPr>
            <xdr:cNvPr id="569360" name="Check Box 16" hidden="1">
              <a:extLst>
                <a:ext uri="{63B3BB69-23CF-44E3-9099-C40C66FF867C}">
                  <a14:compatExt spid="_x0000_s569360"/>
                </a:ext>
                <a:ext uri="{FF2B5EF4-FFF2-40B4-BE49-F238E27FC236}">
                  <a16:creationId xmlns:a16="http://schemas.microsoft.com/office/drawing/2014/main" id="{00000000-0008-0000-3F00-000010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87</xdr:row>
          <xdr:rowOff>9525</xdr:rowOff>
        </xdr:from>
        <xdr:to>
          <xdr:col>3</xdr:col>
          <xdr:colOff>523875</xdr:colOff>
          <xdr:row>88</xdr:row>
          <xdr:rowOff>38100</xdr:rowOff>
        </xdr:to>
        <xdr:sp macro="" textlink="">
          <xdr:nvSpPr>
            <xdr:cNvPr id="569361" name="Check Box 17" hidden="1">
              <a:extLst>
                <a:ext uri="{63B3BB69-23CF-44E3-9099-C40C66FF867C}">
                  <a14:compatExt spid="_x0000_s569361"/>
                </a:ext>
                <a:ext uri="{FF2B5EF4-FFF2-40B4-BE49-F238E27FC236}">
                  <a16:creationId xmlns:a16="http://schemas.microsoft.com/office/drawing/2014/main" id="{00000000-0008-0000-3F00-000011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88</xdr:row>
          <xdr:rowOff>9525</xdr:rowOff>
        </xdr:from>
        <xdr:to>
          <xdr:col>3</xdr:col>
          <xdr:colOff>523875</xdr:colOff>
          <xdr:row>89</xdr:row>
          <xdr:rowOff>38100</xdr:rowOff>
        </xdr:to>
        <xdr:sp macro="" textlink="">
          <xdr:nvSpPr>
            <xdr:cNvPr id="569362" name="Check Box 18" hidden="1">
              <a:extLst>
                <a:ext uri="{63B3BB69-23CF-44E3-9099-C40C66FF867C}">
                  <a14:compatExt spid="_x0000_s569362"/>
                </a:ext>
                <a:ext uri="{FF2B5EF4-FFF2-40B4-BE49-F238E27FC236}">
                  <a16:creationId xmlns:a16="http://schemas.microsoft.com/office/drawing/2014/main" id="{00000000-0008-0000-3F00-000012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87</xdr:row>
          <xdr:rowOff>9525</xdr:rowOff>
        </xdr:from>
        <xdr:to>
          <xdr:col>10</xdr:col>
          <xdr:colOff>523875</xdr:colOff>
          <xdr:row>88</xdr:row>
          <xdr:rowOff>38100</xdr:rowOff>
        </xdr:to>
        <xdr:sp macro="" textlink="">
          <xdr:nvSpPr>
            <xdr:cNvPr id="569363" name="Check Box 19" hidden="1">
              <a:extLst>
                <a:ext uri="{63B3BB69-23CF-44E3-9099-C40C66FF867C}">
                  <a14:compatExt spid="_x0000_s569363"/>
                </a:ext>
                <a:ext uri="{FF2B5EF4-FFF2-40B4-BE49-F238E27FC236}">
                  <a16:creationId xmlns:a16="http://schemas.microsoft.com/office/drawing/2014/main" id="{00000000-0008-0000-3F00-000013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88</xdr:row>
          <xdr:rowOff>9525</xdr:rowOff>
        </xdr:from>
        <xdr:to>
          <xdr:col>10</xdr:col>
          <xdr:colOff>523875</xdr:colOff>
          <xdr:row>89</xdr:row>
          <xdr:rowOff>38100</xdr:rowOff>
        </xdr:to>
        <xdr:sp macro="" textlink="">
          <xdr:nvSpPr>
            <xdr:cNvPr id="569364" name="Check Box 20" hidden="1">
              <a:extLst>
                <a:ext uri="{63B3BB69-23CF-44E3-9099-C40C66FF867C}">
                  <a14:compatExt spid="_x0000_s569364"/>
                </a:ext>
                <a:ext uri="{FF2B5EF4-FFF2-40B4-BE49-F238E27FC236}">
                  <a16:creationId xmlns:a16="http://schemas.microsoft.com/office/drawing/2014/main" id="{00000000-0008-0000-3F00-000014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82</xdr:row>
          <xdr:rowOff>9525</xdr:rowOff>
        </xdr:from>
        <xdr:to>
          <xdr:col>9</xdr:col>
          <xdr:colOff>523875</xdr:colOff>
          <xdr:row>83</xdr:row>
          <xdr:rowOff>38100</xdr:rowOff>
        </xdr:to>
        <xdr:sp macro="" textlink="">
          <xdr:nvSpPr>
            <xdr:cNvPr id="569365" name="Check Box 21" hidden="1">
              <a:extLst>
                <a:ext uri="{63B3BB69-23CF-44E3-9099-C40C66FF867C}">
                  <a14:compatExt spid="_x0000_s569365"/>
                </a:ext>
                <a:ext uri="{FF2B5EF4-FFF2-40B4-BE49-F238E27FC236}">
                  <a16:creationId xmlns:a16="http://schemas.microsoft.com/office/drawing/2014/main" id="{00000000-0008-0000-3F00-000015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123</xdr:row>
          <xdr:rowOff>180975</xdr:rowOff>
        </xdr:from>
        <xdr:to>
          <xdr:col>7</xdr:col>
          <xdr:colOff>466725</xdr:colOff>
          <xdr:row>124</xdr:row>
          <xdr:rowOff>142875</xdr:rowOff>
        </xdr:to>
        <xdr:sp macro="" textlink="">
          <xdr:nvSpPr>
            <xdr:cNvPr id="569366" name="Check Box 22" hidden="1">
              <a:extLst>
                <a:ext uri="{63B3BB69-23CF-44E3-9099-C40C66FF867C}">
                  <a14:compatExt spid="_x0000_s569366"/>
                </a:ext>
                <a:ext uri="{FF2B5EF4-FFF2-40B4-BE49-F238E27FC236}">
                  <a16:creationId xmlns:a16="http://schemas.microsoft.com/office/drawing/2014/main" id="{00000000-0008-0000-3F00-000016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116</xdr:row>
          <xdr:rowOff>152400</xdr:rowOff>
        </xdr:from>
        <xdr:to>
          <xdr:col>7</xdr:col>
          <xdr:colOff>485775</xdr:colOff>
          <xdr:row>117</xdr:row>
          <xdr:rowOff>114300</xdr:rowOff>
        </xdr:to>
        <xdr:sp macro="" textlink="">
          <xdr:nvSpPr>
            <xdr:cNvPr id="569367" name="Check Box 23" hidden="1">
              <a:extLst>
                <a:ext uri="{63B3BB69-23CF-44E3-9099-C40C66FF867C}">
                  <a14:compatExt spid="_x0000_s569367"/>
                </a:ext>
                <a:ext uri="{FF2B5EF4-FFF2-40B4-BE49-F238E27FC236}">
                  <a16:creationId xmlns:a16="http://schemas.microsoft.com/office/drawing/2014/main" id="{00000000-0008-0000-3F00-000017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114</xdr:row>
          <xdr:rowOff>180975</xdr:rowOff>
        </xdr:from>
        <xdr:to>
          <xdr:col>7</xdr:col>
          <xdr:colOff>504825</xdr:colOff>
          <xdr:row>115</xdr:row>
          <xdr:rowOff>133350</xdr:rowOff>
        </xdr:to>
        <xdr:sp macro="" textlink="">
          <xdr:nvSpPr>
            <xdr:cNvPr id="569368" name="Check Box 24" hidden="1">
              <a:extLst>
                <a:ext uri="{63B3BB69-23CF-44E3-9099-C40C66FF867C}">
                  <a14:compatExt spid="_x0000_s569368"/>
                </a:ext>
                <a:ext uri="{FF2B5EF4-FFF2-40B4-BE49-F238E27FC236}">
                  <a16:creationId xmlns:a16="http://schemas.microsoft.com/office/drawing/2014/main" id="{00000000-0008-0000-3F00-000018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111</xdr:row>
          <xdr:rowOff>171450</xdr:rowOff>
        </xdr:from>
        <xdr:to>
          <xdr:col>7</xdr:col>
          <xdr:colOff>504825</xdr:colOff>
          <xdr:row>112</xdr:row>
          <xdr:rowOff>123825</xdr:rowOff>
        </xdr:to>
        <xdr:sp macro="" textlink="">
          <xdr:nvSpPr>
            <xdr:cNvPr id="569369" name="Check Box 25" hidden="1">
              <a:extLst>
                <a:ext uri="{63B3BB69-23CF-44E3-9099-C40C66FF867C}">
                  <a14:compatExt spid="_x0000_s569369"/>
                </a:ext>
                <a:ext uri="{FF2B5EF4-FFF2-40B4-BE49-F238E27FC236}">
                  <a16:creationId xmlns:a16="http://schemas.microsoft.com/office/drawing/2014/main" id="{00000000-0008-0000-3F00-000019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110</xdr:row>
          <xdr:rowOff>0</xdr:rowOff>
        </xdr:from>
        <xdr:to>
          <xdr:col>7</xdr:col>
          <xdr:colOff>523875</xdr:colOff>
          <xdr:row>110</xdr:row>
          <xdr:rowOff>209550</xdr:rowOff>
        </xdr:to>
        <xdr:sp macro="" textlink="">
          <xdr:nvSpPr>
            <xdr:cNvPr id="569370" name="Check Box 26" hidden="1">
              <a:extLst>
                <a:ext uri="{63B3BB69-23CF-44E3-9099-C40C66FF867C}">
                  <a14:compatExt spid="_x0000_s569370"/>
                </a:ext>
                <a:ext uri="{FF2B5EF4-FFF2-40B4-BE49-F238E27FC236}">
                  <a16:creationId xmlns:a16="http://schemas.microsoft.com/office/drawing/2014/main" id="{00000000-0008-0000-3F00-00001A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125</xdr:row>
          <xdr:rowOff>161925</xdr:rowOff>
        </xdr:from>
        <xdr:to>
          <xdr:col>11</xdr:col>
          <xdr:colOff>38100</xdr:colOff>
          <xdr:row>126</xdr:row>
          <xdr:rowOff>114300</xdr:rowOff>
        </xdr:to>
        <xdr:sp macro="" textlink="">
          <xdr:nvSpPr>
            <xdr:cNvPr id="569371" name="Check Box 27" hidden="1">
              <a:extLst>
                <a:ext uri="{63B3BB69-23CF-44E3-9099-C40C66FF867C}">
                  <a14:compatExt spid="_x0000_s569371"/>
                </a:ext>
                <a:ext uri="{FF2B5EF4-FFF2-40B4-BE49-F238E27FC236}">
                  <a16:creationId xmlns:a16="http://schemas.microsoft.com/office/drawing/2014/main" id="{00000000-0008-0000-3F00-00001B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459442</xdr:colOff>
      <xdr:row>1</xdr:row>
      <xdr:rowOff>179295</xdr:rowOff>
    </xdr:from>
    <xdr:to>
      <xdr:col>25</xdr:col>
      <xdr:colOff>367740</xdr:colOff>
      <xdr:row>10</xdr:row>
      <xdr:rowOff>39969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12225618" y="280148"/>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314325</xdr:colOff>
      <xdr:row>0</xdr:row>
      <xdr:rowOff>142875</xdr:rowOff>
    </xdr:from>
    <xdr:to>
      <xdr:col>10</xdr:col>
      <xdr:colOff>103717</xdr:colOff>
      <xdr:row>6</xdr:row>
      <xdr:rowOff>55033</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4000-000006000000}"/>
            </a:ext>
          </a:extLst>
        </xdr:cNvPr>
        <xdr:cNvSpPr/>
      </xdr:nvSpPr>
      <xdr:spPr>
        <a:xfrm>
          <a:off x="8201025" y="142875"/>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19</xdr:col>
      <xdr:colOff>0</xdr:colOff>
      <xdr:row>1</xdr:row>
      <xdr:rowOff>0</xdr:rowOff>
    </xdr:from>
    <xdr:to>
      <xdr:col>21</xdr:col>
      <xdr:colOff>481542</xdr:colOff>
      <xdr:row>6</xdr:row>
      <xdr:rowOff>2116</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6686550" y="238125"/>
          <a:ext cx="1853142" cy="128799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71</xdr:row>
          <xdr:rowOff>161925</xdr:rowOff>
        </xdr:from>
        <xdr:to>
          <xdr:col>0</xdr:col>
          <xdr:colOff>704850</xdr:colOff>
          <xdr:row>73</xdr:row>
          <xdr:rowOff>85725</xdr:rowOff>
        </xdr:to>
        <xdr:sp macro="" textlink="">
          <xdr:nvSpPr>
            <xdr:cNvPr id="660481" name="Check Box 1" descr="算定&#10;（２４時間開局）&#10;している" hidden="1">
              <a:extLst>
                <a:ext uri="{63B3BB69-23CF-44E3-9099-C40C66FF867C}">
                  <a14:compatExt spid="_x0000_s660481"/>
                </a:ext>
                <a:ext uri="{FF2B5EF4-FFF2-40B4-BE49-F238E27FC236}">
                  <a16:creationId xmlns:a16="http://schemas.microsoft.com/office/drawing/2014/main" id="{00000000-0008-0000-4200-000001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72</xdr:row>
          <xdr:rowOff>161925</xdr:rowOff>
        </xdr:from>
        <xdr:to>
          <xdr:col>0</xdr:col>
          <xdr:colOff>704850</xdr:colOff>
          <xdr:row>74</xdr:row>
          <xdr:rowOff>85725</xdr:rowOff>
        </xdr:to>
        <xdr:sp macro="" textlink="">
          <xdr:nvSpPr>
            <xdr:cNvPr id="660482" name="Check Box 2" descr="算定&#10;（２４時間開局）&#10;している" hidden="1">
              <a:extLst>
                <a:ext uri="{63B3BB69-23CF-44E3-9099-C40C66FF867C}">
                  <a14:compatExt spid="_x0000_s660482"/>
                </a:ext>
                <a:ext uri="{FF2B5EF4-FFF2-40B4-BE49-F238E27FC236}">
                  <a16:creationId xmlns:a16="http://schemas.microsoft.com/office/drawing/2014/main" id="{00000000-0008-0000-4200-000002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161925</xdr:rowOff>
        </xdr:from>
        <xdr:to>
          <xdr:col>0</xdr:col>
          <xdr:colOff>704850</xdr:colOff>
          <xdr:row>75</xdr:row>
          <xdr:rowOff>85725</xdr:rowOff>
        </xdr:to>
        <xdr:sp macro="" textlink="">
          <xdr:nvSpPr>
            <xdr:cNvPr id="660483" name="Check Box 3" descr="算定&#10;（２４時間開局）&#10;している" hidden="1">
              <a:extLst>
                <a:ext uri="{63B3BB69-23CF-44E3-9099-C40C66FF867C}">
                  <a14:compatExt spid="_x0000_s660483"/>
                </a:ext>
                <a:ext uri="{FF2B5EF4-FFF2-40B4-BE49-F238E27FC236}">
                  <a16:creationId xmlns:a16="http://schemas.microsoft.com/office/drawing/2014/main" id="{00000000-0008-0000-4200-000003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66675</xdr:rowOff>
        </xdr:from>
        <xdr:to>
          <xdr:col>2</xdr:col>
          <xdr:colOff>142875</xdr:colOff>
          <xdr:row>25</xdr:row>
          <xdr:rowOff>457200</xdr:rowOff>
        </xdr:to>
        <xdr:sp macro="" textlink="">
          <xdr:nvSpPr>
            <xdr:cNvPr id="660484" name="Check Box 4" descr="算定&#10;（２４時間開局）&#10;している" hidden="1">
              <a:extLst>
                <a:ext uri="{63B3BB69-23CF-44E3-9099-C40C66FF867C}">
                  <a14:compatExt spid="_x0000_s660484"/>
                </a:ext>
                <a:ext uri="{FF2B5EF4-FFF2-40B4-BE49-F238E27FC236}">
                  <a16:creationId xmlns:a16="http://schemas.microsoft.com/office/drawing/2014/main" id="{00000000-0008-0000-4200-000004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76200</xdr:rowOff>
        </xdr:from>
        <xdr:to>
          <xdr:col>7</xdr:col>
          <xdr:colOff>466725</xdr:colOff>
          <xdr:row>25</xdr:row>
          <xdr:rowOff>466725</xdr:rowOff>
        </xdr:to>
        <xdr:sp macro="" textlink="">
          <xdr:nvSpPr>
            <xdr:cNvPr id="660485" name="Check Box 5" descr="算定&#10;（２４時間開局）&#10;している" hidden="1">
              <a:extLst>
                <a:ext uri="{63B3BB69-23CF-44E3-9099-C40C66FF867C}">
                  <a14:compatExt spid="_x0000_s660485"/>
                </a:ext>
                <a:ext uri="{FF2B5EF4-FFF2-40B4-BE49-F238E27FC236}">
                  <a16:creationId xmlns:a16="http://schemas.microsoft.com/office/drawing/2014/main" id="{00000000-0008-0000-4200-000005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238125</xdr:rowOff>
        </xdr:from>
        <xdr:to>
          <xdr:col>2</xdr:col>
          <xdr:colOff>142875</xdr:colOff>
          <xdr:row>25</xdr:row>
          <xdr:rowOff>628650</xdr:rowOff>
        </xdr:to>
        <xdr:sp macro="" textlink="">
          <xdr:nvSpPr>
            <xdr:cNvPr id="660486" name="Check Box 6" descr="算定&#10;（２４時間開局）&#10;している" hidden="1">
              <a:extLst>
                <a:ext uri="{63B3BB69-23CF-44E3-9099-C40C66FF867C}">
                  <a14:compatExt spid="_x0000_s660486"/>
                </a:ext>
                <a:ext uri="{FF2B5EF4-FFF2-40B4-BE49-F238E27FC236}">
                  <a16:creationId xmlns:a16="http://schemas.microsoft.com/office/drawing/2014/main" id="{00000000-0008-0000-4200-000006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24</xdr:row>
          <xdr:rowOff>295275</xdr:rowOff>
        </xdr:from>
        <xdr:to>
          <xdr:col>4</xdr:col>
          <xdr:colOff>76200</xdr:colOff>
          <xdr:row>25</xdr:row>
          <xdr:rowOff>304800</xdr:rowOff>
        </xdr:to>
        <xdr:sp macro="" textlink="">
          <xdr:nvSpPr>
            <xdr:cNvPr id="660487" name="Check Box 7" descr="算定&#10;（２４時間開局）&#10;している" hidden="1">
              <a:extLst>
                <a:ext uri="{63B3BB69-23CF-44E3-9099-C40C66FF867C}">
                  <a14:compatExt spid="_x0000_s660487"/>
                </a:ext>
                <a:ext uri="{FF2B5EF4-FFF2-40B4-BE49-F238E27FC236}">
                  <a16:creationId xmlns:a16="http://schemas.microsoft.com/office/drawing/2014/main" id="{00000000-0008-0000-4200-000007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238125</xdr:rowOff>
        </xdr:from>
        <xdr:to>
          <xdr:col>7</xdr:col>
          <xdr:colOff>466725</xdr:colOff>
          <xdr:row>25</xdr:row>
          <xdr:rowOff>628650</xdr:rowOff>
        </xdr:to>
        <xdr:sp macro="" textlink="">
          <xdr:nvSpPr>
            <xdr:cNvPr id="660488" name="Check Box 8" descr="算定&#10;（２４時間開局）&#10;している" hidden="1">
              <a:extLst>
                <a:ext uri="{63B3BB69-23CF-44E3-9099-C40C66FF867C}">
                  <a14:compatExt spid="_x0000_s660488"/>
                </a:ext>
                <a:ext uri="{FF2B5EF4-FFF2-40B4-BE49-F238E27FC236}">
                  <a16:creationId xmlns:a16="http://schemas.microsoft.com/office/drawing/2014/main" id="{00000000-0008-0000-4200-000008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142875</xdr:rowOff>
        </xdr:from>
        <xdr:to>
          <xdr:col>4</xdr:col>
          <xdr:colOff>85725</xdr:colOff>
          <xdr:row>25</xdr:row>
          <xdr:rowOff>533400</xdr:rowOff>
        </xdr:to>
        <xdr:sp macro="" textlink="">
          <xdr:nvSpPr>
            <xdr:cNvPr id="660489" name="Check Box 9" descr="算定&#10;（２４時間開局）&#10;している" hidden="1">
              <a:extLst>
                <a:ext uri="{63B3BB69-23CF-44E3-9099-C40C66FF867C}">
                  <a14:compatExt spid="_x0000_s660489"/>
                </a:ext>
                <a:ext uri="{FF2B5EF4-FFF2-40B4-BE49-F238E27FC236}">
                  <a16:creationId xmlns:a16="http://schemas.microsoft.com/office/drawing/2014/main" id="{00000000-0008-0000-4200-000009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390525</xdr:rowOff>
        </xdr:from>
        <xdr:to>
          <xdr:col>4</xdr:col>
          <xdr:colOff>85725</xdr:colOff>
          <xdr:row>26</xdr:row>
          <xdr:rowOff>66675</xdr:rowOff>
        </xdr:to>
        <xdr:sp macro="" textlink="">
          <xdr:nvSpPr>
            <xdr:cNvPr id="660490" name="Check Box 10" descr="算定&#10;（２４時間開局）&#10;している" hidden="1">
              <a:extLst>
                <a:ext uri="{63B3BB69-23CF-44E3-9099-C40C66FF867C}">
                  <a14:compatExt spid="_x0000_s660490"/>
                </a:ext>
                <a:ext uri="{FF2B5EF4-FFF2-40B4-BE49-F238E27FC236}">
                  <a16:creationId xmlns:a16="http://schemas.microsoft.com/office/drawing/2014/main" id="{00000000-0008-0000-4200-00000A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66675</xdr:rowOff>
        </xdr:from>
        <xdr:to>
          <xdr:col>2</xdr:col>
          <xdr:colOff>142875</xdr:colOff>
          <xdr:row>26</xdr:row>
          <xdr:rowOff>457200</xdr:rowOff>
        </xdr:to>
        <xdr:sp macro="" textlink="">
          <xdr:nvSpPr>
            <xdr:cNvPr id="660491" name="Check Box 11" descr="算定&#10;（２４時間開局）&#10;している" hidden="1">
              <a:extLst>
                <a:ext uri="{63B3BB69-23CF-44E3-9099-C40C66FF867C}">
                  <a14:compatExt spid="_x0000_s660491"/>
                </a:ext>
                <a:ext uri="{FF2B5EF4-FFF2-40B4-BE49-F238E27FC236}">
                  <a16:creationId xmlns:a16="http://schemas.microsoft.com/office/drawing/2014/main" id="{00000000-0008-0000-4200-00000B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76200</xdr:rowOff>
        </xdr:from>
        <xdr:to>
          <xdr:col>7</xdr:col>
          <xdr:colOff>466725</xdr:colOff>
          <xdr:row>26</xdr:row>
          <xdr:rowOff>466725</xdr:rowOff>
        </xdr:to>
        <xdr:sp macro="" textlink="">
          <xdr:nvSpPr>
            <xdr:cNvPr id="660492" name="Check Box 12" descr="算定&#10;（２４時間開局）&#10;している" hidden="1">
              <a:extLst>
                <a:ext uri="{63B3BB69-23CF-44E3-9099-C40C66FF867C}">
                  <a14:compatExt spid="_x0000_s660492"/>
                </a:ext>
                <a:ext uri="{FF2B5EF4-FFF2-40B4-BE49-F238E27FC236}">
                  <a16:creationId xmlns:a16="http://schemas.microsoft.com/office/drawing/2014/main" id="{00000000-0008-0000-4200-00000C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238125</xdr:rowOff>
        </xdr:from>
        <xdr:to>
          <xdr:col>2</xdr:col>
          <xdr:colOff>142875</xdr:colOff>
          <xdr:row>26</xdr:row>
          <xdr:rowOff>628650</xdr:rowOff>
        </xdr:to>
        <xdr:sp macro="" textlink="">
          <xdr:nvSpPr>
            <xdr:cNvPr id="660493" name="Check Box 13" descr="算定&#10;（２４時間開局）&#10;している" hidden="1">
              <a:extLst>
                <a:ext uri="{63B3BB69-23CF-44E3-9099-C40C66FF867C}">
                  <a14:compatExt spid="_x0000_s660493"/>
                </a:ext>
                <a:ext uri="{FF2B5EF4-FFF2-40B4-BE49-F238E27FC236}">
                  <a16:creationId xmlns:a16="http://schemas.microsoft.com/office/drawing/2014/main" id="{00000000-0008-0000-4200-00000D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25</xdr:row>
          <xdr:rowOff>647700</xdr:rowOff>
        </xdr:from>
        <xdr:to>
          <xdr:col>4</xdr:col>
          <xdr:colOff>76200</xdr:colOff>
          <xdr:row>26</xdr:row>
          <xdr:rowOff>323850</xdr:rowOff>
        </xdr:to>
        <xdr:sp macro="" textlink="">
          <xdr:nvSpPr>
            <xdr:cNvPr id="660494" name="Check Box 14" descr="算定&#10;（２４時間開局）&#10;している" hidden="1">
              <a:extLst>
                <a:ext uri="{63B3BB69-23CF-44E3-9099-C40C66FF867C}">
                  <a14:compatExt spid="_x0000_s660494"/>
                </a:ext>
                <a:ext uri="{FF2B5EF4-FFF2-40B4-BE49-F238E27FC236}">
                  <a16:creationId xmlns:a16="http://schemas.microsoft.com/office/drawing/2014/main" id="{00000000-0008-0000-4200-00000E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238125</xdr:rowOff>
        </xdr:from>
        <xdr:to>
          <xdr:col>7</xdr:col>
          <xdr:colOff>466725</xdr:colOff>
          <xdr:row>26</xdr:row>
          <xdr:rowOff>628650</xdr:rowOff>
        </xdr:to>
        <xdr:sp macro="" textlink="">
          <xdr:nvSpPr>
            <xdr:cNvPr id="660495" name="Check Box 15" descr="算定&#10;（２４時間開局）&#10;している" hidden="1">
              <a:extLst>
                <a:ext uri="{63B3BB69-23CF-44E3-9099-C40C66FF867C}">
                  <a14:compatExt spid="_x0000_s660495"/>
                </a:ext>
                <a:ext uri="{FF2B5EF4-FFF2-40B4-BE49-F238E27FC236}">
                  <a16:creationId xmlns:a16="http://schemas.microsoft.com/office/drawing/2014/main" id="{00000000-0008-0000-4200-00000F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142875</xdr:rowOff>
        </xdr:from>
        <xdr:to>
          <xdr:col>4</xdr:col>
          <xdr:colOff>76200</xdr:colOff>
          <xdr:row>26</xdr:row>
          <xdr:rowOff>533400</xdr:rowOff>
        </xdr:to>
        <xdr:sp macro="" textlink="">
          <xdr:nvSpPr>
            <xdr:cNvPr id="660496" name="Check Box 16" descr="算定&#10;（２４時間開局）&#10;している" hidden="1">
              <a:extLst>
                <a:ext uri="{63B3BB69-23CF-44E3-9099-C40C66FF867C}">
                  <a14:compatExt spid="_x0000_s660496"/>
                </a:ext>
                <a:ext uri="{FF2B5EF4-FFF2-40B4-BE49-F238E27FC236}">
                  <a16:creationId xmlns:a16="http://schemas.microsoft.com/office/drawing/2014/main" id="{00000000-0008-0000-4200-000010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638175</xdr:rowOff>
        </xdr:from>
        <xdr:to>
          <xdr:col>4</xdr:col>
          <xdr:colOff>76200</xdr:colOff>
          <xdr:row>27</xdr:row>
          <xdr:rowOff>314325</xdr:rowOff>
        </xdr:to>
        <xdr:sp macro="" textlink="">
          <xdr:nvSpPr>
            <xdr:cNvPr id="660497" name="Check Box 17" descr="算定&#10;（２４時間開局）&#10;している" hidden="1">
              <a:extLst>
                <a:ext uri="{63B3BB69-23CF-44E3-9099-C40C66FF867C}">
                  <a14:compatExt spid="_x0000_s660497"/>
                </a:ext>
                <a:ext uri="{FF2B5EF4-FFF2-40B4-BE49-F238E27FC236}">
                  <a16:creationId xmlns:a16="http://schemas.microsoft.com/office/drawing/2014/main" id="{00000000-0008-0000-4200-000011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26</xdr:row>
          <xdr:rowOff>390525</xdr:rowOff>
        </xdr:from>
        <xdr:to>
          <xdr:col>4</xdr:col>
          <xdr:colOff>85725</xdr:colOff>
          <xdr:row>27</xdr:row>
          <xdr:rowOff>66675</xdr:rowOff>
        </xdr:to>
        <xdr:sp macro="" textlink="">
          <xdr:nvSpPr>
            <xdr:cNvPr id="660498" name="Check Box 18" descr="算定&#10;（２４時間開局）&#10;している" hidden="1">
              <a:extLst>
                <a:ext uri="{63B3BB69-23CF-44E3-9099-C40C66FF867C}">
                  <a14:compatExt spid="_x0000_s660498"/>
                </a:ext>
                <a:ext uri="{FF2B5EF4-FFF2-40B4-BE49-F238E27FC236}">
                  <a16:creationId xmlns:a16="http://schemas.microsoft.com/office/drawing/2014/main" id="{00000000-0008-0000-4200-000012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66675</xdr:rowOff>
        </xdr:from>
        <xdr:to>
          <xdr:col>2</xdr:col>
          <xdr:colOff>142875</xdr:colOff>
          <xdr:row>27</xdr:row>
          <xdr:rowOff>457200</xdr:rowOff>
        </xdr:to>
        <xdr:sp macro="" textlink="">
          <xdr:nvSpPr>
            <xdr:cNvPr id="660499" name="Check Box 19" descr="算定&#10;（２４時間開局）&#10;している" hidden="1">
              <a:extLst>
                <a:ext uri="{63B3BB69-23CF-44E3-9099-C40C66FF867C}">
                  <a14:compatExt spid="_x0000_s660499"/>
                </a:ext>
                <a:ext uri="{FF2B5EF4-FFF2-40B4-BE49-F238E27FC236}">
                  <a16:creationId xmlns:a16="http://schemas.microsoft.com/office/drawing/2014/main" id="{00000000-0008-0000-4200-000013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76200</xdr:rowOff>
        </xdr:from>
        <xdr:to>
          <xdr:col>7</xdr:col>
          <xdr:colOff>466725</xdr:colOff>
          <xdr:row>27</xdr:row>
          <xdr:rowOff>466725</xdr:rowOff>
        </xdr:to>
        <xdr:sp macro="" textlink="">
          <xdr:nvSpPr>
            <xdr:cNvPr id="660500" name="Check Box 20" descr="算定&#10;（２４時間開局）&#10;している" hidden="1">
              <a:extLst>
                <a:ext uri="{63B3BB69-23CF-44E3-9099-C40C66FF867C}">
                  <a14:compatExt spid="_x0000_s660500"/>
                </a:ext>
                <a:ext uri="{FF2B5EF4-FFF2-40B4-BE49-F238E27FC236}">
                  <a16:creationId xmlns:a16="http://schemas.microsoft.com/office/drawing/2014/main" id="{00000000-0008-0000-4200-000014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238125</xdr:rowOff>
        </xdr:from>
        <xdr:to>
          <xdr:col>2</xdr:col>
          <xdr:colOff>142875</xdr:colOff>
          <xdr:row>27</xdr:row>
          <xdr:rowOff>628650</xdr:rowOff>
        </xdr:to>
        <xdr:sp macro="" textlink="">
          <xdr:nvSpPr>
            <xdr:cNvPr id="660501" name="Check Box 21" descr="算定&#10;（２４時間開局）&#10;している" hidden="1">
              <a:extLst>
                <a:ext uri="{63B3BB69-23CF-44E3-9099-C40C66FF867C}">
                  <a14:compatExt spid="_x0000_s660501"/>
                </a:ext>
                <a:ext uri="{FF2B5EF4-FFF2-40B4-BE49-F238E27FC236}">
                  <a16:creationId xmlns:a16="http://schemas.microsoft.com/office/drawing/2014/main" id="{00000000-0008-0000-4200-000015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238125</xdr:rowOff>
        </xdr:from>
        <xdr:to>
          <xdr:col>7</xdr:col>
          <xdr:colOff>466725</xdr:colOff>
          <xdr:row>27</xdr:row>
          <xdr:rowOff>628650</xdr:rowOff>
        </xdr:to>
        <xdr:sp macro="" textlink="">
          <xdr:nvSpPr>
            <xdr:cNvPr id="660502" name="Check Box 22" descr="算定&#10;（２４時間開局）&#10;している" hidden="1">
              <a:extLst>
                <a:ext uri="{63B3BB69-23CF-44E3-9099-C40C66FF867C}">
                  <a14:compatExt spid="_x0000_s660502"/>
                </a:ext>
                <a:ext uri="{FF2B5EF4-FFF2-40B4-BE49-F238E27FC236}">
                  <a16:creationId xmlns:a16="http://schemas.microsoft.com/office/drawing/2014/main" id="{00000000-0008-0000-4200-000016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142875</xdr:rowOff>
        </xdr:from>
        <xdr:to>
          <xdr:col>4</xdr:col>
          <xdr:colOff>85725</xdr:colOff>
          <xdr:row>27</xdr:row>
          <xdr:rowOff>533400</xdr:rowOff>
        </xdr:to>
        <xdr:sp macro="" textlink="">
          <xdr:nvSpPr>
            <xdr:cNvPr id="660503" name="Check Box 23" descr="算定&#10;（２４時間開局）&#10;している" hidden="1">
              <a:extLst>
                <a:ext uri="{63B3BB69-23CF-44E3-9099-C40C66FF867C}">
                  <a14:compatExt spid="_x0000_s660503"/>
                </a:ext>
                <a:ext uri="{FF2B5EF4-FFF2-40B4-BE49-F238E27FC236}">
                  <a16:creationId xmlns:a16="http://schemas.microsoft.com/office/drawing/2014/main" id="{00000000-0008-0000-4200-000017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27</xdr:row>
          <xdr:rowOff>628650</xdr:rowOff>
        </xdr:from>
        <xdr:to>
          <xdr:col>4</xdr:col>
          <xdr:colOff>76200</xdr:colOff>
          <xdr:row>28</xdr:row>
          <xdr:rowOff>304800</xdr:rowOff>
        </xdr:to>
        <xdr:sp macro="" textlink="">
          <xdr:nvSpPr>
            <xdr:cNvPr id="660504" name="Check Box 24" descr="算定&#10;（２４時間開局）&#10;している" hidden="1">
              <a:extLst>
                <a:ext uri="{63B3BB69-23CF-44E3-9099-C40C66FF867C}">
                  <a14:compatExt spid="_x0000_s660504"/>
                </a:ext>
                <a:ext uri="{FF2B5EF4-FFF2-40B4-BE49-F238E27FC236}">
                  <a16:creationId xmlns:a16="http://schemas.microsoft.com/office/drawing/2014/main" id="{00000000-0008-0000-4200-000018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390525</xdr:rowOff>
        </xdr:from>
        <xdr:to>
          <xdr:col>4</xdr:col>
          <xdr:colOff>85725</xdr:colOff>
          <xdr:row>28</xdr:row>
          <xdr:rowOff>66675</xdr:rowOff>
        </xdr:to>
        <xdr:sp macro="" textlink="">
          <xdr:nvSpPr>
            <xdr:cNvPr id="660505" name="Check Box 25" descr="算定&#10;（２４時間開局）&#10;している" hidden="1">
              <a:extLst>
                <a:ext uri="{63B3BB69-23CF-44E3-9099-C40C66FF867C}">
                  <a14:compatExt spid="_x0000_s660505"/>
                </a:ext>
                <a:ext uri="{FF2B5EF4-FFF2-40B4-BE49-F238E27FC236}">
                  <a16:creationId xmlns:a16="http://schemas.microsoft.com/office/drawing/2014/main" id="{00000000-0008-0000-4200-000019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66675</xdr:rowOff>
        </xdr:from>
        <xdr:to>
          <xdr:col>2</xdr:col>
          <xdr:colOff>142875</xdr:colOff>
          <xdr:row>29</xdr:row>
          <xdr:rowOff>457200</xdr:rowOff>
        </xdr:to>
        <xdr:sp macro="" textlink="">
          <xdr:nvSpPr>
            <xdr:cNvPr id="660506" name="Check Box 26" descr="算定&#10;（２４時間開局）&#10;している" hidden="1">
              <a:extLst>
                <a:ext uri="{63B3BB69-23CF-44E3-9099-C40C66FF867C}">
                  <a14:compatExt spid="_x0000_s660506"/>
                </a:ext>
                <a:ext uri="{FF2B5EF4-FFF2-40B4-BE49-F238E27FC236}">
                  <a16:creationId xmlns:a16="http://schemas.microsoft.com/office/drawing/2014/main" id="{00000000-0008-0000-4200-00001A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76200</xdr:rowOff>
        </xdr:from>
        <xdr:to>
          <xdr:col>7</xdr:col>
          <xdr:colOff>466725</xdr:colOff>
          <xdr:row>29</xdr:row>
          <xdr:rowOff>466725</xdr:rowOff>
        </xdr:to>
        <xdr:sp macro="" textlink="">
          <xdr:nvSpPr>
            <xdr:cNvPr id="660507" name="Check Box 27" descr="算定&#10;（２４時間開局）&#10;している" hidden="1">
              <a:extLst>
                <a:ext uri="{63B3BB69-23CF-44E3-9099-C40C66FF867C}">
                  <a14:compatExt spid="_x0000_s660507"/>
                </a:ext>
                <a:ext uri="{FF2B5EF4-FFF2-40B4-BE49-F238E27FC236}">
                  <a16:creationId xmlns:a16="http://schemas.microsoft.com/office/drawing/2014/main" id="{00000000-0008-0000-4200-00001B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238125</xdr:rowOff>
        </xdr:from>
        <xdr:to>
          <xdr:col>2</xdr:col>
          <xdr:colOff>142875</xdr:colOff>
          <xdr:row>29</xdr:row>
          <xdr:rowOff>628650</xdr:rowOff>
        </xdr:to>
        <xdr:sp macro="" textlink="">
          <xdr:nvSpPr>
            <xdr:cNvPr id="660508" name="Check Box 28" descr="算定&#10;（２４時間開局）&#10;している" hidden="1">
              <a:extLst>
                <a:ext uri="{63B3BB69-23CF-44E3-9099-C40C66FF867C}">
                  <a14:compatExt spid="_x0000_s660508"/>
                </a:ext>
                <a:ext uri="{FF2B5EF4-FFF2-40B4-BE49-F238E27FC236}">
                  <a16:creationId xmlns:a16="http://schemas.microsoft.com/office/drawing/2014/main" id="{00000000-0008-0000-4200-00001C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238125</xdr:rowOff>
        </xdr:from>
        <xdr:to>
          <xdr:col>7</xdr:col>
          <xdr:colOff>466725</xdr:colOff>
          <xdr:row>29</xdr:row>
          <xdr:rowOff>628650</xdr:rowOff>
        </xdr:to>
        <xdr:sp macro="" textlink="">
          <xdr:nvSpPr>
            <xdr:cNvPr id="660509" name="Check Box 29" descr="算定&#10;（２４時間開局）&#10;している" hidden="1">
              <a:extLst>
                <a:ext uri="{63B3BB69-23CF-44E3-9099-C40C66FF867C}">
                  <a14:compatExt spid="_x0000_s660509"/>
                </a:ext>
                <a:ext uri="{FF2B5EF4-FFF2-40B4-BE49-F238E27FC236}">
                  <a16:creationId xmlns:a16="http://schemas.microsoft.com/office/drawing/2014/main" id="{00000000-0008-0000-4200-00001D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142875</xdr:rowOff>
        </xdr:from>
        <xdr:to>
          <xdr:col>4</xdr:col>
          <xdr:colOff>85725</xdr:colOff>
          <xdr:row>29</xdr:row>
          <xdr:rowOff>533400</xdr:rowOff>
        </xdr:to>
        <xdr:sp macro="" textlink="">
          <xdr:nvSpPr>
            <xdr:cNvPr id="660510" name="Check Box 30" descr="算定&#10;（２４時間開局）&#10;している" hidden="1">
              <a:extLst>
                <a:ext uri="{63B3BB69-23CF-44E3-9099-C40C66FF867C}">
                  <a14:compatExt spid="_x0000_s660510"/>
                </a:ext>
                <a:ext uri="{FF2B5EF4-FFF2-40B4-BE49-F238E27FC236}">
                  <a16:creationId xmlns:a16="http://schemas.microsoft.com/office/drawing/2014/main" id="{00000000-0008-0000-4200-00001E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390525</xdr:rowOff>
        </xdr:from>
        <xdr:to>
          <xdr:col>4</xdr:col>
          <xdr:colOff>85725</xdr:colOff>
          <xdr:row>30</xdr:row>
          <xdr:rowOff>66675</xdr:rowOff>
        </xdr:to>
        <xdr:sp macro="" textlink="">
          <xdr:nvSpPr>
            <xdr:cNvPr id="660511" name="Check Box 31" descr="算定&#10;（２４時間開局）&#10;している" hidden="1">
              <a:extLst>
                <a:ext uri="{63B3BB69-23CF-44E3-9099-C40C66FF867C}">
                  <a14:compatExt spid="_x0000_s660511"/>
                </a:ext>
                <a:ext uri="{FF2B5EF4-FFF2-40B4-BE49-F238E27FC236}">
                  <a16:creationId xmlns:a16="http://schemas.microsoft.com/office/drawing/2014/main" id="{00000000-0008-0000-4200-00001F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66675</xdr:rowOff>
        </xdr:from>
        <xdr:to>
          <xdr:col>2</xdr:col>
          <xdr:colOff>142875</xdr:colOff>
          <xdr:row>28</xdr:row>
          <xdr:rowOff>457200</xdr:rowOff>
        </xdr:to>
        <xdr:sp macro="" textlink="">
          <xdr:nvSpPr>
            <xdr:cNvPr id="660512" name="Check Box 32" descr="算定&#10;（２４時間開局）&#10;している" hidden="1">
              <a:extLst>
                <a:ext uri="{63B3BB69-23CF-44E3-9099-C40C66FF867C}">
                  <a14:compatExt spid="_x0000_s660512"/>
                </a:ext>
                <a:ext uri="{FF2B5EF4-FFF2-40B4-BE49-F238E27FC236}">
                  <a16:creationId xmlns:a16="http://schemas.microsoft.com/office/drawing/2014/main" id="{00000000-0008-0000-4200-000020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76200</xdr:rowOff>
        </xdr:from>
        <xdr:to>
          <xdr:col>7</xdr:col>
          <xdr:colOff>466725</xdr:colOff>
          <xdr:row>28</xdr:row>
          <xdr:rowOff>466725</xdr:rowOff>
        </xdr:to>
        <xdr:sp macro="" textlink="">
          <xdr:nvSpPr>
            <xdr:cNvPr id="660513" name="Check Box 33" descr="算定&#10;（２４時間開局）&#10;している" hidden="1">
              <a:extLst>
                <a:ext uri="{63B3BB69-23CF-44E3-9099-C40C66FF867C}">
                  <a14:compatExt spid="_x0000_s660513"/>
                </a:ext>
                <a:ext uri="{FF2B5EF4-FFF2-40B4-BE49-F238E27FC236}">
                  <a16:creationId xmlns:a16="http://schemas.microsoft.com/office/drawing/2014/main" id="{00000000-0008-0000-4200-000021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238125</xdr:rowOff>
        </xdr:from>
        <xdr:to>
          <xdr:col>2</xdr:col>
          <xdr:colOff>142875</xdr:colOff>
          <xdr:row>28</xdr:row>
          <xdr:rowOff>628650</xdr:rowOff>
        </xdr:to>
        <xdr:sp macro="" textlink="">
          <xdr:nvSpPr>
            <xdr:cNvPr id="660514" name="Check Box 34" descr="算定&#10;（２４時間開局）&#10;している" hidden="1">
              <a:extLst>
                <a:ext uri="{63B3BB69-23CF-44E3-9099-C40C66FF867C}">
                  <a14:compatExt spid="_x0000_s660514"/>
                </a:ext>
                <a:ext uri="{FF2B5EF4-FFF2-40B4-BE49-F238E27FC236}">
                  <a16:creationId xmlns:a16="http://schemas.microsoft.com/office/drawing/2014/main" id="{00000000-0008-0000-4200-000022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238125</xdr:rowOff>
        </xdr:from>
        <xdr:to>
          <xdr:col>7</xdr:col>
          <xdr:colOff>466725</xdr:colOff>
          <xdr:row>28</xdr:row>
          <xdr:rowOff>628650</xdr:rowOff>
        </xdr:to>
        <xdr:sp macro="" textlink="">
          <xdr:nvSpPr>
            <xdr:cNvPr id="660515" name="Check Box 35" descr="算定&#10;（２４時間開局）&#10;している" hidden="1">
              <a:extLst>
                <a:ext uri="{63B3BB69-23CF-44E3-9099-C40C66FF867C}">
                  <a14:compatExt spid="_x0000_s660515"/>
                </a:ext>
                <a:ext uri="{FF2B5EF4-FFF2-40B4-BE49-F238E27FC236}">
                  <a16:creationId xmlns:a16="http://schemas.microsoft.com/office/drawing/2014/main" id="{00000000-0008-0000-4200-000023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142875</xdr:rowOff>
        </xdr:from>
        <xdr:to>
          <xdr:col>4</xdr:col>
          <xdr:colOff>85725</xdr:colOff>
          <xdr:row>28</xdr:row>
          <xdr:rowOff>533400</xdr:rowOff>
        </xdr:to>
        <xdr:sp macro="" textlink="">
          <xdr:nvSpPr>
            <xdr:cNvPr id="660516" name="Check Box 36" descr="算定&#10;（２４時間開局）&#10;している" hidden="1">
              <a:extLst>
                <a:ext uri="{63B3BB69-23CF-44E3-9099-C40C66FF867C}">
                  <a14:compatExt spid="_x0000_s660516"/>
                </a:ext>
                <a:ext uri="{FF2B5EF4-FFF2-40B4-BE49-F238E27FC236}">
                  <a16:creationId xmlns:a16="http://schemas.microsoft.com/office/drawing/2014/main" id="{00000000-0008-0000-4200-000024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28</xdr:row>
          <xdr:rowOff>628650</xdr:rowOff>
        </xdr:from>
        <xdr:to>
          <xdr:col>4</xdr:col>
          <xdr:colOff>76200</xdr:colOff>
          <xdr:row>29</xdr:row>
          <xdr:rowOff>304800</xdr:rowOff>
        </xdr:to>
        <xdr:sp macro="" textlink="">
          <xdr:nvSpPr>
            <xdr:cNvPr id="660517" name="Check Box 37" descr="算定&#10;（２４時間開局）&#10;している" hidden="1">
              <a:extLst>
                <a:ext uri="{63B3BB69-23CF-44E3-9099-C40C66FF867C}">
                  <a14:compatExt spid="_x0000_s660517"/>
                </a:ext>
                <a:ext uri="{FF2B5EF4-FFF2-40B4-BE49-F238E27FC236}">
                  <a16:creationId xmlns:a16="http://schemas.microsoft.com/office/drawing/2014/main" id="{00000000-0008-0000-4200-000025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390525</xdr:rowOff>
        </xdr:from>
        <xdr:to>
          <xdr:col>4</xdr:col>
          <xdr:colOff>85725</xdr:colOff>
          <xdr:row>29</xdr:row>
          <xdr:rowOff>66675</xdr:rowOff>
        </xdr:to>
        <xdr:sp macro="" textlink="">
          <xdr:nvSpPr>
            <xdr:cNvPr id="660518" name="Check Box 38" descr="算定&#10;（２４時間開局）&#10;している" hidden="1">
              <a:extLst>
                <a:ext uri="{63B3BB69-23CF-44E3-9099-C40C66FF867C}">
                  <a14:compatExt spid="_x0000_s660518"/>
                </a:ext>
                <a:ext uri="{FF2B5EF4-FFF2-40B4-BE49-F238E27FC236}">
                  <a16:creationId xmlns:a16="http://schemas.microsoft.com/office/drawing/2014/main" id="{00000000-0008-0000-4200-000026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123825</xdr:colOff>
      <xdr:row>0</xdr:row>
      <xdr:rowOff>228600</xdr:rowOff>
    </xdr:from>
    <xdr:to>
      <xdr:col>15</xdr:col>
      <xdr:colOff>313096</xdr:colOff>
      <xdr:row>6</xdr:row>
      <xdr:rowOff>166329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8077200" y="228600"/>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57150</xdr:colOff>
          <xdr:row>7</xdr:row>
          <xdr:rowOff>0</xdr:rowOff>
        </xdr:from>
        <xdr:to>
          <xdr:col>13</xdr:col>
          <xdr:colOff>304800</xdr:colOff>
          <xdr:row>8</xdr:row>
          <xdr:rowOff>9525</xdr:rowOff>
        </xdr:to>
        <xdr:sp macro="" textlink="">
          <xdr:nvSpPr>
            <xdr:cNvPr id="158721" name="Check Box 1" hidden="1">
              <a:extLst>
                <a:ext uri="{63B3BB69-23CF-44E3-9099-C40C66FF867C}">
                  <a14:compatExt spid="_x0000_s158721"/>
                </a:ext>
                <a:ext uri="{FF2B5EF4-FFF2-40B4-BE49-F238E27FC236}">
                  <a16:creationId xmlns:a16="http://schemas.microsoft.com/office/drawing/2014/main" id="{00000000-0008-0000-4300-00000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8</xdr:row>
          <xdr:rowOff>0</xdr:rowOff>
        </xdr:from>
        <xdr:to>
          <xdr:col>13</xdr:col>
          <xdr:colOff>304800</xdr:colOff>
          <xdr:row>9</xdr:row>
          <xdr:rowOff>9525</xdr:rowOff>
        </xdr:to>
        <xdr:sp macro="" textlink="">
          <xdr:nvSpPr>
            <xdr:cNvPr id="158722" name="Check Box 2" hidden="1">
              <a:extLst>
                <a:ext uri="{63B3BB69-23CF-44E3-9099-C40C66FF867C}">
                  <a14:compatExt spid="_x0000_s158722"/>
                </a:ext>
                <a:ext uri="{FF2B5EF4-FFF2-40B4-BE49-F238E27FC236}">
                  <a16:creationId xmlns:a16="http://schemas.microsoft.com/office/drawing/2014/main" id="{00000000-0008-0000-4300-00000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9</xdr:row>
          <xdr:rowOff>0</xdr:rowOff>
        </xdr:from>
        <xdr:to>
          <xdr:col>13</xdr:col>
          <xdr:colOff>304800</xdr:colOff>
          <xdr:row>10</xdr:row>
          <xdr:rowOff>9525</xdr:rowOff>
        </xdr:to>
        <xdr:sp macro="" textlink="">
          <xdr:nvSpPr>
            <xdr:cNvPr id="158723" name="Check Box 3" hidden="1">
              <a:extLst>
                <a:ext uri="{63B3BB69-23CF-44E3-9099-C40C66FF867C}">
                  <a14:compatExt spid="_x0000_s158723"/>
                </a:ext>
                <a:ext uri="{FF2B5EF4-FFF2-40B4-BE49-F238E27FC236}">
                  <a16:creationId xmlns:a16="http://schemas.microsoft.com/office/drawing/2014/main" id="{00000000-0008-0000-4300-00000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10</xdr:row>
          <xdr:rowOff>0</xdr:rowOff>
        </xdr:from>
        <xdr:to>
          <xdr:col>13</xdr:col>
          <xdr:colOff>304800</xdr:colOff>
          <xdr:row>11</xdr:row>
          <xdr:rowOff>9525</xdr:rowOff>
        </xdr:to>
        <xdr:sp macro="" textlink="">
          <xdr:nvSpPr>
            <xdr:cNvPr id="158724" name="Check Box 4" hidden="1">
              <a:extLst>
                <a:ext uri="{63B3BB69-23CF-44E3-9099-C40C66FF867C}">
                  <a14:compatExt spid="_x0000_s158724"/>
                </a:ext>
                <a:ext uri="{FF2B5EF4-FFF2-40B4-BE49-F238E27FC236}">
                  <a16:creationId xmlns:a16="http://schemas.microsoft.com/office/drawing/2014/main" id="{00000000-0008-0000-4300-00000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11</xdr:row>
          <xdr:rowOff>0</xdr:rowOff>
        </xdr:from>
        <xdr:to>
          <xdr:col>13</xdr:col>
          <xdr:colOff>304800</xdr:colOff>
          <xdr:row>12</xdr:row>
          <xdr:rowOff>9525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43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12</xdr:row>
          <xdr:rowOff>0</xdr:rowOff>
        </xdr:from>
        <xdr:to>
          <xdr:col>13</xdr:col>
          <xdr:colOff>304800</xdr:colOff>
          <xdr:row>13</xdr:row>
          <xdr:rowOff>9525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43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13</xdr:row>
          <xdr:rowOff>0</xdr:rowOff>
        </xdr:from>
        <xdr:to>
          <xdr:col>13</xdr:col>
          <xdr:colOff>304800</xdr:colOff>
          <xdr:row>14</xdr:row>
          <xdr:rowOff>9525</xdr:rowOff>
        </xdr:to>
        <xdr:sp macro="" textlink="">
          <xdr:nvSpPr>
            <xdr:cNvPr id="158727" name="Check Box 7" hidden="1">
              <a:extLst>
                <a:ext uri="{63B3BB69-23CF-44E3-9099-C40C66FF867C}">
                  <a14:compatExt spid="_x0000_s158727"/>
                </a:ext>
                <a:ext uri="{FF2B5EF4-FFF2-40B4-BE49-F238E27FC236}">
                  <a16:creationId xmlns:a16="http://schemas.microsoft.com/office/drawing/2014/main" id="{00000000-0008-0000-4300-00000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14</xdr:row>
          <xdr:rowOff>0</xdr:rowOff>
        </xdr:from>
        <xdr:to>
          <xdr:col>13</xdr:col>
          <xdr:colOff>304800</xdr:colOff>
          <xdr:row>15</xdr:row>
          <xdr:rowOff>9525</xdr:rowOff>
        </xdr:to>
        <xdr:sp macro="" textlink="">
          <xdr:nvSpPr>
            <xdr:cNvPr id="158728" name="Check Box 8" hidden="1">
              <a:extLst>
                <a:ext uri="{63B3BB69-23CF-44E3-9099-C40C66FF867C}">
                  <a14:compatExt spid="_x0000_s158728"/>
                </a:ext>
                <a:ext uri="{FF2B5EF4-FFF2-40B4-BE49-F238E27FC236}">
                  <a16:creationId xmlns:a16="http://schemas.microsoft.com/office/drawing/2014/main" id="{00000000-0008-0000-4300-00000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15</xdr:row>
          <xdr:rowOff>0</xdr:rowOff>
        </xdr:from>
        <xdr:to>
          <xdr:col>13</xdr:col>
          <xdr:colOff>304800</xdr:colOff>
          <xdr:row>16</xdr:row>
          <xdr:rowOff>9525</xdr:rowOff>
        </xdr:to>
        <xdr:sp macro="" textlink="">
          <xdr:nvSpPr>
            <xdr:cNvPr id="158729" name="Check Box 9" hidden="1">
              <a:extLst>
                <a:ext uri="{63B3BB69-23CF-44E3-9099-C40C66FF867C}">
                  <a14:compatExt spid="_x0000_s158729"/>
                </a:ext>
                <a:ext uri="{FF2B5EF4-FFF2-40B4-BE49-F238E27FC236}">
                  <a16:creationId xmlns:a16="http://schemas.microsoft.com/office/drawing/2014/main" id="{00000000-0008-0000-4300-00000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16</xdr:row>
          <xdr:rowOff>0</xdr:rowOff>
        </xdr:from>
        <xdr:to>
          <xdr:col>13</xdr:col>
          <xdr:colOff>304800</xdr:colOff>
          <xdr:row>17</xdr:row>
          <xdr:rowOff>9525</xdr:rowOff>
        </xdr:to>
        <xdr:sp macro="" textlink="">
          <xdr:nvSpPr>
            <xdr:cNvPr id="158730" name="Check Box 10" hidden="1">
              <a:extLst>
                <a:ext uri="{63B3BB69-23CF-44E3-9099-C40C66FF867C}">
                  <a14:compatExt spid="_x0000_s158730"/>
                </a:ext>
                <a:ext uri="{FF2B5EF4-FFF2-40B4-BE49-F238E27FC236}">
                  <a16:creationId xmlns:a16="http://schemas.microsoft.com/office/drawing/2014/main" id="{00000000-0008-0000-4300-00000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17</xdr:row>
          <xdr:rowOff>0</xdr:rowOff>
        </xdr:from>
        <xdr:to>
          <xdr:col>13</xdr:col>
          <xdr:colOff>304800</xdr:colOff>
          <xdr:row>18</xdr:row>
          <xdr:rowOff>9525</xdr:rowOff>
        </xdr:to>
        <xdr:sp macro="" textlink="">
          <xdr:nvSpPr>
            <xdr:cNvPr id="158731" name="Check Box 11" hidden="1">
              <a:extLst>
                <a:ext uri="{63B3BB69-23CF-44E3-9099-C40C66FF867C}">
                  <a14:compatExt spid="_x0000_s158731"/>
                </a:ext>
                <a:ext uri="{FF2B5EF4-FFF2-40B4-BE49-F238E27FC236}">
                  <a16:creationId xmlns:a16="http://schemas.microsoft.com/office/drawing/2014/main" id="{00000000-0008-0000-4300-00000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18</xdr:row>
          <xdr:rowOff>0</xdr:rowOff>
        </xdr:from>
        <xdr:to>
          <xdr:col>13</xdr:col>
          <xdr:colOff>304800</xdr:colOff>
          <xdr:row>19</xdr:row>
          <xdr:rowOff>9525</xdr:rowOff>
        </xdr:to>
        <xdr:sp macro="" textlink="">
          <xdr:nvSpPr>
            <xdr:cNvPr id="158732" name="Check Box 12" hidden="1">
              <a:extLst>
                <a:ext uri="{63B3BB69-23CF-44E3-9099-C40C66FF867C}">
                  <a14:compatExt spid="_x0000_s158732"/>
                </a:ext>
                <a:ext uri="{FF2B5EF4-FFF2-40B4-BE49-F238E27FC236}">
                  <a16:creationId xmlns:a16="http://schemas.microsoft.com/office/drawing/2014/main" id="{00000000-0008-0000-4300-00000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19</xdr:row>
          <xdr:rowOff>0</xdr:rowOff>
        </xdr:from>
        <xdr:to>
          <xdr:col>13</xdr:col>
          <xdr:colOff>304800</xdr:colOff>
          <xdr:row>20</xdr:row>
          <xdr:rowOff>9525</xdr:rowOff>
        </xdr:to>
        <xdr:sp macro="" textlink="">
          <xdr:nvSpPr>
            <xdr:cNvPr id="158733" name="Check Box 13" hidden="1">
              <a:extLst>
                <a:ext uri="{63B3BB69-23CF-44E3-9099-C40C66FF867C}">
                  <a14:compatExt spid="_x0000_s158733"/>
                </a:ext>
                <a:ext uri="{FF2B5EF4-FFF2-40B4-BE49-F238E27FC236}">
                  <a16:creationId xmlns:a16="http://schemas.microsoft.com/office/drawing/2014/main" id="{00000000-0008-0000-4300-00000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20</xdr:row>
          <xdr:rowOff>0</xdr:rowOff>
        </xdr:from>
        <xdr:to>
          <xdr:col>13</xdr:col>
          <xdr:colOff>304800</xdr:colOff>
          <xdr:row>21</xdr:row>
          <xdr:rowOff>9525</xdr:rowOff>
        </xdr:to>
        <xdr:sp macro="" textlink="">
          <xdr:nvSpPr>
            <xdr:cNvPr id="158734" name="Check Box 14" hidden="1">
              <a:extLst>
                <a:ext uri="{63B3BB69-23CF-44E3-9099-C40C66FF867C}">
                  <a14:compatExt spid="_x0000_s158734"/>
                </a:ext>
                <a:ext uri="{FF2B5EF4-FFF2-40B4-BE49-F238E27FC236}">
                  <a16:creationId xmlns:a16="http://schemas.microsoft.com/office/drawing/2014/main" id="{00000000-0008-0000-4300-00000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21</xdr:row>
          <xdr:rowOff>0</xdr:rowOff>
        </xdr:from>
        <xdr:to>
          <xdr:col>13</xdr:col>
          <xdr:colOff>304800</xdr:colOff>
          <xdr:row>22</xdr:row>
          <xdr:rowOff>9525</xdr:rowOff>
        </xdr:to>
        <xdr:sp macro="" textlink="">
          <xdr:nvSpPr>
            <xdr:cNvPr id="158735" name="Check Box 15" hidden="1">
              <a:extLst>
                <a:ext uri="{63B3BB69-23CF-44E3-9099-C40C66FF867C}">
                  <a14:compatExt spid="_x0000_s158735"/>
                </a:ext>
                <a:ext uri="{FF2B5EF4-FFF2-40B4-BE49-F238E27FC236}">
                  <a16:creationId xmlns:a16="http://schemas.microsoft.com/office/drawing/2014/main" id="{00000000-0008-0000-4300-00000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22</xdr:row>
          <xdr:rowOff>0</xdr:rowOff>
        </xdr:from>
        <xdr:to>
          <xdr:col>13</xdr:col>
          <xdr:colOff>304800</xdr:colOff>
          <xdr:row>23</xdr:row>
          <xdr:rowOff>9525</xdr:rowOff>
        </xdr:to>
        <xdr:sp macro="" textlink="">
          <xdr:nvSpPr>
            <xdr:cNvPr id="158736" name="Check Box 16" hidden="1">
              <a:extLst>
                <a:ext uri="{63B3BB69-23CF-44E3-9099-C40C66FF867C}">
                  <a14:compatExt spid="_x0000_s158736"/>
                </a:ext>
                <a:ext uri="{FF2B5EF4-FFF2-40B4-BE49-F238E27FC236}">
                  <a16:creationId xmlns:a16="http://schemas.microsoft.com/office/drawing/2014/main" id="{00000000-0008-0000-4300-00001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23</xdr:row>
          <xdr:rowOff>0</xdr:rowOff>
        </xdr:from>
        <xdr:to>
          <xdr:col>13</xdr:col>
          <xdr:colOff>304800</xdr:colOff>
          <xdr:row>24</xdr:row>
          <xdr:rowOff>9525</xdr:rowOff>
        </xdr:to>
        <xdr:sp macro="" textlink="">
          <xdr:nvSpPr>
            <xdr:cNvPr id="158737" name="Check Box 17" hidden="1">
              <a:extLst>
                <a:ext uri="{63B3BB69-23CF-44E3-9099-C40C66FF867C}">
                  <a14:compatExt spid="_x0000_s158737"/>
                </a:ext>
                <a:ext uri="{FF2B5EF4-FFF2-40B4-BE49-F238E27FC236}">
                  <a16:creationId xmlns:a16="http://schemas.microsoft.com/office/drawing/2014/main" id="{00000000-0008-0000-4300-00001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25</xdr:row>
          <xdr:rowOff>0</xdr:rowOff>
        </xdr:from>
        <xdr:to>
          <xdr:col>13</xdr:col>
          <xdr:colOff>304800</xdr:colOff>
          <xdr:row>26</xdr:row>
          <xdr:rowOff>9525</xdr:rowOff>
        </xdr:to>
        <xdr:sp macro="" textlink="">
          <xdr:nvSpPr>
            <xdr:cNvPr id="158738" name="Check Box 18" hidden="1">
              <a:extLst>
                <a:ext uri="{63B3BB69-23CF-44E3-9099-C40C66FF867C}">
                  <a14:compatExt spid="_x0000_s158738"/>
                </a:ext>
                <a:ext uri="{FF2B5EF4-FFF2-40B4-BE49-F238E27FC236}">
                  <a16:creationId xmlns:a16="http://schemas.microsoft.com/office/drawing/2014/main" id="{00000000-0008-0000-4300-00001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26</xdr:row>
          <xdr:rowOff>0</xdr:rowOff>
        </xdr:from>
        <xdr:to>
          <xdr:col>13</xdr:col>
          <xdr:colOff>304800</xdr:colOff>
          <xdr:row>27</xdr:row>
          <xdr:rowOff>9525</xdr:rowOff>
        </xdr:to>
        <xdr:sp macro="" textlink="">
          <xdr:nvSpPr>
            <xdr:cNvPr id="158739" name="Check Box 19" hidden="1">
              <a:extLst>
                <a:ext uri="{63B3BB69-23CF-44E3-9099-C40C66FF867C}">
                  <a14:compatExt spid="_x0000_s158739"/>
                </a:ext>
                <a:ext uri="{FF2B5EF4-FFF2-40B4-BE49-F238E27FC236}">
                  <a16:creationId xmlns:a16="http://schemas.microsoft.com/office/drawing/2014/main" id="{00000000-0008-0000-4300-00001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28</xdr:row>
          <xdr:rowOff>0</xdr:rowOff>
        </xdr:from>
        <xdr:to>
          <xdr:col>13</xdr:col>
          <xdr:colOff>304800</xdr:colOff>
          <xdr:row>29</xdr:row>
          <xdr:rowOff>9525</xdr:rowOff>
        </xdr:to>
        <xdr:sp macro="" textlink="">
          <xdr:nvSpPr>
            <xdr:cNvPr id="158740" name="Check Box 20" hidden="1">
              <a:extLst>
                <a:ext uri="{63B3BB69-23CF-44E3-9099-C40C66FF867C}">
                  <a14:compatExt spid="_x0000_s158740"/>
                </a:ext>
                <a:ext uri="{FF2B5EF4-FFF2-40B4-BE49-F238E27FC236}">
                  <a16:creationId xmlns:a16="http://schemas.microsoft.com/office/drawing/2014/main" id="{00000000-0008-0000-4300-00001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30</xdr:row>
          <xdr:rowOff>0</xdr:rowOff>
        </xdr:from>
        <xdr:to>
          <xdr:col>1</xdr:col>
          <xdr:colOff>304800</xdr:colOff>
          <xdr:row>31</xdr:row>
          <xdr:rowOff>9525</xdr:rowOff>
        </xdr:to>
        <xdr:sp macro="" textlink="">
          <xdr:nvSpPr>
            <xdr:cNvPr id="158741" name="Check Box 21" hidden="1">
              <a:extLst>
                <a:ext uri="{63B3BB69-23CF-44E3-9099-C40C66FF867C}">
                  <a14:compatExt spid="_x0000_s158741"/>
                </a:ext>
                <a:ext uri="{FF2B5EF4-FFF2-40B4-BE49-F238E27FC236}">
                  <a16:creationId xmlns:a16="http://schemas.microsoft.com/office/drawing/2014/main" id="{00000000-0008-0000-4300-00001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31</xdr:row>
          <xdr:rowOff>0</xdr:rowOff>
        </xdr:from>
        <xdr:to>
          <xdr:col>1</xdr:col>
          <xdr:colOff>304800</xdr:colOff>
          <xdr:row>32</xdr:row>
          <xdr:rowOff>9525</xdr:rowOff>
        </xdr:to>
        <xdr:sp macro="" textlink="">
          <xdr:nvSpPr>
            <xdr:cNvPr id="158742" name="Check Box 22" hidden="1">
              <a:extLst>
                <a:ext uri="{63B3BB69-23CF-44E3-9099-C40C66FF867C}">
                  <a14:compatExt spid="_x0000_s158742"/>
                </a:ext>
                <a:ext uri="{FF2B5EF4-FFF2-40B4-BE49-F238E27FC236}">
                  <a16:creationId xmlns:a16="http://schemas.microsoft.com/office/drawing/2014/main" id="{00000000-0008-0000-4300-00001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32</xdr:row>
          <xdr:rowOff>0</xdr:rowOff>
        </xdr:from>
        <xdr:to>
          <xdr:col>1</xdr:col>
          <xdr:colOff>304800</xdr:colOff>
          <xdr:row>33</xdr:row>
          <xdr:rowOff>9525</xdr:rowOff>
        </xdr:to>
        <xdr:sp macro="" textlink="">
          <xdr:nvSpPr>
            <xdr:cNvPr id="158743" name="Check Box 23" hidden="1">
              <a:extLst>
                <a:ext uri="{63B3BB69-23CF-44E3-9099-C40C66FF867C}">
                  <a14:compatExt spid="_x0000_s158743"/>
                </a:ext>
                <a:ext uri="{FF2B5EF4-FFF2-40B4-BE49-F238E27FC236}">
                  <a16:creationId xmlns:a16="http://schemas.microsoft.com/office/drawing/2014/main" id="{00000000-0008-0000-4300-00001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33</xdr:row>
          <xdr:rowOff>0</xdr:rowOff>
        </xdr:from>
        <xdr:to>
          <xdr:col>1</xdr:col>
          <xdr:colOff>304800</xdr:colOff>
          <xdr:row>34</xdr:row>
          <xdr:rowOff>9525</xdr:rowOff>
        </xdr:to>
        <xdr:sp macro="" textlink="">
          <xdr:nvSpPr>
            <xdr:cNvPr id="158744" name="Check Box 24" hidden="1">
              <a:extLst>
                <a:ext uri="{63B3BB69-23CF-44E3-9099-C40C66FF867C}">
                  <a14:compatExt spid="_x0000_s158744"/>
                </a:ext>
                <a:ext uri="{FF2B5EF4-FFF2-40B4-BE49-F238E27FC236}">
                  <a16:creationId xmlns:a16="http://schemas.microsoft.com/office/drawing/2014/main" id="{00000000-0008-0000-4300-00001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43</xdr:row>
          <xdr:rowOff>0</xdr:rowOff>
        </xdr:from>
        <xdr:to>
          <xdr:col>6</xdr:col>
          <xdr:colOff>304800</xdr:colOff>
          <xdr:row>44</xdr:row>
          <xdr:rowOff>9525</xdr:rowOff>
        </xdr:to>
        <xdr:sp macro="" textlink="">
          <xdr:nvSpPr>
            <xdr:cNvPr id="158745" name="Check Box 25" hidden="1">
              <a:extLst>
                <a:ext uri="{63B3BB69-23CF-44E3-9099-C40C66FF867C}">
                  <a14:compatExt spid="_x0000_s158745"/>
                </a:ext>
                <a:ext uri="{FF2B5EF4-FFF2-40B4-BE49-F238E27FC236}">
                  <a16:creationId xmlns:a16="http://schemas.microsoft.com/office/drawing/2014/main" id="{00000000-0008-0000-4300-00001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44</xdr:row>
          <xdr:rowOff>0</xdr:rowOff>
        </xdr:from>
        <xdr:to>
          <xdr:col>6</xdr:col>
          <xdr:colOff>304800</xdr:colOff>
          <xdr:row>45</xdr:row>
          <xdr:rowOff>9525</xdr:rowOff>
        </xdr:to>
        <xdr:sp macro="" textlink="">
          <xdr:nvSpPr>
            <xdr:cNvPr id="158746" name="Check Box 26" hidden="1">
              <a:extLst>
                <a:ext uri="{63B3BB69-23CF-44E3-9099-C40C66FF867C}">
                  <a14:compatExt spid="_x0000_s158746"/>
                </a:ext>
                <a:ext uri="{FF2B5EF4-FFF2-40B4-BE49-F238E27FC236}">
                  <a16:creationId xmlns:a16="http://schemas.microsoft.com/office/drawing/2014/main" id="{00000000-0008-0000-4300-00001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45</xdr:row>
          <xdr:rowOff>0</xdr:rowOff>
        </xdr:from>
        <xdr:to>
          <xdr:col>6</xdr:col>
          <xdr:colOff>304800</xdr:colOff>
          <xdr:row>46</xdr:row>
          <xdr:rowOff>9525</xdr:rowOff>
        </xdr:to>
        <xdr:sp macro="" textlink="">
          <xdr:nvSpPr>
            <xdr:cNvPr id="158747" name="Check Box 27" hidden="1">
              <a:extLst>
                <a:ext uri="{63B3BB69-23CF-44E3-9099-C40C66FF867C}">
                  <a14:compatExt spid="_x0000_s158747"/>
                </a:ext>
                <a:ext uri="{FF2B5EF4-FFF2-40B4-BE49-F238E27FC236}">
                  <a16:creationId xmlns:a16="http://schemas.microsoft.com/office/drawing/2014/main" id="{00000000-0008-0000-4300-00001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46</xdr:row>
          <xdr:rowOff>0</xdr:rowOff>
        </xdr:from>
        <xdr:to>
          <xdr:col>6</xdr:col>
          <xdr:colOff>304800</xdr:colOff>
          <xdr:row>47</xdr:row>
          <xdr:rowOff>9525</xdr:rowOff>
        </xdr:to>
        <xdr:sp macro="" textlink="">
          <xdr:nvSpPr>
            <xdr:cNvPr id="158748" name="Check Box 28" hidden="1">
              <a:extLst>
                <a:ext uri="{63B3BB69-23CF-44E3-9099-C40C66FF867C}">
                  <a14:compatExt spid="_x0000_s158748"/>
                </a:ext>
                <a:ext uri="{FF2B5EF4-FFF2-40B4-BE49-F238E27FC236}">
                  <a16:creationId xmlns:a16="http://schemas.microsoft.com/office/drawing/2014/main" id="{00000000-0008-0000-4300-00001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47</xdr:row>
          <xdr:rowOff>0</xdr:rowOff>
        </xdr:from>
        <xdr:to>
          <xdr:col>6</xdr:col>
          <xdr:colOff>304800</xdr:colOff>
          <xdr:row>48</xdr:row>
          <xdr:rowOff>9525</xdr:rowOff>
        </xdr:to>
        <xdr:sp macro="" textlink="">
          <xdr:nvSpPr>
            <xdr:cNvPr id="158749" name="Check Box 29" hidden="1">
              <a:extLst>
                <a:ext uri="{63B3BB69-23CF-44E3-9099-C40C66FF867C}">
                  <a14:compatExt spid="_x0000_s158749"/>
                </a:ext>
                <a:ext uri="{FF2B5EF4-FFF2-40B4-BE49-F238E27FC236}">
                  <a16:creationId xmlns:a16="http://schemas.microsoft.com/office/drawing/2014/main" id="{00000000-0008-0000-4300-00001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48</xdr:row>
          <xdr:rowOff>0</xdr:rowOff>
        </xdr:from>
        <xdr:to>
          <xdr:col>6</xdr:col>
          <xdr:colOff>304800</xdr:colOff>
          <xdr:row>49</xdr:row>
          <xdr:rowOff>9525</xdr:rowOff>
        </xdr:to>
        <xdr:sp macro="" textlink="">
          <xdr:nvSpPr>
            <xdr:cNvPr id="158750" name="Check Box 30" hidden="1">
              <a:extLst>
                <a:ext uri="{63B3BB69-23CF-44E3-9099-C40C66FF867C}">
                  <a14:compatExt spid="_x0000_s158750"/>
                </a:ext>
                <a:ext uri="{FF2B5EF4-FFF2-40B4-BE49-F238E27FC236}">
                  <a16:creationId xmlns:a16="http://schemas.microsoft.com/office/drawing/2014/main" id="{00000000-0008-0000-4300-00001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49</xdr:row>
          <xdr:rowOff>0</xdr:rowOff>
        </xdr:from>
        <xdr:to>
          <xdr:col>6</xdr:col>
          <xdr:colOff>304800</xdr:colOff>
          <xdr:row>50</xdr:row>
          <xdr:rowOff>9525</xdr:rowOff>
        </xdr:to>
        <xdr:sp macro="" textlink="">
          <xdr:nvSpPr>
            <xdr:cNvPr id="158751" name="Check Box 31" hidden="1">
              <a:extLst>
                <a:ext uri="{63B3BB69-23CF-44E3-9099-C40C66FF867C}">
                  <a14:compatExt spid="_x0000_s158751"/>
                </a:ext>
                <a:ext uri="{FF2B5EF4-FFF2-40B4-BE49-F238E27FC236}">
                  <a16:creationId xmlns:a16="http://schemas.microsoft.com/office/drawing/2014/main" id="{00000000-0008-0000-4300-00001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50</xdr:row>
          <xdr:rowOff>0</xdr:rowOff>
        </xdr:from>
        <xdr:to>
          <xdr:col>6</xdr:col>
          <xdr:colOff>304800</xdr:colOff>
          <xdr:row>51</xdr:row>
          <xdr:rowOff>9525</xdr:rowOff>
        </xdr:to>
        <xdr:sp macro="" textlink="">
          <xdr:nvSpPr>
            <xdr:cNvPr id="158752" name="Check Box 32" hidden="1">
              <a:extLst>
                <a:ext uri="{63B3BB69-23CF-44E3-9099-C40C66FF867C}">
                  <a14:compatExt spid="_x0000_s158752"/>
                </a:ext>
                <a:ext uri="{FF2B5EF4-FFF2-40B4-BE49-F238E27FC236}">
                  <a16:creationId xmlns:a16="http://schemas.microsoft.com/office/drawing/2014/main" id="{00000000-0008-0000-4300-00002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51</xdr:row>
          <xdr:rowOff>0</xdr:rowOff>
        </xdr:from>
        <xdr:to>
          <xdr:col>6</xdr:col>
          <xdr:colOff>304800</xdr:colOff>
          <xdr:row>52</xdr:row>
          <xdr:rowOff>9525</xdr:rowOff>
        </xdr:to>
        <xdr:sp macro="" textlink="">
          <xdr:nvSpPr>
            <xdr:cNvPr id="158753" name="Check Box 33" hidden="1">
              <a:extLst>
                <a:ext uri="{63B3BB69-23CF-44E3-9099-C40C66FF867C}">
                  <a14:compatExt spid="_x0000_s158753"/>
                </a:ext>
                <a:ext uri="{FF2B5EF4-FFF2-40B4-BE49-F238E27FC236}">
                  <a16:creationId xmlns:a16="http://schemas.microsoft.com/office/drawing/2014/main" id="{00000000-0008-0000-4300-00002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52</xdr:row>
          <xdr:rowOff>0</xdr:rowOff>
        </xdr:from>
        <xdr:to>
          <xdr:col>6</xdr:col>
          <xdr:colOff>304800</xdr:colOff>
          <xdr:row>53</xdr:row>
          <xdr:rowOff>9525</xdr:rowOff>
        </xdr:to>
        <xdr:sp macro="" textlink="">
          <xdr:nvSpPr>
            <xdr:cNvPr id="158754" name="Check Box 34" hidden="1">
              <a:extLst>
                <a:ext uri="{63B3BB69-23CF-44E3-9099-C40C66FF867C}">
                  <a14:compatExt spid="_x0000_s158754"/>
                </a:ext>
                <a:ext uri="{FF2B5EF4-FFF2-40B4-BE49-F238E27FC236}">
                  <a16:creationId xmlns:a16="http://schemas.microsoft.com/office/drawing/2014/main" id="{00000000-0008-0000-4300-00002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53</xdr:row>
          <xdr:rowOff>0</xdr:rowOff>
        </xdr:from>
        <xdr:to>
          <xdr:col>6</xdr:col>
          <xdr:colOff>304800</xdr:colOff>
          <xdr:row>54</xdr:row>
          <xdr:rowOff>9525</xdr:rowOff>
        </xdr:to>
        <xdr:sp macro="" textlink="">
          <xdr:nvSpPr>
            <xdr:cNvPr id="158755" name="Check Box 35" hidden="1">
              <a:extLst>
                <a:ext uri="{63B3BB69-23CF-44E3-9099-C40C66FF867C}">
                  <a14:compatExt spid="_x0000_s158755"/>
                </a:ext>
                <a:ext uri="{FF2B5EF4-FFF2-40B4-BE49-F238E27FC236}">
                  <a16:creationId xmlns:a16="http://schemas.microsoft.com/office/drawing/2014/main" id="{00000000-0008-0000-4300-00002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54</xdr:row>
          <xdr:rowOff>0</xdr:rowOff>
        </xdr:from>
        <xdr:to>
          <xdr:col>6</xdr:col>
          <xdr:colOff>304800</xdr:colOff>
          <xdr:row>55</xdr:row>
          <xdr:rowOff>9525</xdr:rowOff>
        </xdr:to>
        <xdr:sp macro="" textlink="">
          <xdr:nvSpPr>
            <xdr:cNvPr id="158756" name="Check Box 36" hidden="1">
              <a:extLst>
                <a:ext uri="{63B3BB69-23CF-44E3-9099-C40C66FF867C}">
                  <a14:compatExt spid="_x0000_s158756"/>
                </a:ext>
                <a:ext uri="{FF2B5EF4-FFF2-40B4-BE49-F238E27FC236}">
                  <a16:creationId xmlns:a16="http://schemas.microsoft.com/office/drawing/2014/main" id="{00000000-0008-0000-4300-00002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55</xdr:row>
          <xdr:rowOff>0</xdr:rowOff>
        </xdr:from>
        <xdr:to>
          <xdr:col>6</xdr:col>
          <xdr:colOff>304800</xdr:colOff>
          <xdr:row>56</xdr:row>
          <xdr:rowOff>9525</xdr:rowOff>
        </xdr:to>
        <xdr:sp macro="" textlink="">
          <xdr:nvSpPr>
            <xdr:cNvPr id="158757" name="Check Box 37" hidden="1">
              <a:extLst>
                <a:ext uri="{63B3BB69-23CF-44E3-9099-C40C66FF867C}">
                  <a14:compatExt spid="_x0000_s158757"/>
                </a:ext>
                <a:ext uri="{FF2B5EF4-FFF2-40B4-BE49-F238E27FC236}">
                  <a16:creationId xmlns:a16="http://schemas.microsoft.com/office/drawing/2014/main" id="{00000000-0008-0000-4300-00002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56</xdr:row>
          <xdr:rowOff>0</xdr:rowOff>
        </xdr:from>
        <xdr:to>
          <xdr:col>6</xdr:col>
          <xdr:colOff>304800</xdr:colOff>
          <xdr:row>57</xdr:row>
          <xdr:rowOff>9525</xdr:rowOff>
        </xdr:to>
        <xdr:sp macro="" textlink="">
          <xdr:nvSpPr>
            <xdr:cNvPr id="158758" name="Check Box 38" hidden="1">
              <a:extLst>
                <a:ext uri="{63B3BB69-23CF-44E3-9099-C40C66FF867C}">
                  <a14:compatExt spid="_x0000_s158758"/>
                </a:ext>
                <a:ext uri="{FF2B5EF4-FFF2-40B4-BE49-F238E27FC236}">
                  <a16:creationId xmlns:a16="http://schemas.microsoft.com/office/drawing/2014/main" id="{00000000-0008-0000-4300-00002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57</xdr:row>
          <xdr:rowOff>0</xdr:rowOff>
        </xdr:from>
        <xdr:to>
          <xdr:col>6</xdr:col>
          <xdr:colOff>304800</xdr:colOff>
          <xdr:row>58</xdr:row>
          <xdr:rowOff>9525</xdr:rowOff>
        </xdr:to>
        <xdr:sp macro="" textlink="">
          <xdr:nvSpPr>
            <xdr:cNvPr id="158759" name="Check Box 39" hidden="1">
              <a:extLst>
                <a:ext uri="{63B3BB69-23CF-44E3-9099-C40C66FF867C}">
                  <a14:compatExt spid="_x0000_s158759"/>
                </a:ext>
                <a:ext uri="{FF2B5EF4-FFF2-40B4-BE49-F238E27FC236}">
                  <a16:creationId xmlns:a16="http://schemas.microsoft.com/office/drawing/2014/main" id="{00000000-0008-0000-4300-00002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58</xdr:row>
          <xdr:rowOff>0</xdr:rowOff>
        </xdr:from>
        <xdr:to>
          <xdr:col>6</xdr:col>
          <xdr:colOff>304800</xdr:colOff>
          <xdr:row>59</xdr:row>
          <xdr:rowOff>9525</xdr:rowOff>
        </xdr:to>
        <xdr:sp macro="" textlink="">
          <xdr:nvSpPr>
            <xdr:cNvPr id="158760" name="Check Box 40" hidden="1">
              <a:extLst>
                <a:ext uri="{63B3BB69-23CF-44E3-9099-C40C66FF867C}">
                  <a14:compatExt spid="_x0000_s158760"/>
                </a:ext>
                <a:ext uri="{FF2B5EF4-FFF2-40B4-BE49-F238E27FC236}">
                  <a16:creationId xmlns:a16="http://schemas.microsoft.com/office/drawing/2014/main" id="{00000000-0008-0000-4300-00002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59</xdr:row>
          <xdr:rowOff>0</xdr:rowOff>
        </xdr:from>
        <xdr:to>
          <xdr:col>6</xdr:col>
          <xdr:colOff>304800</xdr:colOff>
          <xdr:row>60</xdr:row>
          <xdr:rowOff>9525</xdr:rowOff>
        </xdr:to>
        <xdr:sp macro="" textlink="">
          <xdr:nvSpPr>
            <xdr:cNvPr id="158761" name="Check Box 41" hidden="1">
              <a:extLst>
                <a:ext uri="{63B3BB69-23CF-44E3-9099-C40C66FF867C}">
                  <a14:compatExt spid="_x0000_s158761"/>
                </a:ext>
                <a:ext uri="{FF2B5EF4-FFF2-40B4-BE49-F238E27FC236}">
                  <a16:creationId xmlns:a16="http://schemas.microsoft.com/office/drawing/2014/main" id="{00000000-0008-0000-4300-00002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60</xdr:row>
          <xdr:rowOff>0</xdr:rowOff>
        </xdr:from>
        <xdr:to>
          <xdr:col>6</xdr:col>
          <xdr:colOff>304800</xdr:colOff>
          <xdr:row>61</xdr:row>
          <xdr:rowOff>9525</xdr:rowOff>
        </xdr:to>
        <xdr:sp macro="" textlink="">
          <xdr:nvSpPr>
            <xdr:cNvPr id="158762" name="Check Box 42" hidden="1">
              <a:extLst>
                <a:ext uri="{63B3BB69-23CF-44E3-9099-C40C66FF867C}">
                  <a14:compatExt spid="_x0000_s158762"/>
                </a:ext>
                <a:ext uri="{FF2B5EF4-FFF2-40B4-BE49-F238E27FC236}">
                  <a16:creationId xmlns:a16="http://schemas.microsoft.com/office/drawing/2014/main" id="{00000000-0008-0000-4300-00002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61</xdr:row>
          <xdr:rowOff>0</xdr:rowOff>
        </xdr:from>
        <xdr:to>
          <xdr:col>6</xdr:col>
          <xdr:colOff>304800</xdr:colOff>
          <xdr:row>62</xdr:row>
          <xdr:rowOff>9525</xdr:rowOff>
        </xdr:to>
        <xdr:sp macro="" textlink="">
          <xdr:nvSpPr>
            <xdr:cNvPr id="158763" name="Check Box 43" hidden="1">
              <a:extLst>
                <a:ext uri="{63B3BB69-23CF-44E3-9099-C40C66FF867C}">
                  <a14:compatExt spid="_x0000_s158763"/>
                </a:ext>
                <a:ext uri="{FF2B5EF4-FFF2-40B4-BE49-F238E27FC236}">
                  <a16:creationId xmlns:a16="http://schemas.microsoft.com/office/drawing/2014/main" id="{00000000-0008-0000-4300-00002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62</xdr:row>
          <xdr:rowOff>0</xdr:rowOff>
        </xdr:from>
        <xdr:to>
          <xdr:col>6</xdr:col>
          <xdr:colOff>304800</xdr:colOff>
          <xdr:row>63</xdr:row>
          <xdr:rowOff>9525</xdr:rowOff>
        </xdr:to>
        <xdr:sp macro="" textlink="">
          <xdr:nvSpPr>
            <xdr:cNvPr id="158764" name="Check Box 44" hidden="1">
              <a:extLst>
                <a:ext uri="{63B3BB69-23CF-44E3-9099-C40C66FF867C}">
                  <a14:compatExt spid="_x0000_s158764"/>
                </a:ext>
                <a:ext uri="{FF2B5EF4-FFF2-40B4-BE49-F238E27FC236}">
                  <a16:creationId xmlns:a16="http://schemas.microsoft.com/office/drawing/2014/main" id="{00000000-0008-0000-4300-00002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43</xdr:row>
          <xdr:rowOff>0</xdr:rowOff>
        </xdr:from>
        <xdr:to>
          <xdr:col>1</xdr:col>
          <xdr:colOff>304800</xdr:colOff>
          <xdr:row>44</xdr:row>
          <xdr:rowOff>9525</xdr:rowOff>
        </xdr:to>
        <xdr:sp macro="" textlink="">
          <xdr:nvSpPr>
            <xdr:cNvPr id="158765" name="Check Box 45" hidden="1">
              <a:extLst>
                <a:ext uri="{63B3BB69-23CF-44E3-9099-C40C66FF867C}">
                  <a14:compatExt spid="_x0000_s158765"/>
                </a:ext>
                <a:ext uri="{FF2B5EF4-FFF2-40B4-BE49-F238E27FC236}">
                  <a16:creationId xmlns:a16="http://schemas.microsoft.com/office/drawing/2014/main" id="{00000000-0008-0000-4300-00002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47</xdr:row>
          <xdr:rowOff>0</xdr:rowOff>
        </xdr:from>
        <xdr:to>
          <xdr:col>1</xdr:col>
          <xdr:colOff>304800</xdr:colOff>
          <xdr:row>48</xdr:row>
          <xdr:rowOff>9525</xdr:rowOff>
        </xdr:to>
        <xdr:sp macro="" textlink="">
          <xdr:nvSpPr>
            <xdr:cNvPr id="158766" name="Check Box 46" hidden="1">
              <a:extLst>
                <a:ext uri="{63B3BB69-23CF-44E3-9099-C40C66FF867C}">
                  <a14:compatExt spid="_x0000_s158766"/>
                </a:ext>
                <a:ext uri="{FF2B5EF4-FFF2-40B4-BE49-F238E27FC236}">
                  <a16:creationId xmlns:a16="http://schemas.microsoft.com/office/drawing/2014/main" id="{00000000-0008-0000-4300-00002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51</xdr:row>
          <xdr:rowOff>0</xdr:rowOff>
        </xdr:from>
        <xdr:to>
          <xdr:col>1</xdr:col>
          <xdr:colOff>304800</xdr:colOff>
          <xdr:row>52</xdr:row>
          <xdr:rowOff>9525</xdr:rowOff>
        </xdr:to>
        <xdr:sp macro="" textlink="">
          <xdr:nvSpPr>
            <xdr:cNvPr id="158767" name="Check Box 47" hidden="1">
              <a:extLst>
                <a:ext uri="{63B3BB69-23CF-44E3-9099-C40C66FF867C}">
                  <a14:compatExt spid="_x0000_s158767"/>
                </a:ext>
                <a:ext uri="{FF2B5EF4-FFF2-40B4-BE49-F238E27FC236}">
                  <a16:creationId xmlns:a16="http://schemas.microsoft.com/office/drawing/2014/main" id="{00000000-0008-0000-4300-00002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55</xdr:row>
          <xdr:rowOff>0</xdr:rowOff>
        </xdr:from>
        <xdr:to>
          <xdr:col>1</xdr:col>
          <xdr:colOff>304800</xdr:colOff>
          <xdr:row>56</xdr:row>
          <xdr:rowOff>9525</xdr:rowOff>
        </xdr:to>
        <xdr:sp macro="" textlink="">
          <xdr:nvSpPr>
            <xdr:cNvPr id="158768" name="Check Box 48" hidden="1">
              <a:extLst>
                <a:ext uri="{63B3BB69-23CF-44E3-9099-C40C66FF867C}">
                  <a14:compatExt spid="_x0000_s158768"/>
                </a:ext>
                <a:ext uri="{FF2B5EF4-FFF2-40B4-BE49-F238E27FC236}">
                  <a16:creationId xmlns:a16="http://schemas.microsoft.com/office/drawing/2014/main" id="{00000000-0008-0000-4300-00003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59</xdr:row>
          <xdr:rowOff>0</xdr:rowOff>
        </xdr:from>
        <xdr:to>
          <xdr:col>1</xdr:col>
          <xdr:colOff>304800</xdr:colOff>
          <xdr:row>60</xdr:row>
          <xdr:rowOff>9525</xdr:rowOff>
        </xdr:to>
        <xdr:sp macro="" textlink="">
          <xdr:nvSpPr>
            <xdr:cNvPr id="158769" name="Check Box 49" hidden="1">
              <a:extLst>
                <a:ext uri="{63B3BB69-23CF-44E3-9099-C40C66FF867C}">
                  <a14:compatExt spid="_x0000_s158769"/>
                </a:ext>
                <a:ext uri="{FF2B5EF4-FFF2-40B4-BE49-F238E27FC236}">
                  <a16:creationId xmlns:a16="http://schemas.microsoft.com/office/drawing/2014/main" id="{00000000-0008-0000-4300-00003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43</xdr:row>
          <xdr:rowOff>0</xdr:rowOff>
        </xdr:from>
        <xdr:to>
          <xdr:col>10</xdr:col>
          <xdr:colOff>304800</xdr:colOff>
          <xdr:row>44</xdr:row>
          <xdr:rowOff>9525</xdr:rowOff>
        </xdr:to>
        <xdr:sp macro="" textlink="">
          <xdr:nvSpPr>
            <xdr:cNvPr id="158770" name="Check Box 50" hidden="1">
              <a:extLst>
                <a:ext uri="{63B3BB69-23CF-44E3-9099-C40C66FF867C}">
                  <a14:compatExt spid="_x0000_s158770"/>
                </a:ext>
                <a:ext uri="{FF2B5EF4-FFF2-40B4-BE49-F238E27FC236}">
                  <a16:creationId xmlns:a16="http://schemas.microsoft.com/office/drawing/2014/main" id="{00000000-0008-0000-4300-00003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44</xdr:row>
          <xdr:rowOff>0</xdr:rowOff>
        </xdr:from>
        <xdr:to>
          <xdr:col>10</xdr:col>
          <xdr:colOff>304800</xdr:colOff>
          <xdr:row>45</xdr:row>
          <xdr:rowOff>9525</xdr:rowOff>
        </xdr:to>
        <xdr:sp macro="" textlink="">
          <xdr:nvSpPr>
            <xdr:cNvPr id="158771" name="Check Box 51" hidden="1">
              <a:extLst>
                <a:ext uri="{63B3BB69-23CF-44E3-9099-C40C66FF867C}">
                  <a14:compatExt spid="_x0000_s158771"/>
                </a:ext>
                <a:ext uri="{FF2B5EF4-FFF2-40B4-BE49-F238E27FC236}">
                  <a16:creationId xmlns:a16="http://schemas.microsoft.com/office/drawing/2014/main" id="{00000000-0008-0000-4300-00003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45</xdr:row>
          <xdr:rowOff>0</xdr:rowOff>
        </xdr:from>
        <xdr:to>
          <xdr:col>10</xdr:col>
          <xdr:colOff>304800</xdr:colOff>
          <xdr:row>46</xdr:row>
          <xdr:rowOff>9525</xdr:rowOff>
        </xdr:to>
        <xdr:sp macro="" textlink="">
          <xdr:nvSpPr>
            <xdr:cNvPr id="158772" name="Check Box 52" hidden="1">
              <a:extLst>
                <a:ext uri="{63B3BB69-23CF-44E3-9099-C40C66FF867C}">
                  <a14:compatExt spid="_x0000_s158772"/>
                </a:ext>
                <a:ext uri="{FF2B5EF4-FFF2-40B4-BE49-F238E27FC236}">
                  <a16:creationId xmlns:a16="http://schemas.microsoft.com/office/drawing/2014/main" id="{00000000-0008-0000-4300-00003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47</xdr:row>
          <xdr:rowOff>0</xdr:rowOff>
        </xdr:from>
        <xdr:to>
          <xdr:col>10</xdr:col>
          <xdr:colOff>304800</xdr:colOff>
          <xdr:row>48</xdr:row>
          <xdr:rowOff>9525</xdr:rowOff>
        </xdr:to>
        <xdr:sp macro="" textlink="">
          <xdr:nvSpPr>
            <xdr:cNvPr id="158773" name="Check Box 53" hidden="1">
              <a:extLst>
                <a:ext uri="{63B3BB69-23CF-44E3-9099-C40C66FF867C}">
                  <a14:compatExt spid="_x0000_s158773"/>
                </a:ext>
                <a:ext uri="{FF2B5EF4-FFF2-40B4-BE49-F238E27FC236}">
                  <a16:creationId xmlns:a16="http://schemas.microsoft.com/office/drawing/2014/main" id="{00000000-0008-0000-4300-00003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48</xdr:row>
          <xdr:rowOff>0</xdr:rowOff>
        </xdr:from>
        <xdr:to>
          <xdr:col>10</xdr:col>
          <xdr:colOff>304800</xdr:colOff>
          <xdr:row>49</xdr:row>
          <xdr:rowOff>9525</xdr:rowOff>
        </xdr:to>
        <xdr:sp macro="" textlink="">
          <xdr:nvSpPr>
            <xdr:cNvPr id="158774" name="Check Box 54" hidden="1">
              <a:extLst>
                <a:ext uri="{63B3BB69-23CF-44E3-9099-C40C66FF867C}">
                  <a14:compatExt spid="_x0000_s158774"/>
                </a:ext>
                <a:ext uri="{FF2B5EF4-FFF2-40B4-BE49-F238E27FC236}">
                  <a16:creationId xmlns:a16="http://schemas.microsoft.com/office/drawing/2014/main" id="{00000000-0008-0000-4300-00003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49</xdr:row>
          <xdr:rowOff>0</xdr:rowOff>
        </xdr:from>
        <xdr:to>
          <xdr:col>10</xdr:col>
          <xdr:colOff>304800</xdr:colOff>
          <xdr:row>50</xdr:row>
          <xdr:rowOff>9525</xdr:rowOff>
        </xdr:to>
        <xdr:sp macro="" textlink="">
          <xdr:nvSpPr>
            <xdr:cNvPr id="158775" name="Check Box 55" hidden="1">
              <a:extLst>
                <a:ext uri="{63B3BB69-23CF-44E3-9099-C40C66FF867C}">
                  <a14:compatExt spid="_x0000_s158775"/>
                </a:ext>
                <a:ext uri="{FF2B5EF4-FFF2-40B4-BE49-F238E27FC236}">
                  <a16:creationId xmlns:a16="http://schemas.microsoft.com/office/drawing/2014/main" id="{00000000-0008-0000-4300-00003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51</xdr:row>
          <xdr:rowOff>0</xdr:rowOff>
        </xdr:from>
        <xdr:to>
          <xdr:col>10</xdr:col>
          <xdr:colOff>304800</xdr:colOff>
          <xdr:row>52</xdr:row>
          <xdr:rowOff>9525</xdr:rowOff>
        </xdr:to>
        <xdr:sp macro="" textlink="">
          <xdr:nvSpPr>
            <xdr:cNvPr id="158776" name="Check Box 56" hidden="1">
              <a:extLst>
                <a:ext uri="{63B3BB69-23CF-44E3-9099-C40C66FF867C}">
                  <a14:compatExt spid="_x0000_s158776"/>
                </a:ext>
                <a:ext uri="{FF2B5EF4-FFF2-40B4-BE49-F238E27FC236}">
                  <a16:creationId xmlns:a16="http://schemas.microsoft.com/office/drawing/2014/main" id="{00000000-0008-0000-4300-00003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52</xdr:row>
          <xdr:rowOff>0</xdr:rowOff>
        </xdr:from>
        <xdr:to>
          <xdr:col>10</xdr:col>
          <xdr:colOff>304800</xdr:colOff>
          <xdr:row>53</xdr:row>
          <xdr:rowOff>9525</xdr:rowOff>
        </xdr:to>
        <xdr:sp macro="" textlink="">
          <xdr:nvSpPr>
            <xdr:cNvPr id="158777" name="Check Box 57" hidden="1">
              <a:extLst>
                <a:ext uri="{63B3BB69-23CF-44E3-9099-C40C66FF867C}">
                  <a14:compatExt spid="_x0000_s158777"/>
                </a:ext>
                <a:ext uri="{FF2B5EF4-FFF2-40B4-BE49-F238E27FC236}">
                  <a16:creationId xmlns:a16="http://schemas.microsoft.com/office/drawing/2014/main" id="{00000000-0008-0000-4300-00003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53</xdr:row>
          <xdr:rowOff>0</xdr:rowOff>
        </xdr:from>
        <xdr:to>
          <xdr:col>10</xdr:col>
          <xdr:colOff>304800</xdr:colOff>
          <xdr:row>54</xdr:row>
          <xdr:rowOff>9525</xdr:rowOff>
        </xdr:to>
        <xdr:sp macro="" textlink="">
          <xdr:nvSpPr>
            <xdr:cNvPr id="158778" name="Check Box 58" hidden="1">
              <a:extLst>
                <a:ext uri="{63B3BB69-23CF-44E3-9099-C40C66FF867C}">
                  <a14:compatExt spid="_x0000_s158778"/>
                </a:ext>
                <a:ext uri="{FF2B5EF4-FFF2-40B4-BE49-F238E27FC236}">
                  <a16:creationId xmlns:a16="http://schemas.microsoft.com/office/drawing/2014/main" id="{00000000-0008-0000-4300-00003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55</xdr:row>
          <xdr:rowOff>0</xdr:rowOff>
        </xdr:from>
        <xdr:to>
          <xdr:col>10</xdr:col>
          <xdr:colOff>304800</xdr:colOff>
          <xdr:row>56</xdr:row>
          <xdr:rowOff>9525</xdr:rowOff>
        </xdr:to>
        <xdr:sp macro="" textlink="">
          <xdr:nvSpPr>
            <xdr:cNvPr id="158779" name="Check Box 59" hidden="1">
              <a:extLst>
                <a:ext uri="{63B3BB69-23CF-44E3-9099-C40C66FF867C}">
                  <a14:compatExt spid="_x0000_s158779"/>
                </a:ext>
                <a:ext uri="{FF2B5EF4-FFF2-40B4-BE49-F238E27FC236}">
                  <a16:creationId xmlns:a16="http://schemas.microsoft.com/office/drawing/2014/main" id="{00000000-0008-0000-4300-00003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56</xdr:row>
          <xdr:rowOff>0</xdr:rowOff>
        </xdr:from>
        <xdr:to>
          <xdr:col>10</xdr:col>
          <xdr:colOff>304800</xdr:colOff>
          <xdr:row>57</xdr:row>
          <xdr:rowOff>9525</xdr:rowOff>
        </xdr:to>
        <xdr:sp macro="" textlink="">
          <xdr:nvSpPr>
            <xdr:cNvPr id="158780" name="Check Box 60" hidden="1">
              <a:extLst>
                <a:ext uri="{63B3BB69-23CF-44E3-9099-C40C66FF867C}">
                  <a14:compatExt spid="_x0000_s158780"/>
                </a:ext>
                <a:ext uri="{FF2B5EF4-FFF2-40B4-BE49-F238E27FC236}">
                  <a16:creationId xmlns:a16="http://schemas.microsoft.com/office/drawing/2014/main" id="{00000000-0008-0000-4300-00003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57</xdr:row>
          <xdr:rowOff>0</xdr:rowOff>
        </xdr:from>
        <xdr:to>
          <xdr:col>10</xdr:col>
          <xdr:colOff>304800</xdr:colOff>
          <xdr:row>58</xdr:row>
          <xdr:rowOff>9525</xdr:rowOff>
        </xdr:to>
        <xdr:sp macro="" textlink="">
          <xdr:nvSpPr>
            <xdr:cNvPr id="158781" name="Check Box 61" hidden="1">
              <a:extLst>
                <a:ext uri="{63B3BB69-23CF-44E3-9099-C40C66FF867C}">
                  <a14:compatExt spid="_x0000_s158781"/>
                </a:ext>
                <a:ext uri="{FF2B5EF4-FFF2-40B4-BE49-F238E27FC236}">
                  <a16:creationId xmlns:a16="http://schemas.microsoft.com/office/drawing/2014/main" id="{00000000-0008-0000-4300-00003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59</xdr:row>
          <xdr:rowOff>0</xdr:rowOff>
        </xdr:from>
        <xdr:to>
          <xdr:col>10</xdr:col>
          <xdr:colOff>304800</xdr:colOff>
          <xdr:row>60</xdr:row>
          <xdr:rowOff>9525</xdr:rowOff>
        </xdr:to>
        <xdr:sp macro="" textlink="">
          <xdr:nvSpPr>
            <xdr:cNvPr id="158782" name="Check Box 62" hidden="1">
              <a:extLst>
                <a:ext uri="{63B3BB69-23CF-44E3-9099-C40C66FF867C}">
                  <a14:compatExt spid="_x0000_s158782"/>
                </a:ext>
                <a:ext uri="{FF2B5EF4-FFF2-40B4-BE49-F238E27FC236}">
                  <a16:creationId xmlns:a16="http://schemas.microsoft.com/office/drawing/2014/main" id="{00000000-0008-0000-4300-00003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60</xdr:row>
          <xdr:rowOff>0</xdr:rowOff>
        </xdr:from>
        <xdr:to>
          <xdr:col>10</xdr:col>
          <xdr:colOff>304800</xdr:colOff>
          <xdr:row>61</xdr:row>
          <xdr:rowOff>9525</xdr:rowOff>
        </xdr:to>
        <xdr:sp macro="" textlink="">
          <xdr:nvSpPr>
            <xdr:cNvPr id="158783" name="Check Box 63" hidden="1">
              <a:extLst>
                <a:ext uri="{63B3BB69-23CF-44E3-9099-C40C66FF867C}">
                  <a14:compatExt spid="_x0000_s158783"/>
                </a:ext>
                <a:ext uri="{FF2B5EF4-FFF2-40B4-BE49-F238E27FC236}">
                  <a16:creationId xmlns:a16="http://schemas.microsoft.com/office/drawing/2014/main" id="{00000000-0008-0000-4300-00003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61</xdr:row>
          <xdr:rowOff>0</xdr:rowOff>
        </xdr:from>
        <xdr:to>
          <xdr:col>10</xdr:col>
          <xdr:colOff>304800</xdr:colOff>
          <xdr:row>62</xdr:row>
          <xdr:rowOff>9525</xdr:rowOff>
        </xdr:to>
        <xdr:sp macro="" textlink="">
          <xdr:nvSpPr>
            <xdr:cNvPr id="158784" name="Check Box 64" hidden="1">
              <a:extLst>
                <a:ext uri="{63B3BB69-23CF-44E3-9099-C40C66FF867C}">
                  <a14:compatExt spid="_x0000_s158784"/>
                </a:ext>
                <a:ext uri="{FF2B5EF4-FFF2-40B4-BE49-F238E27FC236}">
                  <a16:creationId xmlns:a16="http://schemas.microsoft.com/office/drawing/2014/main" id="{00000000-0008-0000-4300-00004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43</xdr:row>
          <xdr:rowOff>0</xdr:rowOff>
        </xdr:from>
        <xdr:to>
          <xdr:col>14</xdr:col>
          <xdr:colOff>304800</xdr:colOff>
          <xdr:row>44</xdr:row>
          <xdr:rowOff>9525</xdr:rowOff>
        </xdr:to>
        <xdr:sp macro="" textlink="">
          <xdr:nvSpPr>
            <xdr:cNvPr id="158785" name="Check Box 65" hidden="1">
              <a:extLst>
                <a:ext uri="{63B3BB69-23CF-44E3-9099-C40C66FF867C}">
                  <a14:compatExt spid="_x0000_s158785"/>
                </a:ext>
                <a:ext uri="{FF2B5EF4-FFF2-40B4-BE49-F238E27FC236}">
                  <a16:creationId xmlns:a16="http://schemas.microsoft.com/office/drawing/2014/main" id="{00000000-0008-0000-4300-00004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44</xdr:row>
          <xdr:rowOff>0</xdr:rowOff>
        </xdr:from>
        <xdr:to>
          <xdr:col>14</xdr:col>
          <xdr:colOff>304800</xdr:colOff>
          <xdr:row>45</xdr:row>
          <xdr:rowOff>9525</xdr:rowOff>
        </xdr:to>
        <xdr:sp macro="" textlink="">
          <xdr:nvSpPr>
            <xdr:cNvPr id="158786" name="Check Box 66" hidden="1">
              <a:extLst>
                <a:ext uri="{63B3BB69-23CF-44E3-9099-C40C66FF867C}">
                  <a14:compatExt spid="_x0000_s158786"/>
                </a:ext>
                <a:ext uri="{FF2B5EF4-FFF2-40B4-BE49-F238E27FC236}">
                  <a16:creationId xmlns:a16="http://schemas.microsoft.com/office/drawing/2014/main" id="{00000000-0008-0000-4300-00004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45</xdr:row>
          <xdr:rowOff>0</xdr:rowOff>
        </xdr:from>
        <xdr:to>
          <xdr:col>14</xdr:col>
          <xdr:colOff>304800</xdr:colOff>
          <xdr:row>46</xdr:row>
          <xdr:rowOff>9525</xdr:rowOff>
        </xdr:to>
        <xdr:sp macro="" textlink="">
          <xdr:nvSpPr>
            <xdr:cNvPr id="158787" name="Check Box 67" hidden="1">
              <a:extLst>
                <a:ext uri="{63B3BB69-23CF-44E3-9099-C40C66FF867C}">
                  <a14:compatExt spid="_x0000_s158787"/>
                </a:ext>
                <a:ext uri="{FF2B5EF4-FFF2-40B4-BE49-F238E27FC236}">
                  <a16:creationId xmlns:a16="http://schemas.microsoft.com/office/drawing/2014/main" id="{00000000-0008-0000-4300-00004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46</xdr:row>
          <xdr:rowOff>0</xdr:rowOff>
        </xdr:from>
        <xdr:to>
          <xdr:col>14</xdr:col>
          <xdr:colOff>304800</xdr:colOff>
          <xdr:row>47</xdr:row>
          <xdr:rowOff>9525</xdr:rowOff>
        </xdr:to>
        <xdr:sp macro="" textlink="">
          <xdr:nvSpPr>
            <xdr:cNvPr id="158788" name="Check Box 68" hidden="1">
              <a:extLst>
                <a:ext uri="{63B3BB69-23CF-44E3-9099-C40C66FF867C}">
                  <a14:compatExt spid="_x0000_s158788"/>
                </a:ext>
                <a:ext uri="{FF2B5EF4-FFF2-40B4-BE49-F238E27FC236}">
                  <a16:creationId xmlns:a16="http://schemas.microsoft.com/office/drawing/2014/main" id="{00000000-0008-0000-4300-00004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45</xdr:row>
          <xdr:rowOff>0</xdr:rowOff>
        </xdr:from>
        <xdr:to>
          <xdr:col>18</xdr:col>
          <xdr:colOff>19050</xdr:colOff>
          <xdr:row>46</xdr:row>
          <xdr:rowOff>9525</xdr:rowOff>
        </xdr:to>
        <xdr:sp macro="" textlink="">
          <xdr:nvSpPr>
            <xdr:cNvPr id="158789" name="Check Box 69" hidden="1">
              <a:extLst>
                <a:ext uri="{63B3BB69-23CF-44E3-9099-C40C66FF867C}">
                  <a14:compatExt spid="_x0000_s158789"/>
                </a:ext>
                <a:ext uri="{FF2B5EF4-FFF2-40B4-BE49-F238E27FC236}">
                  <a16:creationId xmlns:a16="http://schemas.microsoft.com/office/drawing/2014/main" id="{00000000-0008-0000-4300-00004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47</xdr:row>
          <xdr:rowOff>0</xdr:rowOff>
        </xdr:from>
        <xdr:to>
          <xdr:col>14</xdr:col>
          <xdr:colOff>304800</xdr:colOff>
          <xdr:row>48</xdr:row>
          <xdr:rowOff>9525</xdr:rowOff>
        </xdr:to>
        <xdr:sp macro="" textlink="">
          <xdr:nvSpPr>
            <xdr:cNvPr id="158790" name="Check Box 70" hidden="1">
              <a:extLst>
                <a:ext uri="{63B3BB69-23CF-44E3-9099-C40C66FF867C}">
                  <a14:compatExt spid="_x0000_s158790"/>
                </a:ext>
                <a:ext uri="{FF2B5EF4-FFF2-40B4-BE49-F238E27FC236}">
                  <a16:creationId xmlns:a16="http://schemas.microsoft.com/office/drawing/2014/main" id="{00000000-0008-0000-4300-00004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48</xdr:row>
          <xdr:rowOff>0</xdr:rowOff>
        </xdr:from>
        <xdr:to>
          <xdr:col>14</xdr:col>
          <xdr:colOff>304800</xdr:colOff>
          <xdr:row>49</xdr:row>
          <xdr:rowOff>9525</xdr:rowOff>
        </xdr:to>
        <xdr:sp macro="" textlink="">
          <xdr:nvSpPr>
            <xdr:cNvPr id="158791" name="Check Box 71" hidden="1">
              <a:extLst>
                <a:ext uri="{63B3BB69-23CF-44E3-9099-C40C66FF867C}">
                  <a14:compatExt spid="_x0000_s158791"/>
                </a:ext>
                <a:ext uri="{FF2B5EF4-FFF2-40B4-BE49-F238E27FC236}">
                  <a16:creationId xmlns:a16="http://schemas.microsoft.com/office/drawing/2014/main" id="{00000000-0008-0000-4300-00004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49</xdr:row>
          <xdr:rowOff>0</xdr:rowOff>
        </xdr:from>
        <xdr:to>
          <xdr:col>14</xdr:col>
          <xdr:colOff>304800</xdr:colOff>
          <xdr:row>50</xdr:row>
          <xdr:rowOff>9525</xdr:rowOff>
        </xdr:to>
        <xdr:sp macro="" textlink="">
          <xdr:nvSpPr>
            <xdr:cNvPr id="158792" name="Check Box 72" hidden="1">
              <a:extLst>
                <a:ext uri="{63B3BB69-23CF-44E3-9099-C40C66FF867C}">
                  <a14:compatExt spid="_x0000_s158792"/>
                </a:ext>
                <a:ext uri="{FF2B5EF4-FFF2-40B4-BE49-F238E27FC236}">
                  <a16:creationId xmlns:a16="http://schemas.microsoft.com/office/drawing/2014/main" id="{00000000-0008-0000-4300-00004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50</xdr:row>
          <xdr:rowOff>0</xdr:rowOff>
        </xdr:from>
        <xdr:to>
          <xdr:col>14</xdr:col>
          <xdr:colOff>304800</xdr:colOff>
          <xdr:row>51</xdr:row>
          <xdr:rowOff>9525</xdr:rowOff>
        </xdr:to>
        <xdr:sp macro="" textlink="">
          <xdr:nvSpPr>
            <xdr:cNvPr id="158793" name="Check Box 73" hidden="1">
              <a:extLst>
                <a:ext uri="{63B3BB69-23CF-44E3-9099-C40C66FF867C}">
                  <a14:compatExt spid="_x0000_s158793"/>
                </a:ext>
                <a:ext uri="{FF2B5EF4-FFF2-40B4-BE49-F238E27FC236}">
                  <a16:creationId xmlns:a16="http://schemas.microsoft.com/office/drawing/2014/main" id="{00000000-0008-0000-4300-00004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49</xdr:row>
          <xdr:rowOff>0</xdr:rowOff>
        </xdr:from>
        <xdr:to>
          <xdr:col>18</xdr:col>
          <xdr:colOff>19050</xdr:colOff>
          <xdr:row>50</xdr:row>
          <xdr:rowOff>9525</xdr:rowOff>
        </xdr:to>
        <xdr:sp macro="" textlink="">
          <xdr:nvSpPr>
            <xdr:cNvPr id="158794" name="Check Box 74" hidden="1">
              <a:extLst>
                <a:ext uri="{63B3BB69-23CF-44E3-9099-C40C66FF867C}">
                  <a14:compatExt spid="_x0000_s158794"/>
                </a:ext>
                <a:ext uri="{FF2B5EF4-FFF2-40B4-BE49-F238E27FC236}">
                  <a16:creationId xmlns:a16="http://schemas.microsoft.com/office/drawing/2014/main" id="{00000000-0008-0000-4300-00004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51</xdr:row>
          <xdr:rowOff>0</xdr:rowOff>
        </xdr:from>
        <xdr:to>
          <xdr:col>14</xdr:col>
          <xdr:colOff>304800</xdr:colOff>
          <xdr:row>52</xdr:row>
          <xdr:rowOff>9525</xdr:rowOff>
        </xdr:to>
        <xdr:sp macro="" textlink="">
          <xdr:nvSpPr>
            <xdr:cNvPr id="158795" name="Check Box 75" hidden="1">
              <a:extLst>
                <a:ext uri="{63B3BB69-23CF-44E3-9099-C40C66FF867C}">
                  <a14:compatExt spid="_x0000_s158795"/>
                </a:ext>
                <a:ext uri="{FF2B5EF4-FFF2-40B4-BE49-F238E27FC236}">
                  <a16:creationId xmlns:a16="http://schemas.microsoft.com/office/drawing/2014/main" id="{00000000-0008-0000-4300-00004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52</xdr:row>
          <xdr:rowOff>0</xdr:rowOff>
        </xdr:from>
        <xdr:to>
          <xdr:col>14</xdr:col>
          <xdr:colOff>304800</xdr:colOff>
          <xdr:row>53</xdr:row>
          <xdr:rowOff>9525</xdr:rowOff>
        </xdr:to>
        <xdr:sp macro="" textlink="">
          <xdr:nvSpPr>
            <xdr:cNvPr id="158796" name="Check Box 76" hidden="1">
              <a:extLst>
                <a:ext uri="{63B3BB69-23CF-44E3-9099-C40C66FF867C}">
                  <a14:compatExt spid="_x0000_s158796"/>
                </a:ext>
                <a:ext uri="{FF2B5EF4-FFF2-40B4-BE49-F238E27FC236}">
                  <a16:creationId xmlns:a16="http://schemas.microsoft.com/office/drawing/2014/main" id="{00000000-0008-0000-4300-00004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53</xdr:row>
          <xdr:rowOff>0</xdr:rowOff>
        </xdr:from>
        <xdr:to>
          <xdr:col>14</xdr:col>
          <xdr:colOff>304800</xdr:colOff>
          <xdr:row>54</xdr:row>
          <xdr:rowOff>9525</xdr:rowOff>
        </xdr:to>
        <xdr:sp macro="" textlink="">
          <xdr:nvSpPr>
            <xdr:cNvPr id="158797" name="Check Box 77" hidden="1">
              <a:extLst>
                <a:ext uri="{63B3BB69-23CF-44E3-9099-C40C66FF867C}">
                  <a14:compatExt spid="_x0000_s158797"/>
                </a:ext>
                <a:ext uri="{FF2B5EF4-FFF2-40B4-BE49-F238E27FC236}">
                  <a16:creationId xmlns:a16="http://schemas.microsoft.com/office/drawing/2014/main" id="{00000000-0008-0000-4300-00004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54</xdr:row>
          <xdr:rowOff>0</xdr:rowOff>
        </xdr:from>
        <xdr:to>
          <xdr:col>14</xdr:col>
          <xdr:colOff>304800</xdr:colOff>
          <xdr:row>55</xdr:row>
          <xdr:rowOff>9525</xdr:rowOff>
        </xdr:to>
        <xdr:sp macro="" textlink="">
          <xdr:nvSpPr>
            <xdr:cNvPr id="158798" name="Check Box 78" hidden="1">
              <a:extLst>
                <a:ext uri="{63B3BB69-23CF-44E3-9099-C40C66FF867C}">
                  <a14:compatExt spid="_x0000_s158798"/>
                </a:ext>
                <a:ext uri="{FF2B5EF4-FFF2-40B4-BE49-F238E27FC236}">
                  <a16:creationId xmlns:a16="http://schemas.microsoft.com/office/drawing/2014/main" id="{00000000-0008-0000-4300-00004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53</xdr:row>
          <xdr:rowOff>0</xdr:rowOff>
        </xdr:from>
        <xdr:to>
          <xdr:col>18</xdr:col>
          <xdr:colOff>19050</xdr:colOff>
          <xdr:row>54</xdr:row>
          <xdr:rowOff>9525</xdr:rowOff>
        </xdr:to>
        <xdr:sp macro="" textlink="">
          <xdr:nvSpPr>
            <xdr:cNvPr id="158799" name="Check Box 79" hidden="1">
              <a:extLst>
                <a:ext uri="{63B3BB69-23CF-44E3-9099-C40C66FF867C}">
                  <a14:compatExt spid="_x0000_s158799"/>
                </a:ext>
                <a:ext uri="{FF2B5EF4-FFF2-40B4-BE49-F238E27FC236}">
                  <a16:creationId xmlns:a16="http://schemas.microsoft.com/office/drawing/2014/main" id="{00000000-0008-0000-4300-00004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55</xdr:row>
          <xdr:rowOff>0</xdr:rowOff>
        </xdr:from>
        <xdr:to>
          <xdr:col>14</xdr:col>
          <xdr:colOff>304800</xdr:colOff>
          <xdr:row>56</xdr:row>
          <xdr:rowOff>9525</xdr:rowOff>
        </xdr:to>
        <xdr:sp macro="" textlink="">
          <xdr:nvSpPr>
            <xdr:cNvPr id="158800" name="Check Box 80" hidden="1">
              <a:extLst>
                <a:ext uri="{63B3BB69-23CF-44E3-9099-C40C66FF867C}">
                  <a14:compatExt spid="_x0000_s158800"/>
                </a:ext>
                <a:ext uri="{FF2B5EF4-FFF2-40B4-BE49-F238E27FC236}">
                  <a16:creationId xmlns:a16="http://schemas.microsoft.com/office/drawing/2014/main" id="{00000000-0008-0000-4300-00005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56</xdr:row>
          <xdr:rowOff>0</xdr:rowOff>
        </xdr:from>
        <xdr:to>
          <xdr:col>14</xdr:col>
          <xdr:colOff>304800</xdr:colOff>
          <xdr:row>57</xdr:row>
          <xdr:rowOff>9525</xdr:rowOff>
        </xdr:to>
        <xdr:sp macro="" textlink="">
          <xdr:nvSpPr>
            <xdr:cNvPr id="158801" name="Check Box 81" hidden="1">
              <a:extLst>
                <a:ext uri="{63B3BB69-23CF-44E3-9099-C40C66FF867C}">
                  <a14:compatExt spid="_x0000_s158801"/>
                </a:ext>
                <a:ext uri="{FF2B5EF4-FFF2-40B4-BE49-F238E27FC236}">
                  <a16:creationId xmlns:a16="http://schemas.microsoft.com/office/drawing/2014/main" id="{00000000-0008-0000-4300-00005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57</xdr:row>
          <xdr:rowOff>0</xdr:rowOff>
        </xdr:from>
        <xdr:to>
          <xdr:col>14</xdr:col>
          <xdr:colOff>304800</xdr:colOff>
          <xdr:row>58</xdr:row>
          <xdr:rowOff>9525</xdr:rowOff>
        </xdr:to>
        <xdr:sp macro="" textlink="">
          <xdr:nvSpPr>
            <xdr:cNvPr id="158802" name="Check Box 82" hidden="1">
              <a:extLst>
                <a:ext uri="{63B3BB69-23CF-44E3-9099-C40C66FF867C}">
                  <a14:compatExt spid="_x0000_s158802"/>
                </a:ext>
                <a:ext uri="{FF2B5EF4-FFF2-40B4-BE49-F238E27FC236}">
                  <a16:creationId xmlns:a16="http://schemas.microsoft.com/office/drawing/2014/main" id="{00000000-0008-0000-4300-00005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58</xdr:row>
          <xdr:rowOff>0</xdr:rowOff>
        </xdr:from>
        <xdr:to>
          <xdr:col>14</xdr:col>
          <xdr:colOff>304800</xdr:colOff>
          <xdr:row>59</xdr:row>
          <xdr:rowOff>9525</xdr:rowOff>
        </xdr:to>
        <xdr:sp macro="" textlink="">
          <xdr:nvSpPr>
            <xdr:cNvPr id="158803" name="Check Box 83" hidden="1">
              <a:extLst>
                <a:ext uri="{63B3BB69-23CF-44E3-9099-C40C66FF867C}">
                  <a14:compatExt spid="_x0000_s158803"/>
                </a:ext>
                <a:ext uri="{FF2B5EF4-FFF2-40B4-BE49-F238E27FC236}">
                  <a16:creationId xmlns:a16="http://schemas.microsoft.com/office/drawing/2014/main" id="{00000000-0008-0000-4300-00005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57</xdr:row>
          <xdr:rowOff>0</xdr:rowOff>
        </xdr:from>
        <xdr:to>
          <xdr:col>18</xdr:col>
          <xdr:colOff>19050</xdr:colOff>
          <xdr:row>58</xdr:row>
          <xdr:rowOff>9525</xdr:rowOff>
        </xdr:to>
        <xdr:sp macro="" textlink="">
          <xdr:nvSpPr>
            <xdr:cNvPr id="158804" name="Check Box 84" hidden="1">
              <a:extLst>
                <a:ext uri="{63B3BB69-23CF-44E3-9099-C40C66FF867C}">
                  <a14:compatExt spid="_x0000_s158804"/>
                </a:ext>
                <a:ext uri="{FF2B5EF4-FFF2-40B4-BE49-F238E27FC236}">
                  <a16:creationId xmlns:a16="http://schemas.microsoft.com/office/drawing/2014/main" id="{00000000-0008-0000-4300-00005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59</xdr:row>
          <xdr:rowOff>0</xdr:rowOff>
        </xdr:from>
        <xdr:to>
          <xdr:col>14</xdr:col>
          <xdr:colOff>304800</xdr:colOff>
          <xdr:row>60</xdr:row>
          <xdr:rowOff>9525</xdr:rowOff>
        </xdr:to>
        <xdr:sp macro="" textlink="">
          <xdr:nvSpPr>
            <xdr:cNvPr id="158805" name="Check Box 85" hidden="1">
              <a:extLst>
                <a:ext uri="{63B3BB69-23CF-44E3-9099-C40C66FF867C}">
                  <a14:compatExt spid="_x0000_s158805"/>
                </a:ext>
                <a:ext uri="{FF2B5EF4-FFF2-40B4-BE49-F238E27FC236}">
                  <a16:creationId xmlns:a16="http://schemas.microsoft.com/office/drawing/2014/main" id="{00000000-0008-0000-4300-00005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60</xdr:row>
          <xdr:rowOff>0</xdr:rowOff>
        </xdr:from>
        <xdr:to>
          <xdr:col>14</xdr:col>
          <xdr:colOff>304800</xdr:colOff>
          <xdr:row>61</xdr:row>
          <xdr:rowOff>9525</xdr:rowOff>
        </xdr:to>
        <xdr:sp macro="" textlink="">
          <xdr:nvSpPr>
            <xdr:cNvPr id="158806" name="Check Box 86" hidden="1">
              <a:extLst>
                <a:ext uri="{63B3BB69-23CF-44E3-9099-C40C66FF867C}">
                  <a14:compatExt spid="_x0000_s158806"/>
                </a:ext>
                <a:ext uri="{FF2B5EF4-FFF2-40B4-BE49-F238E27FC236}">
                  <a16:creationId xmlns:a16="http://schemas.microsoft.com/office/drawing/2014/main" id="{00000000-0008-0000-4300-00005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61</xdr:row>
          <xdr:rowOff>0</xdr:rowOff>
        </xdr:from>
        <xdr:to>
          <xdr:col>14</xdr:col>
          <xdr:colOff>304800</xdr:colOff>
          <xdr:row>62</xdr:row>
          <xdr:rowOff>9525</xdr:rowOff>
        </xdr:to>
        <xdr:sp macro="" textlink="">
          <xdr:nvSpPr>
            <xdr:cNvPr id="158807" name="Check Box 87" hidden="1">
              <a:extLst>
                <a:ext uri="{63B3BB69-23CF-44E3-9099-C40C66FF867C}">
                  <a14:compatExt spid="_x0000_s158807"/>
                </a:ext>
                <a:ext uri="{FF2B5EF4-FFF2-40B4-BE49-F238E27FC236}">
                  <a16:creationId xmlns:a16="http://schemas.microsoft.com/office/drawing/2014/main" id="{00000000-0008-0000-4300-00005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62</xdr:row>
          <xdr:rowOff>0</xdr:rowOff>
        </xdr:from>
        <xdr:to>
          <xdr:col>14</xdr:col>
          <xdr:colOff>304800</xdr:colOff>
          <xdr:row>63</xdr:row>
          <xdr:rowOff>9525</xdr:rowOff>
        </xdr:to>
        <xdr:sp macro="" textlink="">
          <xdr:nvSpPr>
            <xdr:cNvPr id="158808" name="Check Box 88" hidden="1">
              <a:extLst>
                <a:ext uri="{63B3BB69-23CF-44E3-9099-C40C66FF867C}">
                  <a14:compatExt spid="_x0000_s158808"/>
                </a:ext>
                <a:ext uri="{FF2B5EF4-FFF2-40B4-BE49-F238E27FC236}">
                  <a16:creationId xmlns:a16="http://schemas.microsoft.com/office/drawing/2014/main" id="{00000000-0008-0000-4300-00005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61</xdr:row>
          <xdr:rowOff>0</xdr:rowOff>
        </xdr:from>
        <xdr:to>
          <xdr:col>18</xdr:col>
          <xdr:colOff>19050</xdr:colOff>
          <xdr:row>62</xdr:row>
          <xdr:rowOff>9525</xdr:rowOff>
        </xdr:to>
        <xdr:sp macro="" textlink="">
          <xdr:nvSpPr>
            <xdr:cNvPr id="158809" name="Check Box 89" hidden="1">
              <a:extLst>
                <a:ext uri="{63B3BB69-23CF-44E3-9099-C40C66FF867C}">
                  <a14:compatExt spid="_x0000_s158809"/>
                </a:ext>
                <a:ext uri="{FF2B5EF4-FFF2-40B4-BE49-F238E27FC236}">
                  <a16:creationId xmlns:a16="http://schemas.microsoft.com/office/drawing/2014/main" id="{00000000-0008-0000-4300-00005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63</xdr:row>
          <xdr:rowOff>0</xdr:rowOff>
        </xdr:from>
        <xdr:to>
          <xdr:col>14</xdr:col>
          <xdr:colOff>304800</xdr:colOff>
          <xdr:row>64</xdr:row>
          <xdr:rowOff>9525</xdr:rowOff>
        </xdr:to>
        <xdr:sp macro="" textlink="">
          <xdr:nvSpPr>
            <xdr:cNvPr id="158810" name="Check Box 90" hidden="1">
              <a:extLst>
                <a:ext uri="{63B3BB69-23CF-44E3-9099-C40C66FF867C}">
                  <a14:compatExt spid="_x0000_s158810"/>
                </a:ext>
                <a:ext uri="{FF2B5EF4-FFF2-40B4-BE49-F238E27FC236}">
                  <a16:creationId xmlns:a16="http://schemas.microsoft.com/office/drawing/2014/main" id="{00000000-0008-0000-4300-00005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64</xdr:row>
          <xdr:rowOff>0</xdr:rowOff>
        </xdr:from>
        <xdr:to>
          <xdr:col>14</xdr:col>
          <xdr:colOff>304800</xdr:colOff>
          <xdr:row>65</xdr:row>
          <xdr:rowOff>9525</xdr:rowOff>
        </xdr:to>
        <xdr:sp macro="" textlink="">
          <xdr:nvSpPr>
            <xdr:cNvPr id="158811" name="Check Box 91" hidden="1">
              <a:extLst>
                <a:ext uri="{63B3BB69-23CF-44E3-9099-C40C66FF867C}">
                  <a14:compatExt spid="_x0000_s158811"/>
                </a:ext>
                <a:ext uri="{FF2B5EF4-FFF2-40B4-BE49-F238E27FC236}">
                  <a16:creationId xmlns:a16="http://schemas.microsoft.com/office/drawing/2014/main" id="{00000000-0008-0000-4300-00005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65</xdr:row>
          <xdr:rowOff>0</xdr:rowOff>
        </xdr:from>
        <xdr:to>
          <xdr:col>14</xdr:col>
          <xdr:colOff>304800</xdr:colOff>
          <xdr:row>66</xdr:row>
          <xdr:rowOff>9525</xdr:rowOff>
        </xdr:to>
        <xdr:sp macro="" textlink="">
          <xdr:nvSpPr>
            <xdr:cNvPr id="158812" name="Check Box 92" hidden="1">
              <a:extLst>
                <a:ext uri="{63B3BB69-23CF-44E3-9099-C40C66FF867C}">
                  <a14:compatExt spid="_x0000_s158812"/>
                </a:ext>
                <a:ext uri="{FF2B5EF4-FFF2-40B4-BE49-F238E27FC236}">
                  <a16:creationId xmlns:a16="http://schemas.microsoft.com/office/drawing/2014/main" id="{00000000-0008-0000-4300-00005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66</xdr:row>
          <xdr:rowOff>0</xdr:rowOff>
        </xdr:from>
        <xdr:to>
          <xdr:col>14</xdr:col>
          <xdr:colOff>304800</xdr:colOff>
          <xdr:row>67</xdr:row>
          <xdr:rowOff>9525</xdr:rowOff>
        </xdr:to>
        <xdr:sp macro="" textlink="">
          <xdr:nvSpPr>
            <xdr:cNvPr id="158813" name="Check Box 93" hidden="1">
              <a:extLst>
                <a:ext uri="{63B3BB69-23CF-44E3-9099-C40C66FF867C}">
                  <a14:compatExt spid="_x0000_s158813"/>
                </a:ext>
                <a:ext uri="{FF2B5EF4-FFF2-40B4-BE49-F238E27FC236}">
                  <a16:creationId xmlns:a16="http://schemas.microsoft.com/office/drawing/2014/main" id="{00000000-0008-0000-4300-00005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67</xdr:row>
          <xdr:rowOff>0</xdr:rowOff>
        </xdr:from>
        <xdr:to>
          <xdr:col>14</xdr:col>
          <xdr:colOff>304800</xdr:colOff>
          <xdr:row>68</xdr:row>
          <xdr:rowOff>9525</xdr:rowOff>
        </xdr:to>
        <xdr:sp macro="" textlink="">
          <xdr:nvSpPr>
            <xdr:cNvPr id="158814" name="Check Box 94" hidden="1">
              <a:extLst>
                <a:ext uri="{63B3BB69-23CF-44E3-9099-C40C66FF867C}">
                  <a14:compatExt spid="_x0000_s158814"/>
                </a:ext>
                <a:ext uri="{FF2B5EF4-FFF2-40B4-BE49-F238E27FC236}">
                  <a16:creationId xmlns:a16="http://schemas.microsoft.com/office/drawing/2014/main" id="{00000000-0008-0000-4300-00005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219075</xdr:colOff>
      <xdr:row>1</xdr:row>
      <xdr:rowOff>47625</xdr:rowOff>
    </xdr:from>
    <xdr:to>
      <xdr:col>24</xdr:col>
      <xdr:colOff>84496</xdr:colOff>
      <xdr:row>6</xdr:row>
      <xdr:rowOff>71079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4300-000003000000}"/>
            </a:ext>
          </a:extLst>
        </xdr:cNvPr>
        <xdr:cNvSpPr/>
      </xdr:nvSpPr>
      <xdr:spPr>
        <a:xfrm>
          <a:off x="6648450" y="219075"/>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240197</xdr:colOff>
      <xdr:row>11</xdr:row>
      <xdr:rowOff>215347</xdr:rowOff>
    </xdr:from>
    <xdr:to>
      <xdr:col>17</xdr:col>
      <xdr:colOff>281610</xdr:colOff>
      <xdr:row>14</xdr:row>
      <xdr:rowOff>49695</xdr:rowOff>
    </xdr:to>
    <xdr:sp macro="" textlink="">
      <xdr:nvSpPr>
        <xdr:cNvPr id="2" name="大かっこ 1">
          <a:extLst>
            <a:ext uri="{FF2B5EF4-FFF2-40B4-BE49-F238E27FC236}">
              <a16:creationId xmlns:a16="http://schemas.microsoft.com/office/drawing/2014/main" id="{00000000-0008-0000-4400-000002000000}"/>
            </a:ext>
          </a:extLst>
        </xdr:cNvPr>
        <xdr:cNvSpPr/>
      </xdr:nvSpPr>
      <xdr:spPr>
        <a:xfrm>
          <a:off x="240197" y="2682322"/>
          <a:ext cx="7299463" cy="47252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9525</xdr:colOff>
          <xdr:row>24</xdr:row>
          <xdr:rowOff>142875</xdr:rowOff>
        </xdr:from>
        <xdr:to>
          <xdr:col>16</xdr:col>
          <xdr:colOff>371475</xdr:colOff>
          <xdr:row>26</xdr:row>
          <xdr:rowOff>57150</xdr:rowOff>
        </xdr:to>
        <xdr:sp macro="" textlink="">
          <xdr:nvSpPr>
            <xdr:cNvPr id="571393" name="Check Box 1" hidden="1">
              <a:extLst>
                <a:ext uri="{63B3BB69-23CF-44E3-9099-C40C66FF867C}">
                  <a14:compatExt spid="_x0000_s571393"/>
                </a:ext>
                <a:ext uri="{FF2B5EF4-FFF2-40B4-BE49-F238E27FC236}">
                  <a16:creationId xmlns:a16="http://schemas.microsoft.com/office/drawing/2014/main" id="{00000000-0008-0000-4400-000001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22</xdr:row>
          <xdr:rowOff>161925</xdr:rowOff>
        </xdr:from>
        <xdr:to>
          <xdr:col>16</xdr:col>
          <xdr:colOff>371475</xdr:colOff>
          <xdr:row>24</xdr:row>
          <xdr:rowOff>76200</xdr:rowOff>
        </xdr:to>
        <xdr:sp macro="" textlink="">
          <xdr:nvSpPr>
            <xdr:cNvPr id="571394" name="Check Box 2" hidden="1">
              <a:extLst>
                <a:ext uri="{63B3BB69-23CF-44E3-9099-C40C66FF867C}">
                  <a14:compatExt spid="_x0000_s571394"/>
                </a:ext>
                <a:ext uri="{FF2B5EF4-FFF2-40B4-BE49-F238E27FC236}">
                  <a16:creationId xmlns:a16="http://schemas.microsoft.com/office/drawing/2014/main" id="{00000000-0008-0000-4400-000002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28</xdr:row>
          <xdr:rowOff>142875</xdr:rowOff>
        </xdr:from>
        <xdr:to>
          <xdr:col>16</xdr:col>
          <xdr:colOff>371475</xdr:colOff>
          <xdr:row>30</xdr:row>
          <xdr:rowOff>57150</xdr:rowOff>
        </xdr:to>
        <xdr:sp macro="" textlink="">
          <xdr:nvSpPr>
            <xdr:cNvPr id="571395" name="Check Box 3" hidden="1">
              <a:extLst>
                <a:ext uri="{63B3BB69-23CF-44E3-9099-C40C66FF867C}">
                  <a14:compatExt spid="_x0000_s571395"/>
                </a:ext>
                <a:ext uri="{FF2B5EF4-FFF2-40B4-BE49-F238E27FC236}">
                  <a16:creationId xmlns:a16="http://schemas.microsoft.com/office/drawing/2014/main" id="{00000000-0008-0000-4400-000003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26</xdr:row>
          <xdr:rowOff>161925</xdr:rowOff>
        </xdr:from>
        <xdr:to>
          <xdr:col>16</xdr:col>
          <xdr:colOff>371475</xdr:colOff>
          <xdr:row>28</xdr:row>
          <xdr:rowOff>76200</xdr:rowOff>
        </xdr:to>
        <xdr:sp macro="" textlink="">
          <xdr:nvSpPr>
            <xdr:cNvPr id="571396" name="Check Box 4" hidden="1">
              <a:extLst>
                <a:ext uri="{63B3BB69-23CF-44E3-9099-C40C66FF867C}">
                  <a14:compatExt spid="_x0000_s571396"/>
                </a:ext>
                <a:ext uri="{FF2B5EF4-FFF2-40B4-BE49-F238E27FC236}">
                  <a16:creationId xmlns:a16="http://schemas.microsoft.com/office/drawing/2014/main" id="{00000000-0008-0000-4400-000004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12</xdr:row>
          <xdr:rowOff>171450</xdr:rowOff>
        </xdr:from>
        <xdr:to>
          <xdr:col>12</xdr:col>
          <xdr:colOff>28575</xdr:colOff>
          <xdr:row>14</xdr:row>
          <xdr:rowOff>0</xdr:rowOff>
        </xdr:to>
        <xdr:sp macro="" textlink="">
          <xdr:nvSpPr>
            <xdr:cNvPr id="571401" name="Check Box 9" hidden="1">
              <a:extLst>
                <a:ext uri="{63B3BB69-23CF-44E3-9099-C40C66FF867C}">
                  <a14:compatExt spid="_x0000_s571401"/>
                </a:ext>
                <a:ext uri="{FF2B5EF4-FFF2-40B4-BE49-F238E27FC236}">
                  <a16:creationId xmlns:a16="http://schemas.microsoft.com/office/drawing/2014/main" id="{00000000-0008-0000-4400-000009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15</xdr:col>
          <xdr:colOff>66675</xdr:colOff>
          <xdr:row>14</xdr:row>
          <xdr:rowOff>9525</xdr:rowOff>
        </xdr:to>
        <xdr:sp macro="" textlink="">
          <xdr:nvSpPr>
            <xdr:cNvPr id="571402" name="Check Box 10" hidden="1">
              <a:extLst>
                <a:ext uri="{63B3BB69-23CF-44E3-9099-C40C66FF867C}">
                  <a14:compatExt spid="_x0000_s571402"/>
                </a:ext>
                <a:ext uri="{FF2B5EF4-FFF2-40B4-BE49-F238E27FC236}">
                  <a16:creationId xmlns:a16="http://schemas.microsoft.com/office/drawing/2014/main" id="{00000000-0008-0000-4400-00000A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36</xdr:row>
          <xdr:rowOff>219075</xdr:rowOff>
        </xdr:from>
        <xdr:to>
          <xdr:col>1</xdr:col>
          <xdr:colOff>76200</xdr:colOff>
          <xdr:row>36</xdr:row>
          <xdr:rowOff>581025</xdr:rowOff>
        </xdr:to>
        <xdr:sp macro="" textlink="">
          <xdr:nvSpPr>
            <xdr:cNvPr id="571403" name="Check Box 11" hidden="1">
              <a:extLst>
                <a:ext uri="{63B3BB69-23CF-44E3-9099-C40C66FF867C}">
                  <a14:compatExt spid="_x0000_s571403"/>
                </a:ext>
                <a:ext uri="{FF2B5EF4-FFF2-40B4-BE49-F238E27FC236}">
                  <a16:creationId xmlns:a16="http://schemas.microsoft.com/office/drawing/2014/main" id="{00000000-0008-0000-4400-00000B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41</xdr:row>
          <xdr:rowOff>219075</xdr:rowOff>
        </xdr:from>
        <xdr:to>
          <xdr:col>1</xdr:col>
          <xdr:colOff>76200</xdr:colOff>
          <xdr:row>41</xdr:row>
          <xdr:rowOff>581025</xdr:rowOff>
        </xdr:to>
        <xdr:sp macro="" textlink="">
          <xdr:nvSpPr>
            <xdr:cNvPr id="571404" name="Check Box 12" hidden="1">
              <a:extLst>
                <a:ext uri="{63B3BB69-23CF-44E3-9099-C40C66FF867C}">
                  <a14:compatExt spid="_x0000_s571404"/>
                </a:ext>
                <a:ext uri="{FF2B5EF4-FFF2-40B4-BE49-F238E27FC236}">
                  <a16:creationId xmlns:a16="http://schemas.microsoft.com/office/drawing/2014/main" id="{00000000-0008-0000-4400-00000C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42</xdr:row>
          <xdr:rowOff>219075</xdr:rowOff>
        </xdr:from>
        <xdr:to>
          <xdr:col>1</xdr:col>
          <xdr:colOff>76200</xdr:colOff>
          <xdr:row>42</xdr:row>
          <xdr:rowOff>581025</xdr:rowOff>
        </xdr:to>
        <xdr:sp macro="" textlink="">
          <xdr:nvSpPr>
            <xdr:cNvPr id="571405" name="Check Box 13" hidden="1">
              <a:extLst>
                <a:ext uri="{63B3BB69-23CF-44E3-9099-C40C66FF867C}">
                  <a14:compatExt spid="_x0000_s571405"/>
                </a:ext>
                <a:ext uri="{FF2B5EF4-FFF2-40B4-BE49-F238E27FC236}">
                  <a16:creationId xmlns:a16="http://schemas.microsoft.com/office/drawing/2014/main" id="{00000000-0008-0000-4400-00000D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43</xdr:row>
          <xdr:rowOff>219075</xdr:rowOff>
        </xdr:from>
        <xdr:to>
          <xdr:col>1</xdr:col>
          <xdr:colOff>76200</xdr:colOff>
          <xdr:row>43</xdr:row>
          <xdr:rowOff>581025</xdr:rowOff>
        </xdr:to>
        <xdr:sp macro="" textlink="">
          <xdr:nvSpPr>
            <xdr:cNvPr id="571406" name="Check Box 14" hidden="1">
              <a:extLst>
                <a:ext uri="{63B3BB69-23CF-44E3-9099-C40C66FF867C}">
                  <a14:compatExt spid="_x0000_s571406"/>
                </a:ext>
                <a:ext uri="{FF2B5EF4-FFF2-40B4-BE49-F238E27FC236}">
                  <a16:creationId xmlns:a16="http://schemas.microsoft.com/office/drawing/2014/main" id="{00000000-0008-0000-4400-00000E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361950</xdr:colOff>
      <xdr:row>1</xdr:row>
      <xdr:rowOff>9525</xdr:rowOff>
    </xdr:from>
    <xdr:to>
      <xdr:col>24</xdr:col>
      <xdr:colOff>322621</xdr:colOff>
      <xdr:row>8</xdr:row>
      <xdr:rowOff>80604</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4400-000003000000}"/>
            </a:ext>
          </a:extLst>
        </xdr:cNvPr>
        <xdr:cNvSpPr/>
      </xdr:nvSpPr>
      <xdr:spPr>
        <a:xfrm>
          <a:off x="8001000" y="190500"/>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29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423333</xdr:colOff>
      <xdr:row>2</xdr:row>
      <xdr:rowOff>95249</xdr:rowOff>
    </xdr:from>
    <xdr:to>
      <xdr:col>9</xdr:col>
      <xdr:colOff>607483</xdr:colOff>
      <xdr:row>5</xdr:row>
      <xdr:rowOff>101599</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900-000004000000}"/>
            </a:ext>
          </a:extLst>
        </xdr:cNvPr>
        <xdr:cNvSpPr/>
      </xdr:nvSpPr>
      <xdr:spPr>
        <a:xfrm>
          <a:off x="7214658" y="390524"/>
          <a:ext cx="2241550" cy="137795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15</xdr:col>
      <xdr:colOff>277283</xdr:colOff>
      <xdr:row>0</xdr:row>
      <xdr:rowOff>144992</xdr:rowOff>
    </xdr:from>
    <xdr:to>
      <xdr:col>18</xdr:col>
      <xdr:colOff>66675</xdr:colOff>
      <xdr:row>5</xdr:row>
      <xdr:rowOff>161925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500-000002000000}"/>
            </a:ext>
          </a:extLst>
        </xdr:cNvPr>
        <xdr:cNvSpPr/>
      </xdr:nvSpPr>
      <xdr:spPr>
        <a:xfrm>
          <a:off x="7392458" y="144992"/>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16</xdr:col>
      <xdr:colOff>247650</xdr:colOff>
      <xdr:row>1</xdr:row>
      <xdr:rowOff>238125</xdr:rowOff>
    </xdr:from>
    <xdr:to>
      <xdr:col>19</xdr:col>
      <xdr:colOff>438150</xdr:colOff>
      <xdr:row>5</xdr:row>
      <xdr:rowOff>647700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a:off x="8124825" y="485775"/>
          <a:ext cx="2247900" cy="13811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17</xdr:col>
      <xdr:colOff>29766</xdr:colOff>
      <xdr:row>0</xdr:row>
      <xdr:rowOff>168672</xdr:rowOff>
    </xdr:from>
    <xdr:to>
      <xdr:col>20</xdr:col>
      <xdr:colOff>223838</xdr:colOff>
      <xdr:row>4</xdr:row>
      <xdr:rowOff>22225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a:off x="6563916" y="168672"/>
          <a:ext cx="2251472" cy="136802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4</xdr:col>
      <xdr:colOff>85725</xdr:colOff>
      <xdr:row>1</xdr:row>
      <xdr:rowOff>8660</xdr:rowOff>
    </xdr:from>
    <xdr:to>
      <xdr:col>6</xdr:col>
      <xdr:colOff>497455</xdr:colOff>
      <xdr:row>2</xdr:row>
      <xdr:rowOff>0</xdr:rowOff>
    </xdr:to>
    <xdr:sp macro="" textlink="">
      <xdr:nvSpPr>
        <xdr:cNvPr id="2" name="大かっこ 1">
          <a:extLst>
            <a:ext uri="{FF2B5EF4-FFF2-40B4-BE49-F238E27FC236}">
              <a16:creationId xmlns:a16="http://schemas.microsoft.com/office/drawing/2014/main" id="{00000000-0008-0000-4800-000002000000}"/>
            </a:ext>
          </a:extLst>
        </xdr:cNvPr>
        <xdr:cNvSpPr/>
      </xdr:nvSpPr>
      <xdr:spPr>
        <a:xfrm>
          <a:off x="885825" y="199160"/>
          <a:ext cx="2335780" cy="496165"/>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6</xdr:col>
      <xdr:colOff>467592</xdr:colOff>
      <xdr:row>1</xdr:row>
      <xdr:rowOff>69275</xdr:rowOff>
    </xdr:from>
    <xdr:ext cx="3201604" cy="392800"/>
    <xdr:sp macro="" textlink="">
      <xdr:nvSpPr>
        <xdr:cNvPr id="3" name="テキスト ボックス 2">
          <a:extLst>
            <a:ext uri="{FF2B5EF4-FFF2-40B4-BE49-F238E27FC236}">
              <a16:creationId xmlns:a16="http://schemas.microsoft.com/office/drawing/2014/main" id="{00000000-0008-0000-4800-000003000000}"/>
            </a:ext>
          </a:extLst>
        </xdr:cNvPr>
        <xdr:cNvSpPr txBox="1"/>
      </xdr:nvSpPr>
      <xdr:spPr>
        <a:xfrm>
          <a:off x="3192570" y="259775"/>
          <a:ext cx="3201604"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に係る報告書（新規</a:t>
          </a:r>
          <a:r>
            <a:rPr kumimoji="1" lang="ja-JP" altLang="en-US" sz="1400" baseline="0"/>
            <a:t> </a:t>
          </a:r>
          <a:r>
            <a:rPr kumimoji="1" lang="ja-JP" altLang="en-US" sz="1400"/>
            <a:t>・ ７月報告）</a:t>
          </a:r>
          <a:endParaRPr kumimoji="1" lang="en-US" altLang="ja-JP" sz="1400"/>
        </a:p>
      </xdr:txBody>
    </xdr:sp>
    <xdr:clientData/>
  </xdr:oneCellAnchor>
  <xdr:twoCellAnchor>
    <xdr:from>
      <xdr:col>9</xdr:col>
      <xdr:colOff>240195</xdr:colOff>
      <xdr:row>0</xdr:row>
      <xdr:rowOff>140805</xdr:rowOff>
    </xdr:from>
    <xdr:to>
      <xdr:col>12</xdr:col>
      <xdr:colOff>376029</xdr:colOff>
      <xdr:row>6</xdr:row>
      <xdr:rowOff>54666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800-000004000000}"/>
            </a:ext>
          </a:extLst>
        </xdr:cNvPr>
        <xdr:cNvSpPr/>
      </xdr:nvSpPr>
      <xdr:spPr>
        <a:xfrm>
          <a:off x="7002945" y="140805"/>
          <a:ext cx="2240859" cy="1371186"/>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304800</xdr:colOff>
      <xdr:row>0</xdr:row>
      <xdr:rowOff>190500</xdr:rowOff>
    </xdr:from>
    <xdr:to>
      <xdr:col>12</xdr:col>
      <xdr:colOff>447675</xdr:colOff>
      <xdr:row>5</xdr:row>
      <xdr:rowOff>57150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900-000002000000}"/>
            </a:ext>
          </a:extLst>
        </xdr:cNvPr>
        <xdr:cNvSpPr/>
      </xdr:nvSpPr>
      <xdr:spPr>
        <a:xfrm>
          <a:off x="6600825" y="1905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5.xml><?xml version="1.0" encoding="utf-8"?>
<xdr:wsDr xmlns:xdr="http://schemas.openxmlformats.org/drawingml/2006/spreadsheetDrawing" xmlns:a="http://schemas.openxmlformats.org/drawingml/2006/main">
  <xdr:oneCellAnchor>
    <xdr:from>
      <xdr:col>4</xdr:col>
      <xdr:colOff>199160</xdr:colOff>
      <xdr:row>1</xdr:row>
      <xdr:rowOff>95252</xdr:rowOff>
    </xdr:from>
    <xdr:ext cx="4684541" cy="325730"/>
    <xdr:sp macro="" textlink="">
      <xdr:nvSpPr>
        <xdr:cNvPr id="2" name="テキスト ボックス 1">
          <a:extLst>
            <a:ext uri="{FF2B5EF4-FFF2-40B4-BE49-F238E27FC236}">
              <a16:creationId xmlns:a16="http://schemas.microsoft.com/office/drawing/2014/main" id="{00000000-0008-0000-4A00-000002000000}"/>
            </a:ext>
          </a:extLst>
        </xdr:cNvPr>
        <xdr:cNvSpPr txBox="1"/>
      </xdr:nvSpPr>
      <xdr:spPr>
        <a:xfrm>
          <a:off x="999260" y="285752"/>
          <a:ext cx="4684541"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solidFill>
                <a:schemeClr val="tx1"/>
              </a:solidFill>
            </a:rPr>
            <a:t>在宅療養実績加算に係る報告書（新規</a:t>
          </a:r>
          <a:r>
            <a:rPr kumimoji="1" lang="ja-JP" altLang="en-US" sz="1400" baseline="0">
              <a:solidFill>
                <a:schemeClr val="tx1"/>
              </a:solidFill>
            </a:rPr>
            <a:t> </a:t>
          </a:r>
          <a:r>
            <a:rPr kumimoji="1" lang="ja-JP" altLang="en-US" sz="1400">
              <a:solidFill>
                <a:schemeClr val="tx1"/>
              </a:solidFill>
            </a:rPr>
            <a:t>・ ７月報告）</a:t>
          </a:r>
          <a:endParaRPr kumimoji="1" lang="en-US" altLang="ja-JP" sz="1400">
            <a:solidFill>
              <a:schemeClr val="tx1"/>
            </a:solidFill>
          </a:endParaRPr>
        </a:p>
      </xdr:txBody>
    </xdr:sp>
    <xdr:clientData/>
  </xdr:oneCellAnchor>
  <xdr:twoCellAnchor>
    <xdr:from>
      <xdr:col>9</xdr:col>
      <xdr:colOff>428625</xdr:colOff>
      <xdr:row>0</xdr:row>
      <xdr:rowOff>161925</xdr:rowOff>
    </xdr:from>
    <xdr:to>
      <xdr:col>12</xdr:col>
      <xdr:colOff>571500</xdr:colOff>
      <xdr:row>8</xdr:row>
      <xdr:rowOff>209550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4A00-000003000000}"/>
            </a:ext>
          </a:extLst>
        </xdr:cNvPr>
        <xdr:cNvSpPr/>
      </xdr:nvSpPr>
      <xdr:spPr>
        <a:xfrm>
          <a:off x="6724650" y="1619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276225</xdr:colOff>
      <xdr:row>2</xdr:row>
      <xdr:rowOff>19050</xdr:rowOff>
    </xdr:from>
    <xdr:to>
      <xdr:col>13</xdr:col>
      <xdr:colOff>466725</xdr:colOff>
      <xdr:row>5</xdr:row>
      <xdr:rowOff>485775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B00-000004000000}"/>
            </a:ext>
          </a:extLst>
        </xdr:cNvPr>
        <xdr:cNvSpPr/>
      </xdr:nvSpPr>
      <xdr:spPr>
        <a:xfrm>
          <a:off x="7562850" y="2667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18</xdr:col>
      <xdr:colOff>276225</xdr:colOff>
      <xdr:row>1</xdr:row>
      <xdr:rowOff>19050</xdr:rowOff>
    </xdr:from>
    <xdr:to>
      <xdr:col>21</xdr:col>
      <xdr:colOff>466725</xdr:colOff>
      <xdr:row>4</xdr:row>
      <xdr:rowOff>123825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C00-000004000000}"/>
            </a:ext>
          </a:extLst>
        </xdr:cNvPr>
        <xdr:cNvSpPr/>
      </xdr:nvSpPr>
      <xdr:spPr>
        <a:xfrm>
          <a:off x="6772275" y="32385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76200</xdr:colOff>
          <xdr:row>10</xdr:row>
          <xdr:rowOff>0</xdr:rowOff>
        </xdr:from>
        <xdr:to>
          <xdr:col>9</xdr:col>
          <xdr:colOff>76200</xdr:colOff>
          <xdr:row>11</xdr:row>
          <xdr:rowOff>0</xdr:rowOff>
        </xdr:to>
        <xdr:sp macro="" textlink="">
          <xdr:nvSpPr>
            <xdr:cNvPr id="562177" name="Check Box 1" hidden="1">
              <a:extLst>
                <a:ext uri="{63B3BB69-23CF-44E3-9099-C40C66FF867C}">
                  <a14:compatExt spid="_x0000_s562177"/>
                </a:ext>
                <a:ext uri="{FF2B5EF4-FFF2-40B4-BE49-F238E27FC236}">
                  <a16:creationId xmlns:a16="http://schemas.microsoft.com/office/drawing/2014/main" id="{00000000-0008-0000-4D00-00000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11</xdr:col>
          <xdr:colOff>95250</xdr:colOff>
          <xdr:row>11</xdr:row>
          <xdr:rowOff>0</xdr:rowOff>
        </xdr:to>
        <xdr:sp macro="" textlink="">
          <xdr:nvSpPr>
            <xdr:cNvPr id="562178" name="Check Box 2" hidden="1">
              <a:extLst>
                <a:ext uri="{63B3BB69-23CF-44E3-9099-C40C66FF867C}">
                  <a14:compatExt spid="_x0000_s562178"/>
                </a:ext>
                <a:ext uri="{FF2B5EF4-FFF2-40B4-BE49-F238E27FC236}">
                  <a16:creationId xmlns:a16="http://schemas.microsoft.com/office/drawing/2014/main" id="{00000000-0008-0000-4D00-00000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95250</xdr:colOff>
          <xdr:row>11</xdr:row>
          <xdr:rowOff>0</xdr:rowOff>
        </xdr:to>
        <xdr:sp macro="" textlink="">
          <xdr:nvSpPr>
            <xdr:cNvPr id="562179" name="Check Box 3" hidden="1">
              <a:extLst>
                <a:ext uri="{63B3BB69-23CF-44E3-9099-C40C66FF867C}">
                  <a14:compatExt spid="_x0000_s562179"/>
                </a:ext>
                <a:ext uri="{FF2B5EF4-FFF2-40B4-BE49-F238E27FC236}">
                  <a16:creationId xmlns:a16="http://schemas.microsoft.com/office/drawing/2014/main" id="{00000000-0008-0000-4D00-00000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6</xdr:col>
          <xdr:colOff>161925</xdr:colOff>
          <xdr:row>64</xdr:row>
          <xdr:rowOff>0</xdr:rowOff>
        </xdr:to>
        <xdr:sp macro="" textlink="">
          <xdr:nvSpPr>
            <xdr:cNvPr id="562180" name="Check Box 4" hidden="1">
              <a:extLst>
                <a:ext uri="{63B3BB69-23CF-44E3-9099-C40C66FF867C}">
                  <a14:compatExt spid="_x0000_s562180"/>
                </a:ext>
                <a:ext uri="{FF2B5EF4-FFF2-40B4-BE49-F238E27FC236}">
                  <a16:creationId xmlns:a16="http://schemas.microsoft.com/office/drawing/2014/main" id="{00000000-0008-0000-4D00-00000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63</xdr:row>
          <xdr:rowOff>0</xdr:rowOff>
        </xdr:from>
        <xdr:to>
          <xdr:col>8</xdr:col>
          <xdr:colOff>161925</xdr:colOff>
          <xdr:row>64</xdr:row>
          <xdr:rowOff>0</xdr:rowOff>
        </xdr:to>
        <xdr:sp macro="" textlink="">
          <xdr:nvSpPr>
            <xdr:cNvPr id="562181" name="Check Box 5" hidden="1">
              <a:extLst>
                <a:ext uri="{63B3BB69-23CF-44E3-9099-C40C66FF867C}">
                  <a14:compatExt spid="_x0000_s562181"/>
                </a:ext>
                <a:ext uri="{FF2B5EF4-FFF2-40B4-BE49-F238E27FC236}">
                  <a16:creationId xmlns:a16="http://schemas.microsoft.com/office/drawing/2014/main" id="{00000000-0008-0000-4D00-00000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80</xdr:row>
          <xdr:rowOff>0</xdr:rowOff>
        </xdr:from>
        <xdr:to>
          <xdr:col>6</xdr:col>
          <xdr:colOff>161925</xdr:colOff>
          <xdr:row>81</xdr:row>
          <xdr:rowOff>0</xdr:rowOff>
        </xdr:to>
        <xdr:sp macro="" textlink="">
          <xdr:nvSpPr>
            <xdr:cNvPr id="562182" name="Check Box 6" hidden="1">
              <a:extLst>
                <a:ext uri="{63B3BB69-23CF-44E3-9099-C40C66FF867C}">
                  <a14:compatExt spid="_x0000_s562182"/>
                </a:ext>
                <a:ext uri="{FF2B5EF4-FFF2-40B4-BE49-F238E27FC236}">
                  <a16:creationId xmlns:a16="http://schemas.microsoft.com/office/drawing/2014/main" id="{00000000-0008-0000-4D00-00000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161925</xdr:colOff>
          <xdr:row>81</xdr:row>
          <xdr:rowOff>0</xdr:rowOff>
        </xdr:to>
        <xdr:sp macro="" textlink="">
          <xdr:nvSpPr>
            <xdr:cNvPr id="562183" name="Check Box 7" hidden="1">
              <a:extLst>
                <a:ext uri="{63B3BB69-23CF-44E3-9099-C40C66FF867C}">
                  <a14:compatExt spid="_x0000_s562183"/>
                </a:ext>
                <a:ext uri="{FF2B5EF4-FFF2-40B4-BE49-F238E27FC236}">
                  <a16:creationId xmlns:a16="http://schemas.microsoft.com/office/drawing/2014/main" id="{00000000-0008-0000-4D00-00000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6</xdr:col>
          <xdr:colOff>161925</xdr:colOff>
          <xdr:row>98</xdr:row>
          <xdr:rowOff>0</xdr:rowOff>
        </xdr:to>
        <xdr:sp macro="" textlink="">
          <xdr:nvSpPr>
            <xdr:cNvPr id="562184" name="Check Box 8" hidden="1">
              <a:extLst>
                <a:ext uri="{63B3BB69-23CF-44E3-9099-C40C66FF867C}">
                  <a14:compatExt spid="_x0000_s562184"/>
                </a:ext>
                <a:ext uri="{FF2B5EF4-FFF2-40B4-BE49-F238E27FC236}">
                  <a16:creationId xmlns:a16="http://schemas.microsoft.com/office/drawing/2014/main" id="{00000000-0008-0000-4D00-00000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97</xdr:row>
          <xdr:rowOff>0</xdr:rowOff>
        </xdr:from>
        <xdr:to>
          <xdr:col>8</xdr:col>
          <xdr:colOff>161925</xdr:colOff>
          <xdr:row>98</xdr:row>
          <xdr:rowOff>0</xdr:rowOff>
        </xdr:to>
        <xdr:sp macro="" textlink="">
          <xdr:nvSpPr>
            <xdr:cNvPr id="562185" name="Check Box 9" hidden="1">
              <a:extLst>
                <a:ext uri="{63B3BB69-23CF-44E3-9099-C40C66FF867C}">
                  <a14:compatExt spid="_x0000_s562185"/>
                </a:ext>
                <a:ext uri="{FF2B5EF4-FFF2-40B4-BE49-F238E27FC236}">
                  <a16:creationId xmlns:a16="http://schemas.microsoft.com/office/drawing/2014/main" id="{00000000-0008-0000-4D00-00000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2</xdr:col>
          <xdr:colOff>161925</xdr:colOff>
          <xdr:row>69</xdr:row>
          <xdr:rowOff>0</xdr:rowOff>
        </xdr:to>
        <xdr:sp macro="" textlink="">
          <xdr:nvSpPr>
            <xdr:cNvPr id="562186" name="Check Box 10" hidden="1">
              <a:extLst>
                <a:ext uri="{63B3BB69-23CF-44E3-9099-C40C66FF867C}">
                  <a14:compatExt spid="_x0000_s562186"/>
                </a:ext>
                <a:ext uri="{FF2B5EF4-FFF2-40B4-BE49-F238E27FC236}">
                  <a16:creationId xmlns:a16="http://schemas.microsoft.com/office/drawing/2014/main" id="{00000000-0008-0000-4D00-00000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68</xdr:row>
          <xdr:rowOff>0</xdr:rowOff>
        </xdr:from>
        <xdr:to>
          <xdr:col>4</xdr:col>
          <xdr:colOff>161925</xdr:colOff>
          <xdr:row>69</xdr:row>
          <xdr:rowOff>0</xdr:rowOff>
        </xdr:to>
        <xdr:sp macro="" textlink="">
          <xdr:nvSpPr>
            <xdr:cNvPr id="562187" name="Check Box 11" hidden="1">
              <a:extLst>
                <a:ext uri="{63B3BB69-23CF-44E3-9099-C40C66FF867C}">
                  <a14:compatExt spid="_x0000_s562187"/>
                </a:ext>
                <a:ext uri="{FF2B5EF4-FFF2-40B4-BE49-F238E27FC236}">
                  <a16:creationId xmlns:a16="http://schemas.microsoft.com/office/drawing/2014/main" id="{00000000-0008-0000-4D00-00000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68</xdr:row>
          <xdr:rowOff>0</xdr:rowOff>
        </xdr:from>
        <xdr:to>
          <xdr:col>6</xdr:col>
          <xdr:colOff>161925</xdr:colOff>
          <xdr:row>69</xdr:row>
          <xdr:rowOff>0</xdr:rowOff>
        </xdr:to>
        <xdr:sp macro="" textlink="">
          <xdr:nvSpPr>
            <xdr:cNvPr id="562188" name="Check Box 12" hidden="1">
              <a:extLst>
                <a:ext uri="{63B3BB69-23CF-44E3-9099-C40C66FF867C}">
                  <a14:compatExt spid="_x0000_s562188"/>
                </a:ext>
                <a:ext uri="{FF2B5EF4-FFF2-40B4-BE49-F238E27FC236}">
                  <a16:creationId xmlns:a16="http://schemas.microsoft.com/office/drawing/2014/main" id="{00000000-0008-0000-4D00-00000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68</xdr:row>
          <xdr:rowOff>0</xdr:rowOff>
        </xdr:from>
        <xdr:to>
          <xdr:col>8</xdr:col>
          <xdr:colOff>161925</xdr:colOff>
          <xdr:row>69</xdr:row>
          <xdr:rowOff>0</xdr:rowOff>
        </xdr:to>
        <xdr:sp macro="" textlink="">
          <xdr:nvSpPr>
            <xdr:cNvPr id="562189" name="Check Box 13" hidden="1">
              <a:extLst>
                <a:ext uri="{63B3BB69-23CF-44E3-9099-C40C66FF867C}">
                  <a14:compatExt spid="_x0000_s562189"/>
                </a:ext>
                <a:ext uri="{FF2B5EF4-FFF2-40B4-BE49-F238E27FC236}">
                  <a16:creationId xmlns:a16="http://schemas.microsoft.com/office/drawing/2014/main" id="{00000000-0008-0000-4D00-00000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0</xdr:rowOff>
        </xdr:from>
        <xdr:to>
          <xdr:col>2</xdr:col>
          <xdr:colOff>161925</xdr:colOff>
          <xdr:row>71</xdr:row>
          <xdr:rowOff>0</xdr:rowOff>
        </xdr:to>
        <xdr:sp macro="" textlink="">
          <xdr:nvSpPr>
            <xdr:cNvPr id="562190" name="Check Box 14" hidden="1">
              <a:extLst>
                <a:ext uri="{63B3BB69-23CF-44E3-9099-C40C66FF867C}">
                  <a14:compatExt spid="_x0000_s562190"/>
                </a:ext>
                <a:ext uri="{FF2B5EF4-FFF2-40B4-BE49-F238E27FC236}">
                  <a16:creationId xmlns:a16="http://schemas.microsoft.com/office/drawing/2014/main" id="{00000000-0008-0000-4D00-00000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70</xdr:row>
          <xdr:rowOff>0</xdr:rowOff>
        </xdr:from>
        <xdr:to>
          <xdr:col>4</xdr:col>
          <xdr:colOff>161925</xdr:colOff>
          <xdr:row>71</xdr:row>
          <xdr:rowOff>0</xdr:rowOff>
        </xdr:to>
        <xdr:sp macro="" textlink="">
          <xdr:nvSpPr>
            <xdr:cNvPr id="562191" name="Check Box 15" hidden="1">
              <a:extLst>
                <a:ext uri="{63B3BB69-23CF-44E3-9099-C40C66FF867C}">
                  <a14:compatExt spid="_x0000_s562191"/>
                </a:ext>
                <a:ext uri="{FF2B5EF4-FFF2-40B4-BE49-F238E27FC236}">
                  <a16:creationId xmlns:a16="http://schemas.microsoft.com/office/drawing/2014/main" id="{00000000-0008-0000-4D00-00000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6</xdr:col>
          <xdr:colOff>161925</xdr:colOff>
          <xdr:row>71</xdr:row>
          <xdr:rowOff>0</xdr:rowOff>
        </xdr:to>
        <xdr:sp macro="" textlink="">
          <xdr:nvSpPr>
            <xdr:cNvPr id="562192" name="Check Box 16" hidden="1">
              <a:extLst>
                <a:ext uri="{63B3BB69-23CF-44E3-9099-C40C66FF867C}">
                  <a14:compatExt spid="_x0000_s562192"/>
                </a:ext>
                <a:ext uri="{FF2B5EF4-FFF2-40B4-BE49-F238E27FC236}">
                  <a16:creationId xmlns:a16="http://schemas.microsoft.com/office/drawing/2014/main" id="{00000000-0008-0000-4D00-00001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70</xdr:row>
          <xdr:rowOff>0</xdr:rowOff>
        </xdr:from>
        <xdr:to>
          <xdr:col>8</xdr:col>
          <xdr:colOff>161925</xdr:colOff>
          <xdr:row>71</xdr:row>
          <xdr:rowOff>0</xdr:rowOff>
        </xdr:to>
        <xdr:sp macro="" textlink="">
          <xdr:nvSpPr>
            <xdr:cNvPr id="562193" name="Check Box 17" hidden="1">
              <a:extLst>
                <a:ext uri="{63B3BB69-23CF-44E3-9099-C40C66FF867C}">
                  <a14:compatExt spid="_x0000_s562193"/>
                </a:ext>
                <a:ext uri="{FF2B5EF4-FFF2-40B4-BE49-F238E27FC236}">
                  <a16:creationId xmlns:a16="http://schemas.microsoft.com/office/drawing/2014/main" id="{00000000-0008-0000-4D00-00001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0</xdr:rowOff>
        </xdr:from>
        <xdr:to>
          <xdr:col>2</xdr:col>
          <xdr:colOff>161925</xdr:colOff>
          <xdr:row>72</xdr:row>
          <xdr:rowOff>0</xdr:rowOff>
        </xdr:to>
        <xdr:sp macro="" textlink="">
          <xdr:nvSpPr>
            <xdr:cNvPr id="562194" name="Check Box 18" hidden="1">
              <a:extLst>
                <a:ext uri="{63B3BB69-23CF-44E3-9099-C40C66FF867C}">
                  <a14:compatExt spid="_x0000_s562194"/>
                </a:ext>
                <a:ext uri="{FF2B5EF4-FFF2-40B4-BE49-F238E27FC236}">
                  <a16:creationId xmlns:a16="http://schemas.microsoft.com/office/drawing/2014/main" id="{00000000-0008-0000-4D00-00001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71</xdr:row>
          <xdr:rowOff>0</xdr:rowOff>
        </xdr:from>
        <xdr:to>
          <xdr:col>4</xdr:col>
          <xdr:colOff>161925</xdr:colOff>
          <xdr:row>72</xdr:row>
          <xdr:rowOff>0</xdr:rowOff>
        </xdr:to>
        <xdr:sp macro="" textlink="">
          <xdr:nvSpPr>
            <xdr:cNvPr id="562195" name="Check Box 19" hidden="1">
              <a:extLst>
                <a:ext uri="{63B3BB69-23CF-44E3-9099-C40C66FF867C}">
                  <a14:compatExt spid="_x0000_s562195"/>
                </a:ext>
                <a:ext uri="{FF2B5EF4-FFF2-40B4-BE49-F238E27FC236}">
                  <a16:creationId xmlns:a16="http://schemas.microsoft.com/office/drawing/2014/main" id="{00000000-0008-0000-4D00-00001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6</xdr:col>
          <xdr:colOff>161925</xdr:colOff>
          <xdr:row>72</xdr:row>
          <xdr:rowOff>0</xdr:rowOff>
        </xdr:to>
        <xdr:sp macro="" textlink="">
          <xdr:nvSpPr>
            <xdr:cNvPr id="562196" name="Check Box 20" hidden="1">
              <a:extLst>
                <a:ext uri="{63B3BB69-23CF-44E3-9099-C40C66FF867C}">
                  <a14:compatExt spid="_x0000_s562196"/>
                </a:ext>
                <a:ext uri="{FF2B5EF4-FFF2-40B4-BE49-F238E27FC236}">
                  <a16:creationId xmlns:a16="http://schemas.microsoft.com/office/drawing/2014/main" id="{00000000-0008-0000-4D00-00001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71</xdr:row>
          <xdr:rowOff>0</xdr:rowOff>
        </xdr:from>
        <xdr:to>
          <xdr:col>8</xdr:col>
          <xdr:colOff>161925</xdr:colOff>
          <xdr:row>72</xdr:row>
          <xdr:rowOff>0</xdr:rowOff>
        </xdr:to>
        <xdr:sp macro="" textlink="">
          <xdr:nvSpPr>
            <xdr:cNvPr id="562197" name="Check Box 21" hidden="1">
              <a:extLst>
                <a:ext uri="{63B3BB69-23CF-44E3-9099-C40C66FF867C}">
                  <a14:compatExt spid="_x0000_s562197"/>
                </a:ext>
                <a:ext uri="{FF2B5EF4-FFF2-40B4-BE49-F238E27FC236}">
                  <a16:creationId xmlns:a16="http://schemas.microsoft.com/office/drawing/2014/main" id="{00000000-0008-0000-4D00-00001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2</xdr:col>
          <xdr:colOff>161925</xdr:colOff>
          <xdr:row>73</xdr:row>
          <xdr:rowOff>0</xdr:rowOff>
        </xdr:to>
        <xdr:sp macro="" textlink="">
          <xdr:nvSpPr>
            <xdr:cNvPr id="562198" name="Check Box 22" hidden="1">
              <a:extLst>
                <a:ext uri="{63B3BB69-23CF-44E3-9099-C40C66FF867C}">
                  <a14:compatExt spid="_x0000_s562198"/>
                </a:ext>
                <a:ext uri="{FF2B5EF4-FFF2-40B4-BE49-F238E27FC236}">
                  <a16:creationId xmlns:a16="http://schemas.microsoft.com/office/drawing/2014/main" id="{00000000-0008-0000-4D00-00001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72</xdr:row>
          <xdr:rowOff>0</xdr:rowOff>
        </xdr:from>
        <xdr:to>
          <xdr:col>4</xdr:col>
          <xdr:colOff>161925</xdr:colOff>
          <xdr:row>73</xdr:row>
          <xdr:rowOff>0</xdr:rowOff>
        </xdr:to>
        <xdr:sp macro="" textlink="">
          <xdr:nvSpPr>
            <xdr:cNvPr id="562199" name="Check Box 23" hidden="1">
              <a:extLst>
                <a:ext uri="{63B3BB69-23CF-44E3-9099-C40C66FF867C}">
                  <a14:compatExt spid="_x0000_s562199"/>
                </a:ext>
                <a:ext uri="{FF2B5EF4-FFF2-40B4-BE49-F238E27FC236}">
                  <a16:creationId xmlns:a16="http://schemas.microsoft.com/office/drawing/2014/main" id="{00000000-0008-0000-4D00-00001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161925</xdr:colOff>
          <xdr:row>73</xdr:row>
          <xdr:rowOff>0</xdr:rowOff>
        </xdr:to>
        <xdr:sp macro="" textlink="">
          <xdr:nvSpPr>
            <xdr:cNvPr id="562200" name="Check Box 24" hidden="1">
              <a:extLst>
                <a:ext uri="{63B3BB69-23CF-44E3-9099-C40C66FF867C}">
                  <a14:compatExt spid="_x0000_s562200"/>
                </a:ext>
                <a:ext uri="{FF2B5EF4-FFF2-40B4-BE49-F238E27FC236}">
                  <a16:creationId xmlns:a16="http://schemas.microsoft.com/office/drawing/2014/main" id="{00000000-0008-0000-4D00-00001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72</xdr:row>
          <xdr:rowOff>0</xdr:rowOff>
        </xdr:from>
        <xdr:to>
          <xdr:col>8</xdr:col>
          <xdr:colOff>161925</xdr:colOff>
          <xdr:row>73</xdr:row>
          <xdr:rowOff>0</xdr:rowOff>
        </xdr:to>
        <xdr:sp macro="" textlink="">
          <xdr:nvSpPr>
            <xdr:cNvPr id="562201" name="Check Box 25" hidden="1">
              <a:extLst>
                <a:ext uri="{63B3BB69-23CF-44E3-9099-C40C66FF867C}">
                  <a14:compatExt spid="_x0000_s562201"/>
                </a:ext>
                <a:ext uri="{FF2B5EF4-FFF2-40B4-BE49-F238E27FC236}">
                  <a16:creationId xmlns:a16="http://schemas.microsoft.com/office/drawing/2014/main" id="{00000000-0008-0000-4D00-00001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2</xdr:col>
          <xdr:colOff>161925</xdr:colOff>
          <xdr:row>74</xdr:row>
          <xdr:rowOff>0</xdr:rowOff>
        </xdr:to>
        <xdr:sp macro="" textlink="">
          <xdr:nvSpPr>
            <xdr:cNvPr id="562202" name="Check Box 26" hidden="1">
              <a:extLst>
                <a:ext uri="{63B3BB69-23CF-44E3-9099-C40C66FF867C}">
                  <a14:compatExt spid="_x0000_s562202"/>
                </a:ext>
                <a:ext uri="{FF2B5EF4-FFF2-40B4-BE49-F238E27FC236}">
                  <a16:creationId xmlns:a16="http://schemas.microsoft.com/office/drawing/2014/main" id="{00000000-0008-0000-4D00-00001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73</xdr:row>
          <xdr:rowOff>0</xdr:rowOff>
        </xdr:from>
        <xdr:to>
          <xdr:col>4</xdr:col>
          <xdr:colOff>161925</xdr:colOff>
          <xdr:row>74</xdr:row>
          <xdr:rowOff>0</xdr:rowOff>
        </xdr:to>
        <xdr:sp macro="" textlink="">
          <xdr:nvSpPr>
            <xdr:cNvPr id="562203" name="Check Box 27" hidden="1">
              <a:extLst>
                <a:ext uri="{63B3BB69-23CF-44E3-9099-C40C66FF867C}">
                  <a14:compatExt spid="_x0000_s562203"/>
                </a:ext>
                <a:ext uri="{FF2B5EF4-FFF2-40B4-BE49-F238E27FC236}">
                  <a16:creationId xmlns:a16="http://schemas.microsoft.com/office/drawing/2014/main" id="{00000000-0008-0000-4D00-00001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161925</xdr:colOff>
          <xdr:row>74</xdr:row>
          <xdr:rowOff>0</xdr:rowOff>
        </xdr:to>
        <xdr:sp macro="" textlink="">
          <xdr:nvSpPr>
            <xdr:cNvPr id="562204" name="Check Box 28" hidden="1">
              <a:extLst>
                <a:ext uri="{63B3BB69-23CF-44E3-9099-C40C66FF867C}">
                  <a14:compatExt spid="_x0000_s562204"/>
                </a:ext>
                <a:ext uri="{FF2B5EF4-FFF2-40B4-BE49-F238E27FC236}">
                  <a16:creationId xmlns:a16="http://schemas.microsoft.com/office/drawing/2014/main" id="{00000000-0008-0000-4D00-00001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73</xdr:row>
          <xdr:rowOff>0</xdr:rowOff>
        </xdr:from>
        <xdr:to>
          <xdr:col>8</xdr:col>
          <xdr:colOff>161925</xdr:colOff>
          <xdr:row>74</xdr:row>
          <xdr:rowOff>0</xdr:rowOff>
        </xdr:to>
        <xdr:sp macro="" textlink="">
          <xdr:nvSpPr>
            <xdr:cNvPr id="562205" name="Check Box 29" hidden="1">
              <a:extLst>
                <a:ext uri="{63B3BB69-23CF-44E3-9099-C40C66FF867C}">
                  <a14:compatExt spid="_x0000_s562205"/>
                </a:ext>
                <a:ext uri="{FF2B5EF4-FFF2-40B4-BE49-F238E27FC236}">
                  <a16:creationId xmlns:a16="http://schemas.microsoft.com/office/drawing/2014/main" id="{00000000-0008-0000-4D00-00001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0</xdr:rowOff>
        </xdr:from>
        <xdr:to>
          <xdr:col>2</xdr:col>
          <xdr:colOff>161925</xdr:colOff>
          <xdr:row>75</xdr:row>
          <xdr:rowOff>0</xdr:rowOff>
        </xdr:to>
        <xdr:sp macro="" textlink="">
          <xdr:nvSpPr>
            <xdr:cNvPr id="562206" name="Check Box 30" hidden="1">
              <a:extLst>
                <a:ext uri="{63B3BB69-23CF-44E3-9099-C40C66FF867C}">
                  <a14:compatExt spid="_x0000_s562206"/>
                </a:ext>
                <a:ext uri="{FF2B5EF4-FFF2-40B4-BE49-F238E27FC236}">
                  <a16:creationId xmlns:a16="http://schemas.microsoft.com/office/drawing/2014/main" id="{00000000-0008-0000-4D00-00001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74</xdr:row>
          <xdr:rowOff>0</xdr:rowOff>
        </xdr:from>
        <xdr:to>
          <xdr:col>4</xdr:col>
          <xdr:colOff>161925</xdr:colOff>
          <xdr:row>75</xdr:row>
          <xdr:rowOff>0</xdr:rowOff>
        </xdr:to>
        <xdr:sp macro="" textlink="">
          <xdr:nvSpPr>
            <xdr:cNvPr id="562207" name="Check Box 31" hidden="1">
              <a:extLst>
                <a:ext uri="{63B3BB69-23CF-44E3-9099-C40C66FF867C}">
                  <a14:compatExt spid="_x0000_s562207"/>
                </a:ext>
                <a:ext uri="{FF2B5EF4-FFF2-40B4-BE49-F238E27FC236}">
                  <a16:creationId xmlns:a16="http://schemas.microsoft.com/office/drawing/2014/main" id="{00000000-0008-0000-4D00-00001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74</xdr:row>
          <xdr:rowOff>0</xdr:rowOff>
        </xdr:from>
        <xdr:to>
          <xdr:col>6</xdr:col>
          <xdr:colOff>161925</xdr:colOff>
          <xdr:row>75</xdr:row>
          <xdr:rowOff>0</xdr:rowOff>
        </xdr:to>
        <xdr:sp macro="" textlink="">
          <xdr:nvSpPr>
            <xdr:cNvPr id="562208" name="Check Box 32" hidden="1">
              <a:extLst>
                <a:ext uri="{63B3BB69-23CF-44E3-9099-C40C66FF867C}">
                  <a14:compatExt spid="_x0000_s562208"/>
                </a:ext>
                <a:ext uri="{FF2B5EF4-FFF2-40B4-BE49-F238E27FC236}">
                  <a16:creationId xmlns:a16="http://schemas.microsoft.com/office/drawing/2014/main" id="{00000000-0008-0000-4D00-00002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74</xdr:row>
          <xdr:rowOff>0</xdr:rowOff>
        </xdr:from>
        <xdr:to>
          <xdr:col>8</xdr:col>
          <xdr:colOff>161925</xdr:colOff>
          <xdr:row>75</xdr:row>
          <xdr:rowOff>0</xdr:rowOff>
        </xdr:to>
        <xdr:sp macro="" textlink="">
          <xdr:nvSpPr>
            <xdr:cNvPr id="562209" name="Check Box 33" hidden="1">
              <a:extLst>
                <a:ext uri="{63B3BB69-23CF-44E3-9099-C40C66FF867C}">
                  <a14:compatExt spid="_x0000_s562209"/>
                </a:ext>
                <a:ext uri="{FF2B5EF4-FFF2-40B4-BE49-F238E27FC236}">
                  <a16:creationId xmlns:a16="http://schemas.microsoft.com/office/drawing/2014/main" id="{00000000-0008-0000-4D00-00002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0</xdr:rowOff>
        </xdr:from>
        <xdr:to>
          <xdr:col>2</xdr:col>
          <xdr:colOff>161925</xdr:colOff>
          <xdr:row>76</xdr:row>
          <xdr:rowOff>0</xdr:rowOff>
        </xdr:to>
        <xdr:sp macro="" textlink="">
          <xdr:nvSpPr>
            <xdr:cNvPr id="562210" name="Check Box 34" hidden="1">
              <a:extLst>
                <a:ext uri="{63B3BB69-23CF-44E3-9099-C40C66FF867C}">
                  <a14:compatExt spid="_x0000_s562210"/>
                </a:ext>
                <a:ext uri="{FF2B5EF4-FFF2-40B4-BE49-F238E27FC236}">
                  <a16:creationId xmlns:a16="http://schemas.microsoft.com/office/drawing/2014/main" id="{00000000-0008-0000-4D00-00002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75</xdr:row>
          <xdr:rowOff>0</xdr:rowOff>
        </xdr:from>
        <xdr:to>
          <xdr:col>4</xdr:col>
          <xdr:colOff>161925</xdr:colOff>
          <xdr:row>76</xdr:row>
          <xdr:rowOff>0</xdr:rowOff>
        </xdr:to>
        <xdr:sp macro="" textlink="">
          <xdr:nvSpPr>
            <xdr:cNvPr id="562211" name="Check Box 35" hidden="1">
              <a:extLst>
                <a:ext uri="{63B3BB69-23CF-44E3-9099-C40C66FF867C}">
                  <a14:compatExt spid="_x0000_s562211"/>
                </a:ext>
                <a:ext uri="{FF2B5EF4-FFF2-40B4-BE49-F238E27FC236}">
                  <a16:creationId xmlns:a16="http://schemas.microsoft.com/office/drawing/2014/main" id="{00000000-0008-0000-4D00-00002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75</xdr:row>
          <xdr:rowOff>0</xdr:rowOff>
        </xdr:from>
        <xdr:to>
          <xdr:col>6</xdr:col>
          <xdr:colOff>161925</xdr:colOff>
          <xdr:row>76</xdr:row>
          <xdr:rowOff>0</xdr:rowOff>
        </xdr:to>
        <xdr:sp macro="" textlink="">
          <xdr:nvSpPr>
            <xdr:cNvPr id="562212" name="Check Box 36" hidden="1">
              <a:extLst>
                <a:ext uri="{63B3BB69-23CF-44E3-9099-C40C66FF867C}">
                  <a14:compatExt spid="_x0000_s562212"/>
                </a:ext>
                <a:ext uri="{FF2B5EF4-FFF2-40B4-BE49-F238E27FC236}">
                  <a16:creationId xmlns:a16="http://schemas.microsoft.com/office/drawing/2014/main" id="{00000000-0008-0000-4D00-00002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75</xdr:row>
          <xdr:rowOff>0</xdr:rowOff>
        </xdr:from>
        <xdr:to>
          <xdr:col>8</xdr:col>
          <xdr:colOff>161925</xdr:colOff>
          <xdr:row>76</xdr:row>
          <xdr:rowOff>0</xdr:rowOff>
        </xdr:to>
        <xdr:sp macro="" textlink="">
          <xdr:nvSpPr>
            <xdr:cNvPr id="562213" name="Check Box 37" hidden="1">
              <a:extLst>
                <a:ext uri="{63B3BB69-23CF-44E3-9099-C40C66FF867C}">
                  <a14:compatExt spid="_x0000_s562213"/>
                </a:ext>
                <a:ext uri="{FF2B5EF4-FFF2-40B4-BE49-F238E27FC236}">
                  <a16:creationId xmlns:a16="http://schemas.microsoft.com/office/drawing/2014/main" id="{00000000-0008-0000-4D00-00002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0</xdr:rowOff>
        </xdr:from>
        <xdr:to>
          <xdr:col>2</xdr:col>
          <xdr:colOff>161925</xdr:colOff>
          <xdr:row>77</xdr:row>
          <xdr:rowOff>0</xdr:rowOff>
        </xdr:to>
        <xdr:sp macro="" textlink="">
          <xdr:nvSpPr>
            <xdr:cNvPr id="562214" name="Check Box 38" hidden="1">
              <a:extLst>
                <a:ext uri="{63B3BB69-23CF-44E3-9099-C40C66FF867C}">
                  <a14:compatExt spid="_x0000_s562214"/>
                </a:ext>
                <a:ext uri="{FF2B5EF4-FFF2-40B4-BE49-F238E27FC236}">
                  <a16:creationId xmlns:a16="http://schemas.microsoft.com/office/drawing/2014/main" id="{00000000-0008-0000-4D00-00002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xdr:row>
          <xdr:rowOff>0</xdr:rowOff>
        </xdr:from>
        <xdr:to>
          <xdr:col>4</xdr:col>
          <xdr:colOff>161925</xdr:colOff>
          <xdr:row>77</xdr:row>
          <xdr:rowOff>0</xdr:rowOff>
        </xdr:to>
        <xdr:sp macro="" textlink="">
          <xdr:nvSpPr>
            <xdr:cNvPr id="562215" name="Check Box 39" hidden="1">
              <a:extLst>
                <a:ext uri="{63B3BB69-23CF-44E3-9099-C40C66FF867C}">
                  <a14:compatExt spid="_x0000_s562215"/>
                </a:ext>
                <a:ext uri="{FF2B5EF4-FFF2-40B4-BE49-F238E27FC236}">
                  <a16:creationId xmlns:a16="http://schemas.microsoft.com/office/drawing/2014/main" id="{00000000-0008-0000-4D00-00002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76</xdr:row>
          <xdr:rowOff>0</xdr:rowOff>
        </xdr:from>
        <xdr:to>
          <xdr:col>6</xdr:col>
          <xdr:colOff>161925</xdr:colOff>
          <xdr:row>77</xdr:row>
          <xdr:rowOff>0</xdr:rowOff>
        </xdr:to>
        <xdr:sp macro="" textlink="">
          <xdr:nvSpPr>
            <xdr:cNvPr id="562216" name="Check Box 40" hidden="1">
              <a:extLst>
                <a:ext uri="{63B3BB69-23CF-44E3-9099-C40C66FF867C}">
                  <a14:compatExt spid="_x0000_s562216"/>
                </a:ext>
                <a:ext uri="{FF2B5EF4-FFF2-40B4-BE49-F238E27FC236}">
                  <a16:creationId xmlns:a16="http://schemas.microsoft.com/office/drawing/2014/main" id="{00000000-0008-0000-4D00-00002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76</xdr:row>
          <xdr:rowOff>0</xdr:rowOff>
        </xdr:from>
        <xdr:to>
          <xdr:col>8</xdr:col>
          <xdr:colOff>161925</xdr:colOff>
          <xdr:row>77</xdr:row>
          <xdr:rowOff>0</xdr:rowOff>
        </xdr:to>
        <xdr:sp macro="" textlink="">
          <xdr:nvSpPr>
            <xdr:cNvPr id="562217" name="Check Box 41" hidden="1">
              <a:extLst>
                <a:ext uri="{63B3BB69-23CF-44E3-9099-C40C66FF867C}">
                  <a14:compatExt spid="_x0000_s562217"/>
                </a:ext>
                <a:ext uri="{FF2B5EF4-FFF2-40B4-BE49-F238E27FC236}">
                  <a16:creationId xmlns:a16="http://schemas.microsoft.com/office/drawing/2014/main" id="{00000000-0008-0000-4D00-00002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0</xdr:rowOff>
        </xdr:from>
        <xdr:to>
          <xdr:col>2</xdr:col>
          <xdr:colOff>161925</xdr:colOff>
          <xdr:row>78</xdr:row>
          <xdr:rowOff>0</xdr:rowOff>
        </xdr:to>
        <xdr:sp macro="" textlink="">
          <xdr:nvSpPr>
            <xdr:cNvPr id="562218" name="Check Box 42" hidden="1">
              <a:extLst>
                <a:ext uri="{63B3BB69-23CF-44E3-9099-C40C66FF867C}">
                  <a14:compatExt spid="_x0000_s562218"/>
                </a:ext>
                <a:ext uri="{FF2B5EF4-FFF2-40B4-BE49-F238E27FC236}">
                  <a16:creationId xmlns:a16="http://schemas.microsoft.com/office/drawing/2014/main" id="{00000000-0008-0000-4D00-00002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4</xdr:col>
          <xdr:colOff>161925</xdr:colOff>
          <xdr:row>78</xdr:row>
          <xdr:rowOff>0</xdr:rowOff>
        </xdr:to>
        <xdr:sp macro="" textlink="">
          <xdr:nvSpPr>
            <xdr:cNvPr id="562219" name="Check Box 43" hidden="1">
              <a:extLst>
                <a:ext uri="{63B3BB69-23CF-44E3-9099-C40C66FF867C}">
                  <a14:compatExt spid="_x0000_s562219"/>
                </a:ext>
                <a:ext uri="{FF2B5EF4-FFF2-40B4-BE49-F238E27FC236}">
                  <a16:creationId xmlns:a16="http://schemas.microsoft.com/office/drawing/2014/main" id="{00000000-0008-0000-4D00-00002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77</xdr:row>
          <xdr:rowOff>0</xdr:rowOff>
        </xdr:from>
        <xdr:to>
          <xdr:col>6</xdr:col>
          <xdr:colOff>161925</xdr:colOff>
          <xdr:row>78</xdr:row>
          <xdr:rowOff>0</xdr:rowOff>
        </xdr:to>
        <xdr:sp macro="" textlink="">
          <xdr:nvSpPr>
            <xdr:cNvPr id="562220" name="Check Box 44" hidden="1">
              <a:extLst>
                <a:ext uri="{63B3BB69-23CF-44E3-9099-C40C66FF867C}">
                  <a14:compatExt spid="_x0000_s562220"/>
                </a:ext>
                <a:ext uri="{FF2B5EF4-FFF2-40B4-BE49-F238E27FC236}">
                  <a16:creationId xmlns:a16="http://schemas.microsoft.com/office/drawing/2014/main" id="{00000000-0008-0000-4D00-00002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77</xdr:row>
          <xdr:rowOff>0</xdr:rowOff>
        </xdr:from>
        <xdr:to>
          <xdr:col>8</xdr:col>
          <xdr:colOff>161925</xdr:colOff>
          <xdr:row>78</xdr:row>
          <xdr:rowOff>0</xdr:rowOff>
        </xdr:to>
        <xdr:sp macro="" textlink="">
          <xdr:nvSpPr>
            <xdr:cNvPr id="562221" name="Check Box 45" hidden="1">
              <a:extLst>
                <a:ext uri="{63B3BB69-23CF-44E3-9099-C40C66FF867C}">
                  <a14:compatExt spid="_x0000_s562221"/>
                </a:ext>
                <a:ext uri="{FF2B5EF4-FFF2-40B4-BE49-F238E27FC236}">
                  <a16:creationId xmlns:a16="http://schemas.microsoft.com/office/drawing/2014/main" id="{00000000-0008-0000-4D00-00002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0</xdr:rowOff>
        </xdr:from>
        <xdr:to>
          <xdr:col>2</xdr:col>
          <xdr:colOff>161925</xdr:colOff>
          <xdr:row>70</xdr:row>
          <xdr:rowOff>0</xdr:rowOff>
        </xdr:to>
        <xdr:sp macro="" textlink="">
          <xdr:nvSpPr>
            <xdr:cNvPr id="562222" name="Check Box 46" hidden="1">
              <a:extLst>
                <a:ext uri="{63B3BB69-23CF-44E3-9099-C40C66FF867C}">
                  <a14:compatExt spid="_x0000_s562222"/>
                </a:ext>
                <a:ext uri="{FF2B5EF4-FFF2-40B4-BE49-F238E27FC236}">
                  <a16:creationId xmlns:a16="http://schemas.microsoft.com/office/drawing/2014/main" id="{00000000-0008-0000-4D00-00002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69</xdr:row>
          <xdr:rowOff>0</xdr:rowOff>
        </xdr:from>
        <xdr:to>
          <xdr:col>4</xdr:col>
          <xdr:colOff>161925</xdr:colOff>
          <xdr:row>70</xdr:row>
          <xdr:rowOff>0</xdr:rowOff>
        </xdr:to>
        <xdr:sp macro="" textlink="">
          <xdr:nvSpPr>
            <xdr:cNvPr id="562223" name="Check Box 47" hidden="1">
              <a:extLst>
                <a:ext uri="{63B3BB69-23CF-44E3-9099-C40C66FF867C}">
                  <a14:compatExt spid="_x0000_s562223"/>
                </a:ext>
                <a:ext uri="{FF2B5EF4-FFF2-40B4-BE49-F238E27FC236}">
                  <a16:creationId xmlns:a16="http://schemas.microsoft.com/office/drawing/2014/main" id="{00000000-0008-0000-4D00-00002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69</xdr:row>
          <xdr:rowOff>0</xdr:rowOff>
        </xdr:from>
        <xdr:to>
          <xdr:col>6</xdr:col>
          <xdr:colOff>161925</xdr:colOff>
          <xdr:row>70</xdr:row>
          <xdr:rowOff>0</xdr:rowOff>
        </xdr:to>
        <xdr:sp macro="" textlink="">
          <xdr:nvSpPr>
            <xdr:cNvPr id="562224" name="Check Box 48" hidden="1">
              <a:extLst>
                <a:ext uri="{63B3BB69-23CF-44E3-9099-C40C66FF867C}">
                  <a14:compatExt spid="_x0000_s562224"/>
                </a:ext>
                <a:ext uri="{FF2B5EF4-FFF2-40B4-BE49-F238E27FC236}">
                  <a16:creationId xmlns:a16="http://schemas.microsoft.com/office/drawing/2014/main" id="{00000000-0008-0000-4D00-00003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69</xdr:row>
          <xdr:rowOff>0</xdr:rowOff>
        </xdr:from>
        <xdr:to>
          <xdr:col>8</xdr:col>
          <xdr:colOff>161925</xdr:colOff>
          <xdr:row>70</xdr:row>
          <xdr:rowOff>0</xdr:rowOff>
        </xdr:to>
        <xdr:sp macro="" textlink="">
          <xdr:nvSpPr>
            <xdr:cNvPr id="562225" name="Check Box 49" hidden="1">
              <a:extLst>
                <a:ext uri="{63B3BB69-23CF-44E3-9099-C40C66FF867C}">
                  <a14:compatExt spid="_x0000_s562225"/>
                </a:ext>
                <a:ext uri="{FF2B5EF4-FFF2-40B4-BE49-F238E27FC236}">
                  <a16:creationId xmlns:a16="http://schemas.microsoft.com/office/drawing/2014/main" id="{00000000-0008-0000-4D00-00003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2</xdr:col>
          <xdr:colOff>161925</xdr:colOff>
          <xdr:row>86</xdr:row>
          <xdr:rowOff>0</xdr:rowOff>
        </xdr:to>
        <xdr:sp macro="" textlink="">
          <xdr:nvSpPr>
            <xdr:cNvPr id="562226" name="Check Box 50" hidden="1">
              <a:extLst>
                <a:ext uri="{63B3BB69-23CF-44E3-9099-C40C66FF867C}">
                  <a14:compatExt spid="_x0000_s562226"/>
                </a:ext>
                <a:ext uri="{FF2B5EF4-FFF2-40B4-BE49-F238E27FC236}">
                  <a16:creationId xmlns:a16="http://schemas.microsoft.com/office/drawing/2014/main" id="{00000000-0008-0000-4D00-00003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85</xdr:row>
          <xdr:rowOff>0</xdr:rowOff>
        </xdr:from>
        <xdr:to>
          <xdr:col>4</xdr:col>
          <xdr:colOff>161925</xdr:colOff>
          <xdr:row>86</xdr:row>
          <xdr:rowOff>0</xdr:rowOff>
        </xdr:to>
        <xdr:sp macro="" textlink="">
          <xdr:nvSpPr>
            <xdr:cNvPr id="562227" name="Check Box 51" hidden="1">
              <a:extLst>
                <a:ext uri="{63B3BB69-23CF-44E3-9099-C40C66FF867C}">
                  <a14:compatExt spid="_x0000_s562227"/>
                </a:ext>
                <a:ext uri="{FF2B5EF4-FFF2-40B4-BE49-F238E27FC236}">
                  <a16:creationId xmlns:a16="http://schemas.microsoft.com/office/drawing/2014/main" id="{00000000-0008-0000-4D00-00003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85</xdr:row>
          <xdr:rowOff>0</xdr:rowOff>
        </xdr:from>
        <xdr:to>
          <xdr:col>6</xdr:col>
          <xdr:colOff>161925</xdr:colOff>
          <xdr:row>86</xdr:row>
          <xdr:rowOff>0</xdr:rowOff>
        </xdr:to>
        <xdr:sp macro="" textlink="">
          <xdr:nvSpPr>
            <xdr:cNvPr id="562228" name="Check Box 52" hidden="1">
              <a:extLst>
                <a:ext uri="{63B3BB69-23CF-44E3-9099-C40C66FF867C}">
                  <a14:compatExt spid="_x0000_s562228"/>
                </a:ext>
                <a:ext uri="{FF2B5EF4-FFF2-40B4-BE49-F238E27FC236}">
                  <a16:creationId xmlns:a16="http://schemas.microsoft.com/office/drawing/2014/main" id="{00000000-0008-0000-4D00-00003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85</xdr:row>
          <xdr:rowOff>0</xdr:rowOff>
        </xdr:from>
        <xdr:to>
          <xdr:col>8</xdr:col>
          <xdr:colOff>161925</xdr:colOff>
          <xdr:row>86</xdr:row>
          <xdr:rowOff>0</xdr:rowOff>
        </xdr:to>
        <xdr:sp macro="" textlink="">
          <xdr:nvSpPr>
            <xdr:cNvPr id="562229" name="Check Box 53" hidden="1">
              <a:extLst>
                <a:ext uri="{63B3BB69-23CF-44E3-9099-C40C66FF867C}">
                  <a14:compatExt spid="_x0000_s562229"/>
                </a:ext>
                <a:ext uri="{FF2B5EF4-FFF2-40B4-BE49-F238E27FC236}">
                  <a16:creationId xmlns:a16="http://schemas.microsoft.com/office/drawing/2014/main" id="{00000000-0008-0000-4D00-00003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2</xdr:col>
          <xdr:colOff>161925</xdr:colOff>
          <xdr:row>88</xdr:row>
          <xdr:rowOff>0</xdr:rowOff>
        </xdr:to>
        <xdr:sp macro="" textlink="">
          <xdr:nvSpPr>
            <xdr:cNvPr id="562230" name="Check Box 54" hidden="1">
              <a:extLst>
                <a:ext uri="{63B3BB69-23CF-44E3-9099-C40C66FF867C}">
                  <a14:compatExt spid="_x0000_s562230"/>
                </a:ext>
                <a:ext uri="{FF2B5EF4-FFF2-40B4-BE49-F238E27FC236}">
                  <a16:creationId xmlns:a16="http://schemas.microsoft.com/office/drawing/2014/main" id="{00000000-0008-0000-4D00-00003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87</xdr:row>
          <xdr:rowOff>0</xdr:rowOff>
        </xdr:from>
        <xdr:to>
          <xdr:col>4</xdr:col>
          <xdr:colOff>161925</xdr:colOff>
          <xdr:row>88</xdr:row>
          <xdr:rowOff>0</xdr:rowOff>
        </xdr:to>
        <xdr:sp macro="" textlink="">
          <xdr:nvSpPr>
            <xdr:cNvPr id="562231" name="Check Box 55" hidden="1">
              <a:extLst>
                <a:ext uri="{63B3BB69-23CF-44E3-9099-C40C66FF867C}">
                  <a14:compatExt spid="_x0000_s562231"/>
                </a:ext>
                <a:ext uri="{FF2B5EF4-FFF2-40B4-BE49-F238E27FC236}">
                  <a16:creationId xmlns:a16="http://schemas.microsoft.com/office/drawing/2014/main" id="{00000000-0008-0000-4D00-00003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6</xdr:col>
          <xdr:colOff>161925</xdr:colOff>
          <xdr:row>88</xdr:row>
          <xdr:rowOff>0</xdr:rowOff>
        </xdr:to>
        <xdr:sp macro="" textlink="">
          <xdr:nvSpPr>
            <xdr:cNvPr id="562232" name="Check Box 56" hidden="1">
              <a:extLst>
                <a:ext uri="{63B3BB69-23CF-44E3-9099-C40C66FF867C}">
                  <a14:compatExt spid="_x0000_s562232"/>
                </a:ext>
                <a:ext uri="{FF2B5EF4-FFF2-40B4-BE49-F238E27FC236}">
                  <a16:creationId xmlns:a16="http://schemas.microsoft.com/office/drawing/2014/main" id="{00000000-0008-0000-4D00-00003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87</xdr:row>
          <xdr:rowOff>0</xdr:rowOff>
        </xdr:from>
        <xdr:to>
          <xdr:col>8</xdr:col>
          <xdr:colOff>161925</xdr:colOff>
          <xdr:row>88</xdr:row>
          <xdr:rowOff>0</xdr:rowOff>
        </xdr:to>
        <xdr:sp macro="" textlink="">
          <xdr:nvSpPr>
            <xdr:cNvPr id="562233" name="Check Box 57" hidden="1">
              <a:extLst>
                <a:ext uri="{63B3BB69-23CF-44E3-9099-C40C66FF867C}">
                  <a14:compatExt spid="_x0000_s562233"/>
                </a:ext>
                <a:ext uri="{FF2B5EF4-FFF2-40B4-BE49-F238E27FC236}">
                  <a16:creationId xmlns:a16="http://schemas.microsoft.com/office/drawing/2014/main" id="{00000000-0008-0000-4D00-00003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2</xdr:col>
          <xdr:colOff>161925</xdr:colOff>
          <xdr:row>89</xdr:row>
          <xdr:rowOff>0</xdr:rowOff>
        </xdr:to>
        <xdr:sp macro="" textlink="">
          <xdr:nvSpPr>
            <xdr:cNvPr id="562234" name="Check Box 58" hidden="1">
              <a:extLst>
                <a:ext uri="{63B3BB69-23CF-44E3-9099-C40C66FF867C}">
                  <a14:compatExt spid="_x0000_s562234"/>
                </a:ext>
                <a:ext uri="{FF2B5EF4-FFF2-40B4-BE49-F238E27FC236}">
                  <a16:creationId xmlns:a16="http://schemas.microsoft.com/office/drawing/2014/main" id="{00000000-0008-0000-4D00-00003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88</xdr:row>
          <xdr:rowOff>0</xdr:rowOff>
        </xdr:from>
        <xdr:to>
          <xdr:col>4</xdr:col>
          <xdr:colOff>161925</xdr:colOff>
          <xdr:row>89</xdr:row>
          <xdr:rowOff>0</xdr:rowOff>
        </xdr:to>
        <xdr:sp macro="" textlink="">
          <xdr:nvSpPr>
            <xdr:cNvPr id="562235" name="Check Box 59" hidden="1">
              <a:extLst>
                <a:ext uri="{63B3BB69-23CF-44E3-9099-C40C66FF867C}">
                  <a14:compatExt spid="_x0000_s562235"/>
                </a:ext>
                <a:ext uri="{FF2B5EF4-FFF2-40B4-BE49-F238E27FC236}">
                  <a16:creationId xmlns:a16="http://schemas.microsoft.com/office/drawing/2014/main" id="{00000000-0008-0000-4D00-00003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88</xdr:row>
          <xdr:rowOff>0</xdr:rowOff>
        </xdr:from>
        <xdr:to>
          <xdr:col>6</xdr:col>
          <xdr:colOff>161925</xdr:colOff>
          <xdr:row>89</xdr:row>
          <xdr:rowOff>0</xdr:rowOff>
        </xdr:to>
        <xdr:sp macro="" textlink="">
          <xdr:nvSpPr>
            <xdr:cNvPr id="562236" name="Check Box 60" hidden="1">
              <a:extLst>
                <a:ext uri="{63B3BB69-23CF-44E3-9099-C40C66FF867C}">
                  <a14:compatExt spid="_x0000_s562236"/>
                </a:ext>
                <a:ext uri="{FF2B5EF4-FFF2-40B4-BE49-F238E27FC236}">
                  <a16:creationId xmlns:a16="http://schemas.microsoft.com/office/drawing/2014/main" id="{00000000-0008-0000-4D00-00003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88</xdr:row>
          <xdr:rowOff>0</xdr:rowOff>
        </xdr:from>
        <xdr:to>
          <xdr:col>8</xdr:col>
          <xdr:colOff>161925</xdr:colOff>
          <xdr:row>89</xdr:row>
          <xdr:rowOff>0</xdr:rowOff>
        </xdr:to>
        <xdr:sp macro="" textlink="">
          <xdr:nvSpPr>
            <xdr:cNvPr id="562237" name="Check Box 61" hidden="1">
              <a:extLst>
                <a:ext uri="{63B3BB69-23CF-44E3-9099-C40C66FF867C}">
                  <a14:compatExt spid="_x0000_s562237"/>
                </a:ext>
                <a:ext uri="{FF2B5EF4-FFF2-40B4-BE49-F238E27FC236}">
                  <a16:creationId xmlns:a16="http://schemas.microsoft.com/office/drawing/2014/main" id="{00000000-0008-0000-4D00-00003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0</xdr:rowOff>
        </xdr:from>
        <xdr:to>
          <xdr:col>2</xdr:col>
          <xdr:colOff>161925</xdr:colOff>
          <xdr:row>90</xdr:row>
          <xdr:rowOff>0</xdr:rowOff>
        </xdr:to>
        <xdr:sp macro="" textlink="">
          <xdr:nvSpPr>
            <xdr:cNvPr id="562238" name="Check Box 62" hidden="1">
              <a:extLst>
                <a:ext uri="{63B3BB69-23CF-44E3-9099-C40C66FF867C}">
                  <a14:compatExt spid="_x0000_s562238"/>
                </a:ext>
                <a:ext uri="{FF2B5EF4-FFF2-40B4-BE49-F238E27FC236}">
                  <a16:creationId xmlns:a16="http://schemas.microsoft.com/office/drawing/2014/main" id="{00000000-0008-0000-4D00-00003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89</xdr:row>
          <xdr:rowOff>0</xdr:rowOff>
        </xdr:from>
        <xdr:to>
          <xdr:col>4</xdr:col>
          <xdr:colOff>161925</xdr:colOff>
          <xdr:row>90</xdr:row>
          <xdr:rowOff>0</xdr:rowOff>
        </xdr:to>
        <xdr:sp macro="" textlink="">
          <xdr:nvSpPr>
            <xdr:cNvPr id="562239" name="Check Box 63" hidden="1">
              <a:extLst>
                <a:ext uri="{63B3BB69-23CF-44E3-9099-C40C66FF867C}">
                  <a14:compatExt spid="_x0000_s562239"/>
                </a:ext>
                <a:ext uri="{FF2B5EF4-FFF2-40B4-BE49-F238E27FC236}">
                  <a16:creationId xmlns:a16="http://schemas.microsoft.com/office/drawing/2014/main" id="{00000000-0008-0000-4D00-00003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6</xdr:col>
          <xdr:colOff>161925</xdr:colOff>
          <xdr:row>90</xdr:row>
          <xdr:rowOff>0</xdr:rowOff>
        </xdr:to>
        <xdr:sp macro="" textlink="">
          <xdr:nvSpPr>
            <xdr:cNvPr id="562240" name="Check Box 64" hidden="1">
              <a:extLst>
                <a:ext uri="{63B3BB69-23CF-44E3-9099-C40C66FF867C}">
                  <a14:compatExt spid="_x0000_s562240"/>
                </a:ext>
                <a:ext uri="{FF2B5EF4-FFF2-40B4-BE49-F238E27FC236}">
                  <a16:creationId xmlns:a16="http://schemas.microsoft.com/office/drawing/2014/main" id="{00000000-0008-0000-4D00-00004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89</xdr:row>
          <xdr:rowOff>0</xdr:rowOff>
        </xdr:from>
        <xdr:to>
          <xdr:col>8</xdr:col>
          <xdr:colOff>161925</xdr:colOff>
          <xdr:row>90</xdr:row>
          <xdr:rowOff>0</xdr:rowOff>
        </xdr:to>
        <xdr:sp macro="" textlink="">
          <xdr:nvSpPr>
            <xdr:cNvPr id="562241" name="Check Box 65" hidden="1">
              <a:extLst>
                <a:ext uri="{63B3BB69-23CF-44E3-9099-C40C66FF867C}">
                  <a14:compatExt spid="_x0000_s562241"/>
                </a:ext>
                <a:ext uri="{FF2B5EF4-FFF2-40B4-BE49-F238E27FC236}">
                  <a16:creationId xmlns:a16="http://schemas.microsoft.com/office/drawing/2014/main" id="{00000000-0008-0000-4D00-00004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0</xdr:rowOff>
        </xdr:from>
        <xdr:to>
          <xdr:col>2</xdr:col>
          <xdr:colOff>161925</xdr:colOff>
          <xdr:row>91</xdr:row>
          <xdr:rowOff>0</xdr:rowOff>
        </xdr:to>
        <xdr:sp macro="" textlink="">
          <xdr:nvSpPr>
            <xdr:cNvPr id="562242" name="Check Box 66" hidden="1">
              <a:extLst>
                <a:ext uri="{63B3BB69-23CF-44E3-9099-C40C66FF867C}">
                  <a14:compatExt spid="_x0000_s562242"/>
                </a:ext>
                <a:ext uri="{FF2B5EF4-FFF2-40B4-BE49-F238E27FC236}">
                  <a16:creationId xmlns:a16="http://schemas.microsoft.com/office/drawing/2014/main" id="{00000000-0008-0000-4D00-00004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90</xdr:row>
          <xdr:rowOff>0</xdr:rowOff>
        </xdr:from>
        <xdr:to>
          <xdr:col>4</xdr:col>
          <xdr:colOff>161925</xdr:colOff>
          <xdr:row>91</xdr:row>
          <xdr:rowOff>0</xdr:rowOff>
        </xdr:to>
        <xdr:sp macro="" textlink="">
          <xdr:nvSpPr>
            <xdr:cNvPr id="562243" name="Check Box 67" hidden="1">
              <a:extLst>
                <a:ext uri="{63B3BB69-23CF-44E3-9099-C40C66FF867C}">
                  <a14:compatExt spid="_x0000_s562243"/>
                </a:ext>
                <a:ext uri="{FF2B5EF4-FFF2-40B4-BE49-F238E27FC236}">
                  <a16:creationId xmlns:a16="http://schemas.microsoft.com/office/drawing/2014/main" id="{00000000-0008-0000-4D00-00004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90</xdr:row>
          <xdr:rowOff>0</xdr:rowOff>
        </xdr:from>
        <xdr:to>
          <xdr:col>6</xdr:col>
          <xdr:colOff>161925</xdr:colOff>
          <xdr:row>91</xdr:row>
          <xdr:rowOff>0</xdr:rowOff>
        </xdr:to>
        <xdr:sp macro="" textlink="">
          <xdr:nvSpPr>
            <xdr:cNvPr id="562244" name="Check Box 68" hidden="1">
              <a:extLst>
                <a:ext uri="{63B3BB69-23CF-44E3-9099-C40C66FF867C}">
                  <a14:compatExt spid="_x0000_s562244"/>
                </a:ext>
                <a:ext uri="{FF2B5EF4-FFF2-40B4-BE49-F238E27FC236}">
                  <a16:creationId xmlns:a16="http://schemas.microsoft.com/office/drawing/2014/main" id="{00000000-0008-0000-4D00-00004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90</xdr:row>
          <xdr:rowOff>0</xdr:rowOff>
        </xdr:from>
        <xdr:to>
          <xdr:col>8</xdr:col>
          <xdr:colOff>161925</xdr:colOff>
          <xdr:row>91</xdr:row>
          <xdr:rowOff>0</xdr:rowOff>
        </xdr:to>
        <xdr:sp macro="" textlink="">
          <xdr:nvSpPr>
            <xdr:cNvPr id="562245" name="Check Box 69" hidden="1">
              <a:extLst>
                <a:ext uri="{63B3BB69-23CF-44E3-9099-C40C66FF867C}">
                  <a14:compatExt spid="_x0000_s562245"/>
                </a:ext>
                <a:ext uri="{FF2B5EF4-FFF2-40B4-BE49-F238E27FC236}">
                  <a16:creationId xmlns:a16="http://schemas.microsoft.com/office/drawing/2014/main" id="{00000000-0008-0000-4D00-00004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2</xdr:col>
          <xdr:colOff>161925</xdr:colOff>
          <xdr:row>92</xdr:row>
          <xdr:rowOff>0</xdr:rowOff>
        </xdr:to>
        <xdr:sp macro="" textlink="">
          <xdr:nvSpPr>
            <xdr:cNvPr id="562246" name="Check Box 70" hidden="1">
              <a:extLst>
                <a:ext uri="{63B3BB69-23CF-44E3-9099-C40C66FF867C}">
                  <a14:compatExt spid="_x0000_s562246"/>
                </a:ext>
                <a:ext uri="{FF2B5EF4-FFF2-40B4-BE49-F238E27FC236}">
                  <a16:creationId xmlns:a16="http://schemas.microsoft.com/office/drawing/2014/main" id="{00000000-0008-0000-4D00-00004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91</xdr:row>
          <xdr:rowOff>0</xdr:rowOff>
        </xdr:from>
        <xdr:to>
          <xdr:col>4</xdr:col>
          <xdr:colOff>161925</xdr:colOff>
          <xdr:row>92</xdr:row>
          <xdr:rowOff>0</xdr:rowOff>
        </xdr:to>
        <xdr:sp macro="" textlink="">
          <xdr:nvSpPr>
            <xdr:cNvPr id="562247" name="Check Box 71" hidden="1">
              <a:extLst>
                <a:ext uri="{63B3BB69-23CF-44E3-9099-C40C66FF867C}">
                  <a14:compatExt spid="_x0000_s562247"/>
                </a:ext>
                <a:ext uri="{FF2B5EF4-FFF2-40B4-BE49-F238E27FC236}">
                  <a16:creationId xmlns:a16="http://schemas.microsoft.com/office/drawing/2014/main" id="{00000000-0008-0000-4D00-00004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6</xdr:col>
          <xdr:colOff>161925</xdr:colOff>
          <xdr:row>92</xdr:row>
          <xdr:rowOff>0</xdr:rowOff>
        </xdr:to>
        <xdr:sp macro="" textlink="">
          <xdr:nvSpPr>
            <xdr:cNvPr id="562248" name="Check Box 72" hidden="1">
              <a:extLst>
                <a:ext uri="{63B3BB69-23CF-44E3-9099-C40C66FF867C}">
                  <a14:compatExt spid="_x0000_s562248"/>
                </a:ext>
                <a:ext uri="{FF2B5EF4-FFF2-40B4-BE49-F238E27FC236}">
                  <a16:creationId xmlns:a16="http://schemas.microsoft.com/office/drawing/2014/main" id="{00000000-0008-0000-4D00-00004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91</xdr:row>
          <xdr:rowOff>0</xdr:rowOff>
        </xdr:from>
        <xdr:to>
          <xdr:col>8</xdr:col>
          <xdr:colOff>161925</xdr:colOff>
          <xdr:row>92</xdr:row>
          <xdr:rowOff>0</xdr:rowOff>
        </xdr:to>
        <xdr:sp macro="" textlink="">
          <xdr:nvSpPr>
            <xdr:cNvPr id="562249" name="Check Box 73" hidden="1">
              <a:extLst>
                <a:ext uri="{63B3BB69-23CF-44E3-9099-C40C66FF867C}">
                  <a14:compatExt spid="_x0000_s562249"/>
                </a:ext>
                <a:ext uri="{FF2B5EF4-FFF2-40B4-BE49-F238E27FC236}">
                  <a16:creationId xmlns:a16="http://schemas.microsoft.com/office/drawing/2014/main" id="{00000000-0008-0000-4D00-00004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2</xdr:col>
          <xdr:colOff>161925</xdr:colOff>
          <xdr:row>93</xdr:row>
          <xdr:rowOff>0</xdr:rowOff>
        </xdr:to>
        <xdr:sp macro="" textlink="">
          <xdr:nvSpPr>
            <xdr:cNvPr id="562250" name="Check Box 74" hidden="1">
              <a:extLst>
                <a:ext uri="{63B3BB69-23CF-44E3-9099-C40C66FF867C}">
                  <a14:compatExt spid="_x0000_s562250"/>
                </a:ext>
                <a:ext uri="{FF2B5EF4-FFF2-40B4-BE49-F238E27FC236}">
                  <a16:creationId xmlns:a16="http://schemas.microsoft.com/office/drawing/2014/main" id="{00000000-0008-0000-4D00-00004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92</xdr:row>
          <xdr:rowOff>0</xdr:rowOff>
        </xdr:from>
        <xdr:to>
          <xdr:col>4</xdr:col>
          <xdr:colOff>161925</xdr:colOff>
          <xdr:row>93</xdr:row>
          <xdr:rowOff>0</xdr:rowOff>
        </xdr:to>
        <xdr:sp macro="" textlink="">
          <xdr:nvSpPr>
            <xdr:cNvPr id="562251" name="Check Box 75" hidden="1">
              <a:extLst>
                <a:ext uri="{63B3BB69-23CF-44E3-9099-C40C66FF867C}">
                  <a14:compatExt spid="_x0000_s562251"/>
                </a:ext>
                <a:ext uri="{FF2B5EF4-FFF2-40B4-BE49-F238E27FC236}">
                  <a16:creationId xmlns:a16="http://schemas.microsoft.com/office/drawing/2014/main" id="{00000000-0008-0000-4D00-00004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92</xdr:row>
          <xdr:rowOff>0</xdr:rowOff>
        </xdr:from>
        <xdr:to>
          <xdr:col>6</xdr:col>
          <xdr:colOff>161925</xdr:colOff>
          <xdr:row>93</xdr:row>
          <xdr:rowOff>0</xdr:rowOff>
        </xdr:to>
        <xdr:sp macro="" textlink="">
          <xdr:nvSpPr>
            <xdr:cNvPr id="562252" name="Check Box 76" hidden="1">
              <a:extLst>
                <a:ext uri="{63B3BB69-23CF-44E3-9099-C40C66FF867C}">
                  <a14:compatExt spid="_x0000_s562252"/>
                </a:ext>
                <a:ext uri="{FF2B5EF4-FFF2-40B4-BE49-F238E27FC236}">
                  <a16:creationId xmlns:a16="http://schemas.microsoft.com/office/drawing/2014/main" id="{00000000-0008-0000-4D00-00004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92</xdr:row>
          <xdr:rowOff>0</xdr:rowOff>
        </xdr:from>
        <xdr:to>
          <xdr:col>8</xdr:col>
          <xdr:colOff>161925</xdr:colOff>
          <xdr:row>93</xdr:row>
          <xdr:rowOff>0</xdr:rowOff>
        </xdr:to>
        <xdr:sp macro="" textlink="">
          <xdr:nvSpPr>
            <xdr:cNvPr id="562253" name="Check Box 77" hidden="1">
              <a:extLst>
                <a:ext uri="{63B3BB69-23CF-44E3-9099-C40C66FF867C}">
                  <a14:compatExt spid="_x0000_s562253"/>
                </a:ext>
                <a:ext uri="{FF2B5EF4-FFF2-40B4-BE49-F238E27FC236}">
                  <a16:creationId xmlns:a16="http://schemas.microsoft.com/office/drawing/2014/main" id="{00000000-0008-0000-4D00-00004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93</xdr:row>
          <xdr:rowOff>0</xdr:rowOff>
        </xdr:from>
        <xdr:to>
          <xdr:col>2</xdr:col>
          <xdr:colOff>161925</xdr:colOff>
          <xdr:row>94</xdr:row>
          <xdr:rowOff>0</xdr:rowOff>
        </xdr:to>
        <xdr:sp macro="" textlink="">
          <xdr:nvSpPr>
            <xdr:cNvPr id="562254" name="Check Box 78" hidden="1">
              <a:extLst>
                <a:ext uri="{63B3BB69-23CF-44E3-9099-C40C66FF867C}">
                  <a14:compatExt spid="_x0000_s562254"/>
                </a:ext>
                <a:ext uri="{FF2B5EF4-FFF2-40B4-BE49-F238E27FC236}">
                  <a16:creationId xmlns:a16="http://schemas.microsoft.com/office/drawing/2014/main" id="{00000000-0008-0000-4D00-00004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93</xdr:row>
          <xdr:rowOff>0</xdr:rowOff>
        </xdr:from>
        <xdr:to>
          <xdr:col>4</xdr:col>
          <xdr:colOff>161925</xdr:colOff>
          <xdr:row>94</xdr:row>
          <xdr:rowOff>0</xdr:rowOff>
        </xdr:to>
        <xdr:sp macro="" textlink="">
          <xdr:nvSpPr>
            <xdr:cNvPr id="562255" name="Check Box 79" hidden="1">
              <a:extLst>
                <a:ext uri="{63B3BB69-23CF-44E3-9099-C40C66FF867C}">
                  <a14:compatExt spid="_x0000_s562255"/>
                </a:ext>
                <a:ext uri="{FF2B5EF4-FFF2-40B4-BE49-F238E27FC236}">
                  <a16:creationId xmlns:a16="http://schemas.microsoft.com/office/drawing/2014/main" id="{00000000-0008-0000-4D00-00004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6</xdr:col>
          <xdr:colOff>161925</xdr:colOff>
          <xdr:row>94</xdr:row>
          <xdr:rowOff>0</xdr:rowOff>
        </xdr:to>
        <xdr:sp macro="" textlink="">
          <xdr:nvSpPr>
            <xdr:cNvPr id="562256" name="Check Box 80" hidden="1">
              <a:extLst>
                <a:ext uri="{63B3BB69-23CF-44E3-9099-C40C66FF867C}">
                  <a14:compatExt spid="_x0000_s562256"/>
                </a:ext>
                <a:ext uri="{FF2B5EF4-FFF2-40B4-BE49-F238E27FC236}">
                  <a16:creationId xmlns:a16="http://schemas.microsoft.com/office/drawing/2014/main" id="{00000000-0008-0000-4D00-00005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93</xdr:row>
          <xdr:rowOff>0</xdr:rowOff>
        </xdr:from>
        <xdr:to>
          <xdr:col>8</xdr:col>
          <xdr:colOff>161925</xdr:colOff>
          <xdr:row>94</xdr:row>
          <xdr:rowOff>0</xdr:rowOff>
        </xdr:to>
        <xdr:sp macro="" textlink="">
          <xdr:nvSpPr>
            <xdr:cNvPr id="562257" name="Check Box 81" hidden="1">
              <a:extLst>
                <a:ext uri="{63B3BB69-23CF-44E3-9099-C40C66FF867C}">
                  <a14:compatExt spid="_x0000_s562257"/>
                </a:ext>
                <a:ext uri="{FF2B5EF4-FFF2-40B4-BE49-F238E27FC236}">
                  <a16:creationId xmlns:a16="http://schemas.microsoft.com/office/drawing/2014/main" id="{00000000-0008-0000-4D00-00005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2</xdr:col>
          <xdr:colOff>161925</xdr:colOff>
          <xdr:row>95</xdr:row>
          <xdr:rowOff>0</xdr:rowOff>
        </xdr:to>
        <xdr:sp macro="" textlink="">
          <xdr:nvSpPr>
            <xdr:cNvPr id="562258" name="Check Box 82" hidden="1">
              <a:extLst>
                <a:ext uri="{63B3BB69-23CF-44E3-9099-C40C66FF867C}">
                  <a14:compatExt spid="_x0000_s562258"/>
                </a:ext>
                <a:ext uri="{FF2B5EF4-FFF2-40B4-BE49-F238E27FC236}">
                  <a16:creationId xmlns:a16="http://schemas.microsoft.com/office/drawing/2014/main" id="{00000000-0008-0000-4D00-00005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94</xdr:row>
          <xdr:rowOff>0</xdr:rowOff>
        </xdr:from>
        <xdr:to>
          <xdr:col>4</xdr:col>
          <xdr:colOff>161925</xdr:colOff>
          <xdr:row>95</xdr:row>
          <xdr:rowOff>0</xdr:rowOff>
        </xdr:to>
        <xdr:sp macro="" textlink="">
          <xdr:nvSpPr>
            <xdr:cNvPr id="562259" name="Check Box 83" hidden="1">
              <a:extLst>
                <a:ext uri="{63B3BB69-23CF-44E3-9099-C40C66FF867C}">
                  <a14:compatExt spid="_x0000_s562259"/>
                </a:ext>
                <a:ext uri="{FF2B5EF4-FFF2-40B4-BE49-F238E27FC236}">
                  <a16:creationId xmlns:a16="http://schemas.microsoft.com/office/drawing/2014/main" id="{00000000-0008-0000-4D00-00005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94</xdr:row>
          <xdr:rowOff>0</xdr:rowOff>
        </xdr:from>
        <xdr:to>
          <xdr:col>6</xdr:col>
          <xdr:colOff>161925</xdr:colOff>
          <xdr:row>95</xdr:row>
          <xdr:rowOff>0</xdr:rowOff>
        </xdr:to>
        <xdr:sp macro="" textlink="">
          <xdr:nvSpPr>
            <xdr:cNvPr id="562260" name="Check Box 84" hidden="1">
              <a:extLst>
                <a:ext uri="{63B3BB69-23CF-44E3-9099-C40C66FF867C}">
                  <a14:compatExt spid="_x0000_s562260"/>
                </a:ext>
                <a:ext uri="{FF2B5EF4-FFF2-40B4-BE49-F238E27FC236}">
                  <a16:creationId xmlns:a16="http://schemas.microsoft.com/office/drawing/2014/main" id="{00000000-0008-0000-4D00-00005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94</xdr:row>
          <xdr:rowOff>0</xdr:rowOff>
        </xdr:from>
        <xdr:to>
          <xdr:col>8</xdr:col>
          <xdr:colOff>161925</xdr:colOff>
          <xdr:row>95</xdr:row>
          <xdr:rowOff>0</xdr:rowOff>
        </xdr:to>
        <xdr:sp macro="" textlink="">
          <xdr:nvSpPr>
            <xdr:cNvPr id="562261" name="Check Box 85" hidden="1">
              <a:extLst>
                <a:ext uri="{63B3BB69-23CF-44E3-9099-C40C66FF867C}">
                  <a14:compatExt spid="_x0000_s562261"/>
                </a:ext>
                <a:ext uri="{FF2B5EF4-FFF2-40B4-BE49-F238E27FC236}">
                  <a16:creationId xmlns:a16="http://schemas.microsoft.com/office/drawing/2014/main" id="{00000000-0008-0000-4D00-00005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314325</xdr:rowOff>
        </xdr:from>
        <xdr:to>
          <xdr:col>2</xdr:col>
          <xdr:colOff>161925</xdr:colOff>
          <xdr:row>87</xdr:row>
          <xdr:rowOff>0</xdr:rowOff>
        </xdr:to>
        <xdr:sp macro="" textlink="">
          <xdr:nvSpPr>
            <xdr:cNvPr id="562262" name="Check Box 86" hidden="1">
              <a:extLst>
                <a:ext uri="{63B3BB69-23CF-44E3-9099-C40C66FF867C}">
                  <a14:compatExt spid="_x0000_s562262"/>
                </a:ext>
                <a:ext uri="{FF2B5EF4-FFF2-40B4-BE49-F238E27FC236}">
                  <a16:creationId xmlns:a16="http://schemas.microsoft.com/office/drawing/2014/main" id="{00000000-0008-0000-4D00-00005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86</xdr:row>
          <xdr:rowOff>0</xdr:rowOff>
        </xdr:from>
        <xdr:to>
          <xdr:col>4</xdr:col>
          <xdr:colOff>161925</xdr:colOff>
          <xdr:row>87</xdr:row>
          <xdr:rowOff>0</xdr:rowOff>
        </xdr:to>
        <xdr:sp macro="" textlink="">
          <xdr:nvSpPr>
            <xdr:cNvPr id="562263" name="Check Box 87" hidden="1">
              <a:extLst>
                <a:ext uri="{63B3BB69-23CF-44E3-9099-C40C66FF867C}">
                  <a14:compatExt spid="_x0000_s562263"/>
                </a:ext>
                <a:ext uri="{FF2B5EF4-FFF2-40B4-BE49-F238E27FC236}">
                  <a16:creationId xmlns:a16="http://schemas.microsoft.com/office/drawing/2014/main" id="{00000000-0008-0000-4D00-00005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86</xdr:row>
          <xdr:rowOff>0</xdr:rowOff>
        </xdr:from>
        <xdr:to>
          <xdr:col>6</xdr:col>
          <xdr:colOff>161925</xdr:colOff>
          <xdr:row>87</xdr:row>
          <xdr:rowOff>0</xdr:rowOff>
        </xdr:to>
        <xdr:sp macro="" textlink="">
          <xdr:nvSpPr>
            <xdr:cNvPr id="562264" name="Check Box 88" hidden="1">
              <a:extLst>
                <a:ext uri="{63B3BB69-23CF-44E3-9099-C40C66FF867C}">
                  <a14:compatExt spid="_x0000_s562264"/>
                </a:ext>
                <a:ext uri="{FF2B5EF4-FFF2-40B4-BE49-F238E27FC236}">
                  <a16:creationId xmlns:a16="http://schemas.microsoft.com/office/drawing/2014/main" id="{00000000-0008-0000-4D00-00005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86</xdr:row>
          <xdr:rowOff>0</xdr:rowOff>
        </xdr:from>
        <xdr:to>
          <xdr:col>8</xdr:col>
          <xdr:colOff>161925</xdr:colOff>
          <xdr:row>87</xdr:row>
          <xdr:rowOff>0</xdr:rowOff>
        </xdr:to>
        <xdr:sp macro="" textlink="">
          <xdr:nvSpPr>
            <xdr:cNvPr id="562265" name="Check Box 89" hidden="1">
              <a:extLst>
                <a:ext uri="{63B3BB69-23CF-44E3-9099-C40C66FF867C}">
                  <a14:compatExt spid="_x0000_s562265"/>
                </a:ext>
                <a:ext uri="{FF2B5EF4-FFF2-40B4-BE49-F238E27FC236}">
                  <a16:creationId xmlns:a16="http://schemas.microsoft.com/office/drawing/2014/main" id="{00000000-0008-0000-4D00-00005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102</xdr:row>
          <xdr:rowOff>0</xdr:rowOff>
        </xdr:from>
        <xdr:to>
          <xdr:col>2</xdr:col>
          <xdr:colOff>161925</xdr:colOff>
          <xdr:row>103</xdr:row>
          <xdr:rowOff>0</xdr:rowOff>
        </xdr:to>
        <xdr:sp macro="" textlink="">
          <xdr:nvSpPr>
            <xdr:cNvPr id="562266" name="Check Box 90" hidden="1">
              <a:extLst>
                <a:ext uri="{63B3BB69-23CF-44E3-9099-C40C66FF867C}">
                  <a14:compatExt spid="_x0000_s562266"/>
                </a:ext>
                <a:ext uri="{FF2B5EF4-FFF2-40B4-BE49-F238E27FC236}">
                  <a16:creationId xmlns:a16="http://schemas.microsoft.com/office/drawing/2014/main" id="{00000000-0008-0000-4D00-00005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xdr:row>
          <xdr:rowOff>0</xdr:rowOff>
        </xdr:from>
        <xdr:to>
          <xdr:col>4</xdr:col>
          <xdr:colOff>161925</xdr:colOff>
          <xdr:row>103</xdr:row>
          <xdr:rowOff>0</xdr:rowOff>
        </xdr:to>
        <xdr:sp macro="" textlink="">
          <xdr:nvSpPr>
            <xdr:cNvPr id="562267" name="Check Box 91" hidden="1">
              <a:extLst>
                <a:ext uri="{63B3BB69-23CF-44E3-9099-C40C66FF867C}">
                  <a14:compatExt spid="_x0000_s562267"/>
                </a:ext>
                <a:ext uri="{FF2B5EF4-FFF2-40B4-BE49-F238E27FC236}">
                  <a16:creationId xmlns:a16="http://schemas.microsoft.com/office/drawing/2014/main" id="{00000000-0008-0000-4D00-00005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102</xdr:row>
          <xdr:rowOff>0</xdr:rowOff>
        </xdr:from>
        <xdr:to>
          <xdr:col>6</xdr:col>
          <xdr:colOff>161925</xdr:colOff>
          <xdr:row>103</xdr:row>
          <xdr:rowOff>0</xdr:rowOff>
        </xdr:to>
        <xdr:sp macro="" textlink="">
          <xdr:nvSpPr>
            <xdr:cNvPr id="562268" name="Check Box 92" hidden="1">
              <a:extLst>
                <a:ext uri="{63B3BB69-23CF-44E3-9099-C40C66FF867C}">
                  <a14:compatExt spid="_x0000_s562268"/>
                </a:ext>
                <a:ext uri="{FF2B5EF4-FFF2-40B4-BE49-F238E27FC236}">
                  <a16:creationId xmlns:a16="http://schemas.microsoft.com/office/drawing/2014/main" id="{00000000-0008-0000-4D00-00005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102</xdr:row>
          <xdr:rowOff>0</xdr:rowOff>
        </xdr:from>
        <xdr:to>
          <xdr:col>8</xdr:col>
          <xdr:colOff>161925</xdr:colOff>
          <xdr:row>103</xdr:row>
          <xdr:rowOff>0</xdr:rowOff>
        </xdr:to>
        <xdr:sp macro="" textlink="">
          <xdr:nvSpPr>
            <xdr:cNvPr id="562269" name="Check Box 93" hidden="1">
              <a:extLst>
                <a:ext uri="{63B3BB69-23CF-44E3-9099-C40C66FF867C}">
                  <a14:compatExt spid="_x0000_s562269"/>
                </a:ext>
                <a:ext uri="{FF2B5EF4-FFF2-40B4-BE49-F238E27FC236}">
                  <a16:creationId xmlns:a16="http://schemas.microsoft.com/office/drawing/2014/main" id="{00000000-0008-0000-4D00-00005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104</xdr:row>
          <xdr:rowOff>0</xdr:rowOff>
        </xdr:from>
        <xdr:to>
          <xdr:col>2</xdr:col>
          <xdr:colOff>161925</xdr:colOff>
          <xdr:row>105</xdr:row>
          <xdr:rowOff>0</xdr:rowOff>
        </xdr:to>
        <xdr:sp macro="" textlink="">
          <xdr:nvSpPr>
            <xdr:cNvPr id="562270" name="Check Box 94" hidden="1">
              <a:extLst>
                <a:ext uri="{63B3BB69-23CF-44E3-9099-C40C66FF867C}">
                  <a14:compatExt spid="_x0000_s562270"/>
                </a:ext>
                <a:ext uri="{FF2B5EF4-FFF2-40B4-BE49-F238E27FC236}">
                  <a16:creationId xmlns:a16="http://schemas.microsoft.com/office/drawing/2014/main" id="{00000000-0008-0000-4D00-00005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xdr:row>
          <xdr:rowOff>0</xdr:rowOff>
        </xdr:from>
        <xdr:to>
          <xdr:col>4</xdr:col>
          <xdr:colOff>161925</xdr:colOff>
          <xdr:row>105</xdr:row>
          <xdr:rowOff>0</xdr:rowOff>
        </xdr:to>
        <xdr:sp macro="" textlink="">
          <xdr:nvSpPr>
            <xdr:cNvPr id="562271" name="Check Box 95" hidden="1">
              <a:extLst>
                <a:ext uri="{63B3BB69-23CF-44E3-9099-C40C66FF867C}">
                  <a14:compatExt spid="_x0000_s562271"/>
                </a:ext>
                <a:ext uri="{FF2B5EF4-FFF2-40B4-BE49-F238E27FC236}">
                  <a16:creationId xmlns:a16="http://schemas.microsoft.com/office/drawing/2014/main" id="{00000000-0008-0000-4D00-00005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104</xdr:row>
          <xdr:rowOff>0</xdr:rowOff>
        </xdr:from>
        <xdr:to>
          <xdr:col>6</xdr:col>
          <xdr:colOff>161925</xdr:colOff>
          <xdr:row>105</xdr:row>
          <xdr:rowOff>0</xdr:rowOff>
        </xdr:to>
        <xdr:sp macro="" textlink="">
          <xdr:nvSpPr>
            <xdr:cNvPr id="562272" name="Check Box 96" hidden="1">
              <a:extLst>
                <a:ext uri="{63B3BB69-23CF-44E3-9099-C40C66FF867C}">
                  <a14:compatExt spid="_x0000_s562272"/>
                </a:ext>
                <a:ext uri="{FF2B5EF4-FFF2-40B4-BE49-F238E27FC236}">
                  <a16:creationId xmlns:a16="http://schemas.microsoft.com/office/drawing/2014/main" id="{00000000-0008-0000-4D00-00006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104</xdr:row>
          <xdr:rowOff>0</xdr:rowOff>
        </xdr:from>
        <xdr:to>
          <xdr:col>8</xdr:col>
          <xdr:colOff>161925</xdr:colOff>
          <xdr:row>105</xdr:row>
          <xdr:rowOff>0</xdr:rowOff>
        </xdr:to>
        <xdr:sp macro="" textlink="">
          <xdr:nvSpPr>
            <xdr:cNvPr id="562273" name="Check Box 97" hidden="1">
              <a:extLst>
                <a:ext uri="{63B3BB69-23CF-44E3-9099-C40C66FF867C}">
                  <a14:compatExt spid="_x0000_s562273"/>
                </a:ext>
                <a:ext uri="{FF2B5EF4-FFF2-40B4-BE49-F238E27FC236}">
                  <a16:creationId xmlns:a16="http://schemas.microsoft.com/office/drawing/2014/main" id="{00000000-0008-0000-4D00-00006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2</xdr:col>
          <xdr:colOff>161925</xdr:colOff>
          <xdr:row>106</xdr:row>
          <xdr:rowOff>0</xdr:rowOff>
        </xdr:to>
        <xdr:sp macro="" textlink="">
          <xdr:nvSpPr>
            <xdr:cNvPr id="562274" name="Check Box 98" hidden="1">
              <a:extLst>
                <a:ext uri="{63B3BB69-23CF-44E3-9099-C40C66FF867C}">
                  <a14:compatExt spid="_x0000_s562274"/>
                </a:ext>
                <a:ext uri="{FF2B5EF4-FFF2-40B4-BE49-F238E27FC236}">
                  <a16:creationId xmlns:a16="http://schemas.microsoft.com/office/drawing/2014/main" id="{00000000-0008-0000-4D00-00006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4</xdr:col>
          <xdr:colOff>161925</xdr:colOff>
          <xdr:row>106</xdr:row>
          <xdr:rowOff>0</xdr:rowOff>
        </xdr:to>
        <xdr:sp macro="" textlink="">
          <xdr:nvSpPr>
            <xdr:cNvPr id="562275" name="Check Box 99" hidden="1">
              <a:extLst>
                <a:ext uri="{63B3BB69-23CF-44E3-9099-C40C66FF867C}">
                  <a14:compatExt spid="_x0000_s562275"/>
                </a:ext>
                <a:ext uri="{FF2B5EF4-FFF2-40B4-BE49-F238E27FC236}">
                  <a16:creationId xmlns:a16="http://schemas.microsoft.com/office/drawing/2014/main" id="{00000000-0008-0000-4D00-00006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105</xdr:row>
          <xdr:rowOff>0</xdr:rowOff>
        </xdr:from>
        <xdr:to>
          <xdr:col>6</xdr:col>
          <xdr:colOff>161925</xdr:colOff>
          <xdr:row>106</xdr:row>
          <xdr:rowOff>0</xdr:rowOff>
        </xdr:to>
        <xdr:sp macro="" textlink="">
          <xdr:nvSpPr>
            <xdr:cNvPr id="562276" name="Check Box 100" hidden="1">
              <a:extLst>
                <a:ext uri="{63B3BB69-23CF-44E3-9099-C40C66FF867C}">
                  <a14:compatExt spid="_x0000_s562276"/>
                </a:ext>
                <a:ext uri="{FF2B5EF4-FFF2-40B4-BE49-F238E27FC236}">
                  <a16:creationId xmlns:a16="http://schemas.microsoft.com/office/drawing/2014/main" id="{00000000-0008-0000-4D00-00006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161925</xdr:colOff>
          <xdr:row>106</xdr:row>
          <xdr:rowOff>0</xdr:rowOff>
        </xdr:to>
        <xdr:sp macro="" textlink="">
          <xdr:nvSpPr>
            <xdr:cNvPr id="562277" name="Check Box 101" hidden="1">
              <a:extLst>
                <a:ext uri="{63B3BB69-23CF-44E3-9099-C40C66FF867C}">
                  <a14:compatExt spid="_x0000_s562277"/>
                </a:ext>
                <a:ext uri="{FF2B5EF4-FFF2-40B4-BE49-F238E27FC236}">
                  <a16:creationId xmlns:a16="http://schemas.microsoft.com/office/drawing/2014/main" id="{00000000-0008-0000-4D00-00006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106</xdr:row>
          <xdr:rowOff>0</xdr:rowOff>
        </xdr:from>
        <xdr:to>
          <xdr:col>2</xdr:col>
          <xdr:colOff>161925</xdr:colOff>
          <xdr:row>107</xdr:row>
          <xdr:rowOff>0</xdr:rowOff>
        </xdr:to>
        <xdr:sp macro="" textlink="">
          <xdr:nvSpPr>
            <xdr:cNvPr id="562278" name="Check Box 102" hidden="1">
              <a:extLst>
                <a:ext uri="{63B3BB69-23CF-44E3-9099-C40C66FF867C}">
                  <a14:compatExt spid="_x0000_s562278"/>
                </a:ext>
                <a:ext uri="{FF2B5EF4-FFF2-40B4-BE49-F238E27FC236}">
                  <a16:creationId xmlns:a16="http://schemas.microsoft.com/office/drawing/2014/main" id="{00000000-0008-0000-4D00-00006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4</xdr:col>
          <xdr:colOff>161925</xdr:colOff>
          <xdr:row>107</xdr:row>
          <xdr:rowOff>0</xdr:rowOff>
        </xdr:to>
        <xdr:sp macro="" textlink="">
          <xdr:nvSpPr>
            <xdr:cNvPr id="562279" name="Check Box 103" hidden="1">
              <a:extLst>
                <a:ext uri="{63B3BB69-23CF-44E3-9099-C40C66FF867C}">
                  <a14:compatExt spid="_x0000_s562279"/>
                </a:ext>
                <a:ext uri="{FF2B5EF4-FFF2-40B4-BE49-F238E27FC236}">
                  <a16:creationId xmlns:a16="http://schemas.microsoft.com/office/drawing/2014/main" id="{00000000-0008-0000-4D00-00006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106</xdr:row>
          <xdr:rowOff>0</xdr:rowOff>
        </xdr:from>
        <xdr:to>
          <xdr:col>6</xdr:col>
          <xdr:colOff>161925</xdr:colOff>
          <xdr:row>107</xdr:row>
          <xdr:rowOff>0</xdr:rowOff>
        </xdr:to>
        <xdr:sp macro="" textlink="">
          <xdr:nvSpPr>
            <xdr:cNvPr id="562280" name="Check Box 104" hidden="1">
              <a:extLst>
                <a:ext uri="{63B3BB69-23CF-44E3-9099-C40C66FF867C}">
                  <a14:compatExt spid="_x0000_s562280"/>
                </a:ext>
                <a:ext uri="{FF2B5EF4-FFF2-40B4-BE49-F238E27FC236}">
                  <a16:creationId xmlns:a16="http://schemas.microsoft.com/office/drawing/2014/main" id="{00000000-0008-0000-4D00-00006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106</xdr:row>
          <xdr:rowOff>0</xdr:rowOff>
        </xdr:from>
        <xdr:to>
          <xdr:col>8</xdr:col>
          <xdr:colOff>161925</xdr:colOff>
          <xdr:row>107</xdr:row>
          <xdr:rowOff>0</xdr:rowOff>
        </xdr:to>
        <xdr:sp macro="" textlink="">
          <xdr:nvSpPr>
            <xdr:cNvPr id="562281" name="Check Box 105" hidden="1">
              <a:extLst>
                <a:ext uri="{63B3BB69-23CF-44E3-9099-C40C66FF867C}">
                  <a14:compatExt spid="_x0000_s562281"/>
                </a:ext>
                <a:ext uri="{FF2B5EF4-FFF2-40B4-BE49-F238E27FC236}">
                  <a16:creationId xmlns:a16="http://schemas.microsoft.com/office/drawing/2014/main" id="{00000000-0008-0000-4D00-00006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2</xdr:col>
          <xdr:colOff>161925</xdr:colOff>
          <xdr:row>108</xdr:row>
          <xdr:rowOff>0</xdr:rowOff>
        </xdr:to>
        <xdr:sp macro="" textlink="">
          <xdr:nvSpPr>
            <xdr:cNvPr id="562282" name="Check Box 106" hidden="1">
              <a:extLst>
                <a:ext uri="{63B3BB69-23CF-44E3-9099-C40C66FF867C}">
                  <a14:compatExt spid="_x0000_s562282"/>
                </a:ext>
                <a:ext uri="{FF2B5EF4-FFF2-40B4-BE49-F238E27FC236}">
                  <a16:creationId xmlns:a16="http://schemas.microsoft.com/office/drawing/2014/main" id="{00000000-0008-0000-4D00-00006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107</xdr:row>
          <xdr:rowOff>0</xdr:rowOff>
        </xdr:from>
        <xdr:to>
          <xdr:col>4</xdr:col>
          <xdr:colOff>161925</xdr:colOff>
          <xdr:row>108</xdr:row>
          <xdr:rowOff>0</xdr:rowOff>
        </xdr:to>
        <xdr:sp macro="" textlink="">
          <xdr:nvSpPr>
            <xdr:cNvPr id="562283" name="Check Box 107" hidden="1">
              <a:extLst>
                <a:ext uri="{63B3BB69-23CF-44E3-9099-C40C66FF867C}">
                  <a14:compatExt spid="_x0000_s562283"/>
                </a:ext>
                <a:ext uri="{FF2B5EF4-FFF2-40B4-BE49-F238E27FC236}">
                  <a16:creationId xmlns:a16="http://schemas.microsoft.com/office/drawing/2014/main" id="{00000000-0008-0000-4D00-00006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107</xdr:row>
          <xdr:rowOff>0</xdr:rowOff>
        </xdr:from>
        <xdr:to>
          <xdr:col>6</xdr:col>
          <xdr:colOff>161925</xdr:colOff>
          <xdr:row>108</xdr:row>
          <xdr:rowOff>0</xdr:rowOff>
        </xdr:to>
        <xdr:sp macro="" textlink="">
          <xdr:nvSpPr>
            <xdr:cNvPr id="562284" name="Check Box 108" hidden="1">
              <a:extLst>
                <a:ext uri="{63B3BB69-23CF-44E3-9099-C40C66FF867C}">
                  <a14:compatExt spid="_x0000_s562284"/>
                </a:ext>
                <a:ext uri="{FF2B5EF4-FFF2-40B4-BE49-F238E27FC236}">
                  <a16:creationId xmlns:a16="http://schemas.microsoft.com/office/drawing/2014/main" id="{00000000-0008-0000-4D00-00006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0</xdr:rowOff>
        </xdr:from>
        <xdr:to>
          <xdr:col>8</xdr:col>
          <xdr:colOff>161925</xdr:colOff>
          <xdr:row>108</xdr:row>
          <xdr:rowOff>0</xdr:rowOff>
        </xdr:to>
        <xdr:sp macro="" textlink="">
          <xdr:nvSpPr>
            <xdr:cNvPr id="562285" name="Check Box 109" hidden="1">
              <a:extLst>
                <a:ext uri="{63B3BB69-23CF-44E3-9099-C40C66FF867C}">
                  <a14:compatExt spid="_x0000_s562285"/>
                </a:ext>
                <a:ext uri="{FF2B5EF4-FFF2-40B4-BE49-F238E27FC236}">
                  <a16:creationId xmlns:a16="http://schemas.microsoft.com/office/drawing/2014/main" id="{00000000-0008-0000-4D00-00006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108</xdr:row>
          <xdr:rowOff>0</xdr:rowOff>
        </xdr:from>
        <xdr:to>
          <xdr:col>2</xdr:col>
          <xdr:colOff>161925</xdr:colOff>
          <xdr:row>109</xdr:row>
          <xdr:rowOff>0</xdr:rowOff>
        </xdr:to>
        <xdr:sp macro="" textlink="">
          <xdr:nvSpPr>
            <xdr:cNvPr id="562286" name="Check Box 110" hidden="1">
              <a:extLst>
                <a:ext uri="{63B3BB69-23CF-44E3-9099-C40C66FF867C}">
                  <a14:compatExt spid="_x0000_s562286"/>
                </a:ext>
                <a:ext uri="{FF2B5EF4-FFF2-40B4-BE49-F238E27FC236}">
                  <a16:creationId xmlns:a16="http://schemas.microsoft.com/office/drawing/2014/main" id="{00000000-0008-0000-4D00-00006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4</xdr:col>
          <xdr:colOff>161925</xdr:colOff>
          <xdr:row>109</xdr:row>
          <xdr:rowOff>0</xdr:rowOff>
        </xdr:to>
        <xdr:sp macro="" textlink="">
          <xdr:nvSpPr>
            <xdr:cNvPr id="562287" name="Check Box 111" hidden="1">
              <a:extLst>
                <a:ext uri="{63B3BB69-23CF-44E3-9099-C40C66FF867C}">
                  <a14:compatExt spid="_x0000_s562287"/>
                </a:ext>
                <a:ext uri="{FF2B5EF4-FFF2-40B4-BE49-F238E27FC236}">
                  <a16:creationId xmlns:a16="http://schemas.microsoft.com/office/drawing/2014/main" id="{00000000-0008-0000-4D00-00006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108</xdr:row>
          <xdr:rowOff>0</xdr:rowOff>
        </xdr:from>
        <xdr:to>
          <xdr:col>6</xdr:col>
          <xdr:colOff>161925</xdr:colOff>
          <xdr:row>109</xdr:row>
          <xdr:rowOff>0</xdr:rowOff>
        </xdr:to>
        <xdr:sp macro="" textlink="">
          <xdr:nvSpPr>
            <xdr:cNvPr id="562288" name="Check Box 112" hidden="1">
              <a:extLst>
                <a:ext uri="{63B3BB69-23CF-44E3-9099-C40C66FF867C}">
                  <a14:compatExt spid="_x0000_s562288"/>
                </a:ext>
                <a:ext uri="{FF2B5EF4-FFF2-40B4-BE49-F238E27FC236}">
                  <a16:creationId xmlns:a16="http://schemas.microsoft.com/office/drawing/2014/main" id="{00000000-0008-0000-4D00-00007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108</xdr:row>
          <xdr:rowOff>0</xdr:rowOff>
        </xdr:from>
        <xdr:to>
          <xdr:col>8</xdr:col>
          <xdr:colOff>161925</xdr:colOff>
          <xdr:row>109</xdr:row>
          <xdr:rowOff>0</xdr:rowOff>
        </xdr:to>
        <xdr:sp macro="" textlink="">
          <xdr:nvSpPr>
            <xdr:cNvPr id="562289" name="Check Box 113" hidden="1">
              <a:extLst>
                <a:ext uri="{63B3BB69-23CF-44E3-9099-C40C66FF867C}">
                  <a14:compatExt spid="_x0000_s562289"/>
                </a:ext>
                <a:ext uri="{FF2B5EF4-FFF2-40B4-BE49-F238E27FC236}">
                  <a16:creationId xmlns:a16="http://schemas.microsoft.com/office/drawing/2014/main" id="{00000000-0008-0000-4D00-00007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109</xdr:row>
          <xdr:rowOff>0</xdr:rowOff>
        </xdr:from>
        <xdr:to>
          <xdr:col>2</xdr:col>
          <xdr:colOff>161925</xdr:colOff>
          <xdr:row>110</xdr:row>
          <xdr:rowOff>0</xdr:rowOff>
        </xdr:to>
        <xdr:sp macro="" textlink="">
          <xdr:nvSpPr>
            <xdr:cNvPr id="562290" name="Check Box 114" hidden="1">
              <a:extLst>
                <a:ext uri="{63B3BB69-23CF-44E3-9099-C40C66FF867C}">
                  <a14:compatExt spid="_x0000_s562290"/>
                </a:ext>
                <a:ext uri="{FF2B5EF4-FFF2-40B4-BE49-F238E27FC236}">
                  <a16:creationId xmlns:a16="http://schemas.microsoft.com/office/drawing/2014/main" id="{00000000-0008-0000-4D00-00007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161925</xdr:colOff>
          <xdr:row>110</xdr:row>
          <xdr:rowOff>0</xdr:rowOff>
        </xdr:to>
        <xdr:sp macro="" textlink="">
          <xdr:nvSpPr>
            <xdr:cNvPr id="562291" name="Check Box 115" hidden="1">
              <a:extLst>
                <a:ext uri="{63B3BB69-23CF-44E3-9099-C40C66FF867C}">
                  <a14:compatExt spid="_x0000_s562291"/>
                </a:ext>
                <a:ext uri="{FF2B5EF4-FFF2-40B4-BE49-F238E27FC236}">
                  <a16:creationId xmlns:a16="http://schemas.microsoft.com/office/drawing/2014/main" id="{00000000-0008-0000-4D00-00007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109</xdr:row>
          <xdr:rowOff>0</xdr:rowOff>
        </xdr:from>
        <xdr:to>
          <xdr:col>6</xdr:col>
          <xdr:colOff>161925</xdr:colOff>
          <xdr:row>110</xdr:row>
          <xdr:rowOff>0</xdr:rowOff>
        </xdr:to>
        <xdr:sp macro="" textlink="">
          <xdr:nvSpPr>
            <xdr:cNvPr id="562292" name="Check Box 116" hidden="1">
              <a:extLst>
                <a:ext uri="{63B3BB69-23CF-44E3-9099-C40C66FF867C}">
                  <a14:compatExt spid="_x0000_s562292"/>
                </a:ext>
                <a:ext uri="{FF2B5EF4-FFF2-40B4-BE49-F238E27FC236}">
                  <a16:creationId xmlns:a16="http://schemas.microsoft.com/office/drawing/2014/main" id="{00000000-0008-0000-4D00-00007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0</xdr:rowOff>
        </xdr:from>
        <xdr:to>
          <xdr:col>8</xdr:col>
          <xdr:colOff>161925</xdr:colOff>
          <xdr:row>110</xdr:row>
          <xdr:rowOff>0</xdr:rowOff>
        </xdr:to>
        <xdr:sp macro="" textlink="">
          <xdr:nvSpPr>
            <xdr:cNvPr id="562293" name="Check Box 117" hidden="1">
              <a:extLst>
                <a:ext uri="{63B3BB69-23CF-44E3-9099-C40C66FF867C}">
                  <a14:compatExt spid="_x0000_s562293"/>
                </a:ext>
                <a:ext uri="{FF2B5EF4-FFF2-40B4-BE49-F238E27FC236}">
                  <a16:creationId xmlns:a16="http://schemas.microsoft.com/office/drawing/2014/main" id="{00000000-0008-0000-4D00-00007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110</xdr:row>
          <xdr:rowOff>0</xdr:rowOff>
        </xdr:from>
        <xdr:to>
          <xdr:col>2</xdr:col>
          <xdr:colOff>161925</xdr:colOff>
          <xdr:row>111</xdr:row>
          <xdr:rowOff>0</xdr:rowOff>
        </xdr:to>
        <xdr:sp macro="" textlink="">
          <xdr:nvSpPr>
            <xdr:cNvPr id="562294" name="Check Box 118" hidden="1">
              <a:extLst>
                <a:ext uri="{63B3BB69-23CF-44E3-9099-C40C66FF867C}">
                  <a14:compatExt spid="_x0000_s562294"/>
                </a:ext>
                <a:ext uri="{FF2B5EF4-FFF2-40B4-BE49-F238E27FC236}">
                  <a16:creationId xmlns:a16="http://schemas.microsoft.com/office/drawing/2014/main" id="{00000000-0008-0000-4D00-00007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161925</xdr:colOff>
          <xdr:row>111</xdr:row>
          <xdr:rowOff>0</xdr:rowOff>
        </xdr:to>
        <xdr:sp macro="" textlink="">
          <xdr:nvSpPr>
            <xdr:cNvPr id="562295" name="Check Box 119" hidden="1">
              <a:extLst>
                <a:ext uri="{63B3BB69-23CF-44E3-9099-C40C66FF867C}">
                  <a14:compatExt spid="_x0000_s562295"/>
                </a:ext>
                <a:ext uri="{FF2B5EF4-FFF2-40B4-BE49-F238E27FC236}">
                  <a16:creationId xmlns:a16="http://schemas.microsoft.com/office/drawing/2014/main" id="{00000000-0008-0000-4D00-00007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110</xdr:row>
          <xdr:rowOff>0</xdr:rowOff>
        </xdr:from>
        <xdr:to>
          <xdr:col>6</xdr:col>
          <xdr:colOff>161925</xdr:colOff>
          <xdr:row>111</xdr:row>
          <xdr:rowOff>0</xdr:rowOff>
        </xdr:to>
        <xdr:sp macro="" textlink="">
          <xdr:nvSpPr>
            <xdr:cNvPr id="562296" name="Check Box 120" hidden="1">
              <a:extLst>
                <a:ext uri="{63B3BB69-23CF-44E3-9099-C40C66FF867C}">
                  <a14:compatExt spid="_x0000_s562296"/>
                </a:ext>
                <a:ext uri="{FF2B5EF4-FFF2-40B4-BE49-F238E27FC236}">
                  <a16:creationId xmlns:a16="http://schemas.microsoft.com/office/drawing/2014/main" id="{00000000-0008-0000-4D00-00007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110</xdr:row>
          <xdr:rowOff>0</xdr:rowOff>
        </xdr:from>
        <xdr:to>
          <xdr:col>8</xdr:col>
          <xdr:colOff>161925</xdr:colOff>
          <xdr:row>111</xdr:row>
          <xdr:rowOff>0</xdr:rowOff>
        </xdr:to>
        <xdr:sp macro="" textlink="">
          <xdr:nvSpPr>
            <xdr:cNvPr id="562297" name="Check Box 121" hidden="1">
              <a:extLst>
                <a:ext uri="{63B3BB69-23CF-44E3-9099-C40C66FF867C}">
                  <a14:compatExt spid="_x0000_s562297"/>
                </a:ext>
                <a:ext uri="{FF2B5EF4-FFF2-40B4-BE49-F238E27FC236}">
                  <a16:creationId xmlns:a16="http://schemas.microsoft.com/office/drawing/2014/main" id="{00000000-0008-0000-4D00-00007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102</xdr:row>
          <xdr:rowOff>314325</xdr:rowOff>
        </xdr:from>
        <xdr:to>
          <xdr:col>2</xdr:col>
          <xdr:colOff>161925</xdr:colOff>
          <xdr:row>104</xdr:row>
          <xdr:rowOff>0</xdr:rowOff>
        </xdr:to>
        <xdr:sp macro="" textlink="">
          <xdr:nvSpPr>
            <xdr:cNvPr id="562298" name="Check Box 122" hidden="1">
              <a:extLst>
                <a:ext uri="{63B3BB69-23CF-44E3-9099-C40C66FF867C}">
                  <a14:compatExt spid="_x0000_s562298"/>
                </a:ext>
                <a:ext uri="{FF2B5EF4-FFF2-40B4-BE49-F238E27FC236}">
                  <a16:creationId xmlns:a16="http://schemas.microsoft.com/office/drawing/2014/main" id="{00000000-0008-0000-4D00-00007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103</xdr:row>
          <xdr:rowOff>0</xdr:rowOff>
        </xdr:from>
        <xdr:to>
          <xdr:col>4</xdr:col>
          <xdr:colOff>161925</xdr:colOff>
          <xdr:row>104</xdr:row>
          <xdr:rowOff>0</xdr:rowOff>
        </xdr:to>
        <xdr:sp macro="" textlink="">
          <xdr:nvSpPr>
            <xdr:cNvPr id="562299" name="Check Box 123" hidden="1">
              <a:extLst>
                <a:ext uri="{63B3BB69-23CF-44E3-9099-C40C66FF867C}">
                  <a14:compatExt spid="_x0000_s562299"/>
                </a:ext>
                <a:ext uri="{FF2B5EF4-FFF2-40B4-BE49-F238E27FC236}">
                  <a16:creationId xmlns:a16="http://schemas.microsoft.com/office/drawing/2014/main" id="{00000000-0008-0000-4D00-00007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103</xdr:row>
          <xdr:rowOff>0</xdr:rowOff>
        </xdr:from>
        <xdr:to>
          <xdr:col>6</xdr:col>
          <xdr:colOff>161925</xdr:colOff>
          <xdr:row>104</xdr:row>
          <xdr:rowOff>0</xdr:rowOff>
        </xdr:to>
        <xdr:sp macro="" textlink="">
          <xdr:nvSpPr>
            <xdr:cNvPr id="562300" name="Check Box 124" hidden="1">
              <a:extLst>
                <a:ext uri="{63B3BB69-23CF-44E3-9099-C40C66FF867C}">
                  <a14:compatExt spid="_x0000_s562300"/>
                </a:ext>
                <a:ext uri="{FF2B5EF4-FFF2-40B4-BE49-F238E27FC236}">
                  <a16:creationId xmlns:a16="http://schemas.microsoft.com/office/drawing/2014/main" id="{00000000-0008-0000-4D00-00007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103</xdr:row>
          <xdr:rowOff>0</xdr:rowOff>
        </xdr:from>
        <xdr:to>
          <xdr:col>8</xdr:col>
          <xdr:colOff>161925</xdr:colOff>
          <xdr:row>104</xdr:row>
          <xdr:rowOff>0</xdr:rowOff>
        </xdr:to>
        <xdr:sp macro="" textlink="">
          <xdr:nvSpPr>
            <xdr:cNvPr id="562301" name="Check Box 125" hidden="1">
              <a:extLst>
                <a:ext uri="{63B3BB69-23CF-44E3-9099-C40C66FF867C}">
                  <a14:compatExt spid="_x0000_s562301"/>
                </a:ext>
                <a:ext uri="{FF2B5EF4-FFF2-40B4-BE49-F238E27FC236}">
                  <a16:creationId xmlns:a16="http://schemas.microsoft.com/office/drawing/2014/main" id="{00000000-0008-0000-4D00-00007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xdr:col>
          <xdr:colOff>161925</xdr:colOff>
          <xdr:row>112</xdr:row>
          <xdr:rowOff>0</xdr:rowOff>
        </xdr:to>
        <xdr:sp macro="" textlink="">
          <xdr:nvSpPr>
            <xdr:cNvPr id="562302" name="Check Box 126" hidden="1">
              <a:extLst>
                <a:ext uri="{63B3BB69-23CF-44E3-9099-C40C66FF867C}">
                  <a14:compatExt spid="_x0000_s562302"/>
                </a:ext>
                <a:ext uri="{FF2B5EF4-FFF2-40B4-BE49-F238E27FC236}">
                  <a16:creationId xmlns:a16="http://schemas.microsoft.com/office/drawing/2014/main" id="{00000000-0008-0000-4D00-00007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xdr:row>
          <xdr:rowOff>0</xdr:rowOff>
        </xdr:from>
        <xdr:to>
          <xdr:col>4</xdr:col>
          <xdr:colOff>161925</xdr:colOff>
          <xdr:row>112</xdr:row>
          <xdr:rowOff>0</xdr:rowOff>
        </xdr:to>
        <xdr:sp macro="" textlink="">
          <xdr:nvSpPr>
            <xdr:cNvPr id="562303" name="Check Box 127" hidden="1">
              <a:extLst>
                <a:ext uri="{63B3BB69-23CF-44E3-9099-C40C66FF867C}">
                  <a14:compatExt spid="_x0000_s562303"/>
                </a:ext>
                <a:ext uri="{FF2B5EF4-FFF2-40B4-BE49-F238E27FC236}">
                  <a16:creationId xmlns:a16="http://schemas.microsoft.com/office/drawing/2014/main" id="{00000000-0008-0000-4D00-00007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111</xdr:row>
          <xdr:rowOff>0</xdr:rowOff>
        </xdr:from>
        <xdr:to>
          <xdr:col>6</xdr:col>
          <xdr:colOff>161925</xdr:colOff>
          <xdr:row>112</xdr:row>
          <xdr:rowOff>0</xdr:rowOff>
        </xdr:to>
        <xdr:sp macro="" textlink="">
          <xdr:nvSpPr>
            <xdr:cNvPr id="562304" name="Check Box 128" hidden="1">
              <a:extLst>
                <a:ext uri="{63B3BB69-23CF-44E3-9099-C40C66FF867C}">
                  <a14:compatExt spid="_x0000_s562304"/>
                </a:ext>
                <a:ext uri="{FF2B5EF4-FFF2-40B4-BE49-F238E27FC236}">
                  <a16:creationId xmlns:a16="http://schemas.microsoft.com/office/drawing/2014/main" id="{00000000-0008-0000-4D00-00008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111</xdr:row>
          <xdr:rowOff>0</xdr:rowOff>
        </xdr:from>
        <xdr:to>
          <xdr:col>8</xdr:col>
          <xdr:colOff>161925</xdr:colOff>
          <xdr:row>112</xdr:row>
          <xdr:rowOff>0</xdr:rowOff>
        </xdr:to>
        <xdr:sp macro="" textlink="">
          <xdr:nvSpPr>
            <xdr:cNvPr id="562305" name="Check Box 129" hidden="1">
              <a:extLst>
                <a:ext uri="{63B3BB69-23CF-44E3-9099-C40C66FF867C}">
                  <a14:compatExt spid="_x0000_s562305"/>
                </a:ext>
                <a:ext uri="{FF2B5EF4-FFF2-40B4-BE49-F238E27FC236}">
                  <a16:creationId xmlns:a16="http://schemas.microsoft.com/office/drawing/2014/main" id="{00000000-0008-0000-4D00-00008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57150</xdr:colOff>
      <xdr:row>0</xdr:row>
      <xdr:rowOff>133350</xdr:rowOff>
    </xdr:from>
    <xdr:to>
      <xdr:col>34</xdr:col>
      <xdr:colOff>95250</xdr:colOff>
      <xdr:row>7</xdr:row>
      <xdr:rowOff>66675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a:off x="7191375" y="13335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390525</xdr:colOff>
      <xdr:row>0</xdr:row>
      <xdr:rowOff>114300</xdr:rowOff>
    </xdr:from>
    <xdr:to>
      <xdr:col>13</xdr:col>
      <xdr:colOff>533400</xdr:colOff>
      <xdr:row>5</xdr:row>
      <xdr:rowOff>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E00-000004000000}"/>
            </a:ext>
          </a:extLst>
        </xdr:cNvPr>
        <xdr:cNvSpPr/>
      </xdr:nvSpPr>
      <xdr:spPr>
        <a:xfrm>
          <a:off x="7486650" y="1143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3</xdr:row>
      <xdr:rowOff>38100</xdr:rowOff>
    </xdr:from>
    <xdr:to>
      <xdr:col>13</xdr:col>
      <xdr:colOff>457200</xdr:colOff>
      <xdr:row>45</xdr:row>
      <xdr:rowOff>28575</xdr:rowOff>
    </xdr:to>
    <xdr:sp macro="" textlink="">
      <xdr:nvSpPr>
        <xdr:cNvPr id="2" name="正方形/長方形 13">
          <a:extLst>
            <a:ext uri="{FF2B5EF4-FFF2-40B4-BE49-F238E27FC236}">
              <a16:creationId xmlns:a16="http://schemas.microsoft.com/office/drawing/2014/main" id="{00000000-0008-0000-2A00-000002000000}"/>
            </a:ext>
          </a:extLst>
        </xdr:cNvPr>
        <xdr:cNvSpPr>
          <a:spLocks noChangeArrowheads="1"/>
        </xdr:cNvSpPr>
      </xdr:nvSpPr>
      <xdr:spPr bwMode="auto">
        <a:xfrm>
          <a:off x="38100" y="752475"/>
          <a:ext cx="7324725" cy="97345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0</xdr:row>
      <xdr:rowOff>238124</xdr:rowOff>
    </xdr:from>
    <xdr:to>
      <xdr:col>13</xdr:col>
      <xdr:colOff>285750</xdr:colOff>
      <xdr:row>2</xdr:row>
      <xdr:rowOff>152400</xdr:rowOff>
    </xdr:to>
    <xdr:sp macro="" textlink="">
      <xdr:nvSpPr>
        <xdr:cNvPr id="3" name="テキスト ボックス 14">
          <a:extLst>
            <a:ext uri="{FF2B5EF4-FFF2-40B4-BE49-F238E27FC236}">
              <a16:creationId xmlns:a16="http://schemas.microsoft.com/office/drawing/2014/main" id="{00000000-0008-0000-2A00-000003000000}"/>
            </a:ext>
          </a:extLst>
        </xdr:cNvPr>
        <xdr:cNvSpPr txBox="1">
          <a:spLocks/>
        </xdr:cNvSpPr>
      </xdr:nvSpPr>
      <xdr:spPr bwMode="auto">
        <a:xfrm>
          <a:off x="4810125" y="238124"/>
          <a:ext cx="2381250"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ＭＳ ゴシック"/>
              <a:ea typeface="ＭＳ ゴシック"/>
            </a:rPr>
            <a:t>病院 ・医科（有床診療所）</a:t>
          </a:r>
        </a:p>
      </xdr:txBody>
    </xdr:sp>
    <xdr:clientData/>
  </xdr:twoCellAnchor>
  <xdr:twoCellAnchor>
    <xdr:from>
      <xdr:col>0</xdr:col>
      <xdr:colOff>304800</xdr:colOff>
      <xdr:row>25</xdr:row>
      <xdr:rowOff>161926</xdr:rowOff>
    </xdr:from>
    <xdr:to>
      <xdr:col>0</xdr:col>
      <xdr:colOff>676275</xdr:colOff>
      <xdr:row>26</xdr:row>
      <xdr:rowOff>38101</xdr:rowOff>
    </xdr:to>
    <xdr:sp macro="" textlink="">
      <xdr:nvSpPr>
        <xdr:cNvPr id="4" name="正方形/長方形 6">
          <a:extLst>
            <a:ext uri="{FF2B5EF4-FFF2-40B4-BE49-F238E27FC236}">
              <a16:creationId xmlns:a16="http://schemas.microsoft.com/office/drawing/2014/main" id="{00000000-0008-0000-2A00-000004000000}"/>
            </a:ext>
          </a:extLst>
        </xdr:cNvPr>
        <xdr:cNvSpPr>
          <a:spLocks noChangeArrowheads="1"/>
        </xdr:cNvSpPr>
      </xdr:nvSpPr>
      <xdr:spPr bwMode="auto">
        <a:xfrm>
          <a:off x="304800" y="5753101"/>
          <a:ext cx="238125" cy="114300"/>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25</xdr:row>
      <xdr:rowOff>161925</xdr:rowOff>
    </xdr:from>
    <xdr:to>
      <xdr:col>0</xdr:col>
      <xdr:colOff>400050</xdr:colOff>
      <xdr:row>29</xdr:row>
      <xdr:rowOff>104775</xdr:rowOff>
    </xdr:to>
    <xdr:sp macro="" textlink="">
      <xdr:nvSpPr>
        <xdr:cNvPr id="5" name="正方形/長方形 7">
          <a:extLst>
            <a:ext uri="{FF2B5EF4-FFF2-40B4-BE49-F238E27FC236}">
              <a16:creationId xmlns:a16="http://schemas.microsoft.com/office/drawing/2014/main" id="{00000000-0008-0000-2A00-000005000000}"/>
            </a:ext>
          </a:extLst>
        </xdr:cNvPr>
        <xdr:cNvSpPr>
          <a:spLocks noChangeArrowheads="1"/>
        </xdr:cNvSpPr>
      </xdr:nvSpPr>
      <xdr:spPr bwMode="auto">
        <a:xfrm>
          <a:off x="285750" y="5753100"/>
          <a:ext cx="114300" cy="923925"/>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28</xdr:row>
      <xdr:rowOff>238125</xdr:rowOff>
    </xdr:from>
    <xdr:to>
      <xdr:col>1</xdr:col>
      <xdr:colOff>95250</xdr:colOff>
      <xdr:row>29</xdr:row>
      <xdr:rowOff>209550</xdr:rowOff>
    </xdr:to>
    <xdr:sp macro="" textlink="">
      <xdr:nvSpPr>
        <xdr:cNvPr id="6" name="右矢印 4">
          <a:extLst>
            <a:ext uri="{FF2B5EF4-FFF2-40B4-BE49-F238E27FC236}">
              <a16:creationId xmlns:a16="http://schemas.microsoft.com/office/drawing/2014/main" id="{00000000-0008-0000-2A00-000006000000}"/>
            </a:ext>
          </a:extLst>
        </xdr:cNvPr>
        <xdr:cNvSpPr>
          <a:spLocks noChangeArrowheads="1"/>
        </xdr:cNvSpPr>
      </xdr:nvSpPr>
      <xdr:spPr bwMode="auto">
        <a:xfrm>
          <a:off x="285750" y="6562725"/>
          <a:ext cx="352425" cy="219075"/>
        </a:xfrm>
        <a:prstGeom prst="rightArrow">
          <a:avLst>
            <a:gd name="adj1" fmla="val 50000"/>
            <a:gd name="adj2" fmla="val 56522"/>
          </a:avLst>
        </a:prstGeom>
        <a:solidFill>
          <a:srgbClr val="000000"/>
        </a:solidFill>
        <a:ln w="9525">
          <a:solidFill>
            <a:srgbClr val="000000"/>
          </a:solidFill>
          <a:miter lim="800000"/>
          <a:headEnd/>
          <a:tailEnd/>
        </a:ln>
      </xdr:spPr>
    </xdr:sp>
    <xdr:clientData/>
  </xdr:twoCellAnchor>
  <xdr:twoCellAnchor>
    <xdr:from>
      <xdr:col>1</xdr:col>
      <xdr:colOff>180975</xdr:colOff>
      <xdr:row>22</xdr:row>
      <xdr:rowOff>104775</xdr:rowOff>
    </xdr:from>
    <xdr:to>
      <xdr:col>1</xdr:col>
      <xdr:colOff>466725</xdr:colOff>
      <xdr:row>23</xdr:row>
      <xdr:rowOff>152400</xdr:rowOff>
    </xdr:to>
    <xdr:sp macro="" textlink="">
      <xdr:nvSpPr>
        <xdr:cNvPr id="7" name="フローチャート: 結合子 8">
          <a:extLst>
            <a:ext uri="{FF2B5EF4-FFF2-40B4-BE49-F238E27FC236}">
              <a16:creationId xmlns:a16="http://schemas.microsoft.com/office/drawing/2014/main" id="{00000000-0008-0000-2A00-000007000000}"/>
            </a:ext>
          </a:extLst>
        </xdr:cNvPr>
        <xdr:cNvSpPr>
          <a:spLocks noChangeArrowheads="1"/>
        </xdr:cNvSpPr>
      </xdr:nvSpPr>
      <xdr:spPr bwMode="auto">
        <a:xfrm>
          <a:off x="723900" y="4962525"/>
          <a:ext cx="285750" cy="285750"/>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ア</a:t>
          </a:r>
        </a:p>
      </xdr:txBody>
    </xdr:sp>
    <xdr:clientData/>
  </xdr:twoCellAnchor>
  <xdr:twoCellAnchor>
    <xdr:from>
      <xdr:col>1</xdr:col>
      <xdr:colOff>171449</xdr:colOff>
      <xdr:row>25</xdr:row>
      <xdr:rowOff>114300</xdr:rowOff>
    </xdr:from>
    <xdr:to>
      <xdr:col>1</xdr:col>
      <xdr:colOff>466724</xdr:colOff>
      <xdr:row>26</xdr:row>
      <xdr:rowOff>152400</xdr:rowOff>
    </xdr:to>
    <xdr:sp macro="" textlink="">
      <xdr:nvSpPr>
        <xdr:cNvPr id="8" name="フローチャート: 結合子 5">
          <a:extLst>
            <a:ext uri="{FF2B5EF4-FFF2-40B4-BE49-F238E27FC236}">
              <a16:creationId xmlns:a16="http://schemas.microsoft.com/office/drawing/2014/main" id="{00000000-0008-0000-2A00-000008000000}"/>
            </a:ext>
          </a:extLst>
        </xdr:cNvPr>
        <xdr:cNvSpPr>
          <a:spLocks noChangeArrowheads="1"/>
        </xdr:cNvSpPr>
      </xdr:nvSpPr>
      <xdr:spPr bwMode="auto">
        <a:xfrm>
          <a:off x="714374" y="5705475"/>
          <a:ext cx="295275" cy="276225"/>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イ</a:t>
          </a:r>
        </a:p>
      </xdr:txBody>
    </xdr:sp>
    <xdr:clientData/>
  </xdr:twoCellAnchor>
  <xdr:twoCellAnchor>
    <xdr:from>
      <xdr:col>14</xdr:col>
      <xdr:colOff>381000</xdr:colOff>
      <xdr:row>1</xdr:row>
      <xdr:rowOff>0</xdr:rowOff>
    </xdr:from>
    <xdr:to>
      <xdr:col>17</xdr:col>
      <xdr:colOff>571500</xdr:colOff>
      <xdr:row>7</xdr:row>
      <xdr:rowOff>0</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2A00-000009000000}"/>
            </a:ext>
          </a:extLst>
        </xdr:cNvPr>
        <xdr:cNvSpPr/>
      </xdr:nvSpPr>
      <xdr:spPr>
        <a:xfrm>
          <a:off x="7896225" y="238125"/>
          <a:ext cx="2247900" cy="139065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4F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4F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F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50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50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50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29</xdr:row>
          <xdr:rowOff>38100</xdr:rowOff>
        </xdr:from>
        <xdr:to>
          <xdr:col>11</xdr:col>
          <xdr:colOff>457200</xdr:colOff>
          <xdr:row>30</xdr:row>
          <xdr:rowOff>9525</xdr:rowOff>
        </xdr:to>
        <xdr:sp macro="" textlink="">
          <xdr:nvSpPr>
            <xdr:cNvPr id="238593" name="Check Box 1" hidden="1">
              <a:extLst>
                <a:ext uri="{63B3BB69-23CF-44E3-9099-C40C66FF867C}">
                  <a14:compatExt spid="_x0000_s238593"/>
                </a:ext>
                <a:ext uri="{FF2B5EF4-FFF2-40B4-BE49-F238E27FC236}">
                  <a16:creationId xmlns:a16="http://schemas.microsoft.com/office/drawing/2014/main" id="{00000000-0008-0000-5100-000001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38100</xdr:rowOff>
        </xdr:from>
        <xdr:to>
          <xdr:col>11</xdr:col>
          <xdr:colOff>419100</xdr:colOff>
          <xdr:row>30</xdr:row>
          <xdr:rowOff>352425</xdr:rowOff>
        </xdr:to>
        <xdr:sp macro="" textlink="">
          <xdr:nvSpPr>
            <xdr:cNvPr id="238594" name="Check Box 2" hidden="1">
              <a:extLst>
                <a:ext uri="{63B3BB69-23CF-44E3-9099-C40C66FF867C}">
                  <a14:compatExt spid="_x0000_s238594"/>
                </a:ext>
                <a:ext uri="{FF2B5EF4-FFF2-40B4-BE49-F238E27FC236}">
                  <a16:creationId xmlns:a16="http://schemas.microsoft.com/office/drawing/2014/main" id="{00000000-0008-0000-5100-000002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38100</xdr:rowOff>
        </xdr:from>
        <xdr:to>
          <xdr:col>11</xdr:col>
          <xdr:colOff>457200</xdr:colOff>
          <xdr:row>31</xdr:row>
          <xdr:rowOff>438150</xdr:rowOff>
        </xdr:to>
        <xdr:sp macro="" textlink="">
          <xdr:nvSpPr>
            <xdr:cNvPr id="238595" name="Check Box 3" hidden="1">
              <a:extLst>
                <a:ext uri="{63B3BB69-23CF-44E3-9099-C40C66FF867C}">
                  <a14:compatExt spid="_x0000_s238595"/>
                </a:ext>
                <a:ext uri="{FF2B5EF4-FFF2-40B4-BE49-F238E27FC236}">
                  <a16:creationId xmlns:a16="http://schemas.microsoft.com/office/drawing/2014/main" id="{00000000-0008-0000-5100-000003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38100</xdr:rowOff>
        </xdr:from>
        <xdr:to>
          <xdr:col>11</xdr:col>
          <xdr:colOff>419100</xdr:colOff>
          <xdr:row>32</xdr:row>
          <xdr:rowOff>352425</xdr:rowOff>
        </xdr:to>
        <xdr:sp macro="" textlink="">
          <xdr:nvSpPr>
            <xdr:cNvPr id="238596" name="Check Box 4" hidden="1">
              <a:extLst>
                <a:ext uri="{63B3BB69-23CF-44E3-9099-C40C66FF867C}">
                  <a14:compatExt spid="_x0000_s238596"/>
                </a:ext>
                <a:ext uri="{FF2B5EF4-FFF2-40B4-BE49-F238E27FC236}">
                  <a16:creationId xmlns:a16="http://schemas.microsoft.com/office/drawing/2014/main" id="{00000000-0008-0000-5100-000004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457200</xdr:rowOff>
        </xdr:from>
        <xdr:to>
          <xdr:col>11</xdr:col>
          <xdr:colOff>457200</xdr:colOff>
          <xdr:row>34</xdr:row>
          <xdr:rowOff>57150</xdr:rowOff>
        </xdr:to>
        <xdr:sp macro="" textlink="">
          <xdr:nvSpPr>
            <xdr:cNvPr id="238597" name="Check Box 5" hidden="1">
              <a:extLst>
                <a:ext uri="{63B3BB69-23CF-44E3-9099-C40C66FF867C}">
                  <a14:compatExt spid="_x0000_s238597"/>
                </a:ext>
                <a:ext uri="{FF2B5EF4-FFF2-40B4-BE49-F238E27FC236}">
                  <a16:creationId xmlns:a16="http://schemas.microsoft.com/office/drawing/2014/main" id="{00000000-0008-0000-5100-000005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266700</xdr:rowOff>
        </xdr:from>
        <xdr:to>
          <xdr:col>11</xdr:col>
          <xdr:colOff>419100</xdr:colOff>
          <xdr:row>35</xdr:row>
          <xdr:rowOff>9525</xdr:rowOff>
        </xdr:to>
        <xdr:sp macro="" textlink="">
          <xdr:nvSpPr>
            <xdr:cNvPr id="238598" name="Check Box 6" hidden="1">
              <a:extLst>
                <a:ext uri="{63B3BB69-23CF-44E3-9099-C40C66FF867C}">
                  <a14:compatExt spid="_x0000_s238598"/>
                </a:ext>
                <a:ext uri="{FF2B5EF4-FFF2-40B4-BE49-F238E27FC236}">
                  <a16:creationId xmlns:a16="http://schemas.microsoft.com/office/drawing/2014/main" id="{00000000-0008-0000-5100-000006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9525</xdr:rowOff>
        </xdr:from>
        <xdr:to>
          <xdr:col>11</xdr:col>
          <xdr:colOff>457200</xdr:colOff>
          <xdr:row>37</xdr:row>
          <xdr:rowOff>28575</xdr:rowOff>
        </xdr:to>
        <xdr:sp macro="" textlink="">
          <xdr:nvSpPr>
            <xdr:cNvPr id="238599" name="Check Box 7" hidden="1">
              <a:extLst>
                <a:ext uri="{63B3BB69-23CF-44E3-9099-C40C66FF867C}">
                  <a14:compatExt spid="_x0000_s238599"/>
                </a:ext>
                <a:ext uri="{FF2B5EF4-FFF2-40B4-BE49-F238E27FC236}">
                  <a16:creationId xmlns:a16="http://schemas.microsoft.com/office/drawing/2014/main" id="{00000000-0008-0000-5100-000007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266700</xdr:rowOff>
        </xdr:from>
        <xdr:to>
          <xdr:col>11</xdr:col>
          <xdr:colOff>419100</xdr:colOff>
          <xdr:row>38</xdr:row>
          <xdr:rowOff>9525</xdr:rowOff>
        </xdr:to>
        <xdr:sp macro="" textlink="">
          <xdr:nvSpPr>
            <xdr:cNvPr id="238600" name="Check Box 8" hidden="1">
              <a:extLst>
                <a:ext uri="{63B3BB69-23CF-44E3-9099-C40C66FF867C}">
                  <a14:compatExt spid="_x0000_s238600"/>
                </a:ext>
                <a:ext uri="{FF2B5EF4-FFF2-40B4-BE49-F238E27FC236}">
                  <a16:creationId xmlns:a16="http://schemas.microsoft.com/office/drawing/2014/main" id="{00000000-0008-0000-5100-000008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9525</xdr:rowOff>
        </xdr:from>
        <xdr:to>
          <xdr:col>11</xdr:col>
          <xdr:colOff>457200</xdr:colOff>
          <xdr:row>39</xdr:row>
          <xdr:rowOff>28575</xdr:rowOff>
        </xdr:to>
        <xdr:sp macro="" textlink="">
          <xdr:nvSpPr>
            <xdr:cNvPr id="238601" name="Check Box 9" hidden="1">
              <a:extLst>
                <a:ext uri="{63B3BB69-23CF-44E3-9099-C40C66FF867C}">
                  <a14:compatExt spid="_x0000_s238601"/>
                </a:ext>
                <a:ext uri="{FF2B5EF4-FFF2-40B4-BE49-F238E27FC236}">
                  <a16:creationId xmlns:a16="http://schemas.microsoft.com/office/drawing/2014/main" id="{00000000-0008-0000-5100-000009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266700</xdr:rowOff>
        </xdr:from>
        <xdr:to>
          <xdr:col>11</xdr:col>
          <xdr:colOff>419100</xdr:colOff>
          <xdr:row>40</xdr:row>
          <xdr:rowOff>9525</xdr:rowOff>
        </xdr:to>
        <xdr:sp macro="" textlink="">
          <xdr:nvSpPr>
            <xdr:cNvPr id="238602" name="Check Box 10" hidden="1">
              <a:extLst>
                <a:ext uri="{63B3BB69-23CF-44E3-9099-C40C66FF867C}">
                  <a14:compatExt spid="_x0000_s238602"/>
                </a:ext>
                <a:ext uri="{FF2B5EF4-FFF2-40B4-BE49-F238E27FC236}">
                  <a16:creationId xmlns:a16="http://schemas.microsoft.com/office/drawing/2014/main" id="{00000000-0008-0000-5100-00000A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9525</xdr:rowOff>
        </xdr:from>
        <xdr:to>
          <xdr:col>11</xdr:col>
          <xdr:colOff>457200</xdr:colOff>
          <xdr:row>41</xdr:row>
          <xdr:rowOff>28575</xdr:rowOff>
        </xdr:to>
        <xdr:sp macro="" textlink="">
          <xdr:nvSpPr>
            <xdr:cNvPr id="238603" name="Check Box 11" hidden="1">
              <a:extLst>
                <a:ext uri="{63B3BB69-23CF-44E3-9099-C40C66FF867C}">
                  <a14:compatExt spid="_x0000_s238603"/>
                </a:ext>
                <a:ext uri="{FF2B5EF4-FFF2-40B4-BE49-F238E27FC236}">
                  <a16:creationId xmlns:a16="http://schemas.microsoft.com/office/drawing/2014/main" id="{00000000-0008-0000-5100-00000B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266700</xdr:rowOff>
        </xdr:from>
        <xdr:to>
          <xdr:col>11</xdr:col>
          <xdr:colOff>419100</xdr:colOff>
          <xdr:row>42</xdr:row>
          <xdr:rowOff>9525</xdr:rowOff>
        </xdr:to>
        <xdr:sp macro="" textlink="">
          <xdr:nvSpPr>
            <xdr:cNvPr id="238604" name="Check Box 12" hidden="1">
              <a:extLst>
                <a:ext uri="{63B3BB69-23CF-44E3-9099-C40C66FF867C}">
                  <a14:compatExt spid="_x0000_s238604"/>
                </a:ext>
                <a:ext uri="{FF2B5EF4-FFF2-40B4-BE49-F238E27FC236}">
                  <a16:creationId xmlns:a16="http://schemas.microsoft.com/office/drawing/2014/main" id="{00000000-0008-0000-5100-00000C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46</xdr:row>
          <xdr:rowOff>123825</xdr:rowOff>
        </xdr:from>
        <xdr:to>
          <xdr:col>11</xdr:col>
          <xdr:colOff>457200</xdr:colOff>
          <xdr:row>46</xdr:row>
          <xdr:rowOff>523875</xdr:rowOff>
        </xdr:to>
        <xdr:sp macro="" textlink="">
          <xdr:nvSpPr>
            <xdr:cNvPr id="238605" name="Check Box 13" hidden="1">
              <a:extLst>
                <a:ext uri="{63B3BB69-23CF-44E3-9099-C40C66FF867C}">
                  <a14:compatExt spid="_x0000_s238605"/>
                </a:ext>
                <a:ext uri="{FF2B5EF4-FFF2-40B4-BE49-F238E27FC236}">
                  <a16:creationId xmlns:a16="http://schemas.microsoft.com/office/drawing/2014/main" id="{00000000-0008-0000-5100-00000D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47</xdr:row>
          <xdr:rowOff>171450</xdr:rowOff>
        </xdr:from>
        <xdr:to>
          <xdr:col>11</xdr:col>
          <xdr:colOff>419100</xdr:colOff>
          <xdr:row>47</xdr:row>
          <xdr:rowOff>485775</xdr:rowOff>
        </xdr:to>
        <xdr:sp macro="" textlink="">
          <xdr:nvSpPr>
            <xdr:cNvPr id="238606" name="Check Box 14" hidden="1">
              <a:extLst>
                <a:ext uri="{63B3BB69-23CF-44E3-9099-C40C66FF867C}">
                  <a14:compatExt spid="_x0000_s238606"/>
                </a:ext>
                <a:ext uri="{FF2B5EF4-FFF2-40B4-BE49-F238E27FC236}">
                  <a16:creationId xmlns:a16="http://schemas.microsoft.com/office/drawing/2014/main" id="{00000000-0008-0000-5100-00000E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257175</xdr:rowOff>
        </xdr:from>
        <xdr:to>
          <xdr:col>11</xdr:col>
          <xdr:colOff>457200</xdr:colOff>
          <xdr:row>43</xdr:row>
          <xdr:rowOff>57150</xdr:rowOff>
        </xdr:to>
        <xdr:sp macro="" textlink="">
          <xdr:nvSpPr>
            <xdr:cNvPr id="238607" name="Check Box 15" hidden="1">
              <a:extLst>
                <a:ext uri="{63B3BB69-23CF-44E3-9099-C40C66FF867C}">
                  <a14:compatExt spid="_x0000_s238607"/>
                </a:ext>
                <a:ext uri="{FF2B5EF4-FFF2-40B4-BE49-F238E27FC236}">
                  <a16:creationId xmlns:a16="http://schemas.microsoft.com/office/drawing/2014/main" id="{00000000-0008-0000-5100-00000F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304800</xdr:rowOff>
        </xdr:from>
        <xdr:to>
          <xdr:col>11</xdr:col>
          <xdr:colOff>419100</xdr:colOff>
          <xdr:row>43</xdr:row>
          <xdr:rowOff>304800</xdr:rowOff>
        </xdr:to>
        <xdr:sp macro="" textlink="">
          <xdr:nvSpPr>
            <xdr:cNvPr id="238608" name="Check Box 16" hidden="1">
              <a:extLst>
                <a:ext uri="{63B3BB69-23CF-44E3-9099-C40C66FF867C}">
                  <a14:compatExt spid="_x0000_s238608"/>
                </a:ext>
                <a:ext uri="{FF2B5EF4-FFF2-40B4-BE49-F238E27FC236}">
                  <a16:creationId xmlns:a16="http://schemas.microsoft.com/office/drawing/2014/main" id="{00000000-0008-0000-5100-000010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257175</xdr:rowOff>
        </xdr:from>
        <xdr:to>
          <xdr:col>11</xdr:col>
          <xdr:colOff>457200</xdr:colOff>
          <xdr:row>45</xdr:row>
          <xdr:rowOff>28575</xdr:rowOff>
        </xdr:to>
        <xdr:sp macro="" textlink="">
          <xdr:nvSpPr>
            <xdr:cNvPr id="238609" name="Check Box 17" hidden="1">
              <a:extLst>
                <a:ext uri="{63B3BB69-23CF-44E3-9099-C40C66FF867C}">
                  <a14:compatExt spid="_x0000_s238609"/>
                </a:ext>
                <a:ext uri="{FF2B5EF4-FFF2-40B4-BE49-F238E27FC236}">
                  <a16:creationId xmlns:a16="http://schemas.microsoft.com/office/drawing/2014/main" id="{00000000-0008-0000-5100-000011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xdr:row>
          <xdr:rowOff>304800</xdr:rowOff>
        </xdr:from>
        <xdr:to>
          <xdr:col>11</xdr:col>
          <xdr:colOff>419100</xdr:colOff>
          <xdr:row>45</xdr:row>
          <xdr:rowOff>304800</xdr:rowOff>
        </xdr:to>
        <xdr:sp macro="" textlink="">
          <xdr:nvSpPr>
            <xdr:cNvPr id="238610" name="Check Box 18" hidden="1">
              <a:extLst>
                <a:ext uri="{63B3BB69-23CF-44E3-9099-C40C66FF867C}">
                  <a14:compatExt spid="_x0000_s238610"/>
                </a:ext>
                <a:ext uri="{FF2B5EF4-FFF2-40B4-BE49-F238E27FC236}">
                  <a16:creationId xmlns:a16="http://schemas.microsoft.com/office/drawing/2014/main" id="{00000000-0008-0000-5100-000012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447675</xdr:rowOff>
        </xdr:from>
        <xdr:to>
          <xdr:col>11</xdr:col>
          <xdr:colOff>457200</xdr:colOff>
          <xdr:row>51</xdr:row>
          <xdr:rowOff>76200</xdr:rowOff>
        </xdr:to>
        <xdr:sp macro="" textlink="">
          <xdr:nvSpPr>
            <xdr:cNvPr id="238611" name="Check Box 19" hidden="1">
              <a:extLst>
                <a:ext uri="{63B3BB69-23CF-44E3-9099-C40C66FF867C}">
                  <a14:compatExt spid="_x0000_s238611"/>
                </a:ext>
                <a:ext uri="{FF2B5EF4-FFF2-40B4-BE49-F238E27FC236}">
                  <a16:creationId xmlns:a16="http://schemas.microsoft.com/office/drawing/2014/main" id="{00000000-0008-0000-5100-000013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50</xdr:row>
          <xdr:rowOff>219075</xdr:rowOff>
        </xdr:from>
        <xdr:to>
          <xdr:col>11</xdr:col>
          <xdr:colOff>419100</xdr:colOff>
          <xdr:row>52</xdr:row>
          <xdr:rowOff>38100</xdr:rowOff>
        </xdr:to>
        <xdr:sp macro="" textlink="">
          <xdr:nvSpPr>
            <xdr:cNvPr id="238612" name="Check Box 20" hidden="1">
              <a:extLst>
                <a:ext uri="{63B3BB69-23CF-44E3-9099-C40C66FF867C}">
                  <a14:compatExt spid="_x0000_s238612"/>
                </a:ext>
                <a:ext uri="{FF2B5EF4-FFF2-40B4-BE49-F238E27FC236}">
                  <a16:creationId xmlns:a16="http://schemas.microsoft.com/office/drawing/2014/main" id="{00000000-0008-0000-5100-000014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51</xdr:row>
          <xdr:rowOff>171450</xdr:rowOff>
        </xdr:from>
        <xdr:to>
          <xdr:col>11</xdr:col>
          <xdr:colOff>457200</xdr:colOff>
          <xdr:row>53</xdr:row>
          <xdr:rowOff>85725</xdr:rowOff>
        </xdr:to>
        <xdr:sp macro="" textlink="">
          <xdr:nvSpPr>
            <xdr:cNvPr id="238613" name="Check Box 21" hidden="1">
              <a:extLst>
                <a:ext uri="{63B3BB69-23CF-44E3-9099-C40C66FF867C}">
                  <a14:compatExt spid="_x0000_s238613"/>
                </a:ext>
                <a:ext uri="{FF2B5EF4-FFF2-40B4-BE49-F238E27FC236}">
                  <a16:creationId xmlns:a16="http://schemas.microsoft.com/office/drawing/2014/main" id="{00000000-0008-0000-5100-000015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52</xdr:row>
          <xdr:rowOff>180975</xdr:rowOff>
        </xdr:from>
        <xdr:to>
          <xdr:col>11</xdr:col>
          <xdr:colOff>419100</xdr:colOff>
          <xdr:row>54</xdr:row>
          <xdr:rowOff>19050</xdr:rowOff>
        </xdr:to>
        <xdr:sp macro="" textlink="">
          <xdr:nvSpPr>
            <xdr:cNvPr id="238614" name="Check Box 22" hidden="1">
              <a:extLst>
                <a:ext uri="{63B3BB69-23CF-44E3-9099-C40C66FF867C}">
                  <a14:compatExt spid="_x0000_s238614"/>
                </a:ext>
                <a:ext uri="{FF2B5EF4-FFF2-40B4-BE49-F238E27FC236}">
                  <a16:creationId xmlns:a16="http://schemas.microsoft.com/office/drawing/2014/main" id="{00000000-0008-0000-5100-000016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53</xdr:row>
          <xdr:rowOff>152400</xdr:rowOff>
        </xdr:from>
        <xdr:to>
          <xdr:col>11</xdr:col>
          <xdr:colOff>457200</xdr:colOff>
          <xdr:row>55</xdr:row>
          <xdr:rowOff>76200</xdr:rowOff>
        </xdr:to>
        <xdr:sp macro="" textlink="">
          <xdr:nvSpPr>
            <xdr:cNvPr id="238615" name="Check Box 23" hidden="1">
              <a:extLst>
                <a:ext uri="{63B3BB69-23CF-44E3-9099-C40C66FF867C}">
                  <a14:compatExt spid="_x0000_s238615"/>
                </a:ext>
                <a:ext uri="{FF2B5EF4-FFF2-40B4-BE49-F238E27FC236}">
                  <a16:creationId xmlns:a16="http://schemas.microsoft.com/office/drawing/2014/main" id="{00000000-0008-0000-5100-000017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54</xdr:row>
          <xdr:rowOff>200025</xdr:rowOff>
        </xdr:from>
        <xdr:to>
          <xdr:col>11</xdr:col>
          <xdr:colOff>419100</xdr:colOff>
          <xdr:row>56</xdr:row>
          <xdr:rowOff>38100</xdr:rowOff>
        </xdr:to>
        <xdr:sp macro="" textlink="">
          <xdr:nvSpPr>
            <xdr:cNvPr id="238616" name="Check Box 24" hidden="1">
              <a:extLst>
                <a:ext uri="{63B3BB69-23CF-44E3-9099-C40C66FF867C}">
                  <a14:compatExt spid="_x0000_s238616"/>
                </a:ext>
                <a:ext uri="{FF2B5EF4-FFF2-40B4-BE49-F238E27FC236}">
                  <a16:creationId xmlns:a16="http://schemas.microsoft.com/office/drawing/2014/main" id="{00000000-0008-0000-5100-000018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48</xdr:row>
          <xdr:rowOff>76200</xdr:rowOff>
        </xdr:from>
        <xdr:to>
          <xdr:col>11</xdr:col>
          <xdr:colOff>457200</xdr:colOff>
          <xdr:row>48</xdr:row>
          <xdr:rowOff>476250</xdr:rowOff>
        </xdr:to>
        <xdr:sp macro="" textlink="">
          <xdr:nvSpPr>
            <xdr:cNvPr id="238617" name="Check Box 25" hidden="1">
              <a:extLst>
                <a:ext uri="{63B3BB69-23CF-44E3-9099-C40C66FF867C}">
                  <a14:compatExt spid="_x0000_s238617"/>
                </a:ext>
                <a:ext uri="{FF2B5EF4-FFF2-40B4-BE49-F238E27FC236}">
                  <a16:creationId xmlns:a16="http://schemas.microsoft.com/office/drawing/2014/main" id="{00000000-0008-0000-5100-000019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114300</xdr:rowOff>
        </xdr:from>
        <xdr:to>
          <xdr:col>11</xdr:col>
          <xdr:colOff>419100</xdr:colOff>
          <xdr:row>49</xdr:row>
          <xdr:rowOff>428625</xdr:rowOff>
        </xdr:to>
        <xdr:sp macro="" textlink="">
          <xdr:nvSpPr>
            <xdr:cNvPr id="238618" name="Check Box 26" hidden="1">
              <a:extLst>
                <a:ext uri="{63B3BB69-23CF-44E3-9099-C40C66FF867C}">
                  <a14:compatExt spid="_x0000_s238618"/>
                </a:ext>
                <a:ext uri="{FF2B5EF4-FFF2-40B4-BE49-F238E27FC236}">
                  <a16:creationId xmlns:a16="http://schemas.microsoft.com/office/drawing/2014/main" id="{00000000-0008-0000-5100-00001A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361950</xdr:colOff>
      <xdr:row>1</xdr:row>
      <xdr:rowOff>0</xdr:rowOff>
    </xdr:from>
    <xdr:to>
      <xdr:col>17</xdr:col>
      <xdr:colOff>85725</xdr:colOff>
      <xdr:row>6</xdr:row>
      <xdr:rowOff>114300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100-000002000000}"/>
            </a:ext>
          </a:extLst>
        </xdr:cNvPr>
        <xdr:cNvSpPr/>
      </xdr:nvSpPr>
      <xdr:spPr>
        <a:xfrm>
          <a:off x="6934200" y="238125"/>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25</xdr:row>
          <xdr:rowOff>9525</xdr:rowOff>
        </xdr:from>
        <xdr:to>
          <xdr:col>11</xdr:col>
          <xdr:colOff>457200</xdr:colOff>
          <xdr:row>26</xdr:row>
          <xdr:rowOff>28575</xdr:rowOff>
        </xdr:to>
        <xdr:sp macro="" textlink="">
          <xdr:nvSpPr>
            <xdr:cNvPr id="239617" name="Check Box 1" hidden="1">
              <a:extLst>
                <a:ext uri="{63B3BB69-23CF-44E3-9099-C40C66FF867C}">
                  <a14:compatExt spid="_x0000_s239617"/>
                </a:ext>
                <a:ext uri="{FF2B5EF4-FFF2-40B4-BE49-F238E27FC236}">
                  <a16:creationId xmlns:a16="http://schemas.microsoft.com/office/drawing/2014/main" id="{00000000-0008-0000-5200-000001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25</xdr:row>
          <xdr:rowOff>266700</xdr:rowOff>
        </xdr:from>
        <xdr:to>
          <xdr:col>11</xdr:col>
          <xdr:colOff>419100</xdr:colOff>
          <xdr:row>27</xdr:row>
          <xdr:rowOff>9525</xdr:rowOff>
        </xdr:to>
        <xdr:sp macro="" textlink="">
          <xdr:nvSpPr>
            <xdr:cNvPr id="239618" name="Check Box 2" hidden="1">
              <a:extLst>
                <a:ext uri="{63B3BB69-23CF-44E3-9099-C40C66FF867C}">
                  <a14:compatExt spid="_x0000_s239618"/>
                </a:ext>
                <a:ext uri="{FF2B5EF4-FFF2-40B4-BE49-F238E27FC236}">
                  <a16:creationId xmlns:a16="http://schemas.microsoft.com/office/drawing/2014/main" id="{00000000-0008-0000-5200-000002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9525</xdr:rowOff>
        </xdr:from>
        <xdr:to>
          <xdr:col>11</xdr:col>
          <xdr:colOff>457200</xdr:colOff>
          <xdr:row>28</xdr:row>
          <xdr:rowOff>28575</xdr:rowOff>
        </xdr:to>
        <xdr:sp macro="" textlink="">
          <xdr:nvSpPr>
            <xdr:cNvPr id="239619" name="Check Box 3" hidden="1">
              <a:extLst>
                <a:ext uri="{63B3BB69-23CF-44E3-9099-C40C66FF867C}">
                  <a14:compatExt spid="_x0000_s239619"/>
                </a:ext>
                <a:ext uri="{FF2B5EF4-FFF2-40B4-BE49-F238E27FC236}">
                  <a16:creationId xmlns:a16="http://schemas.microsoft.com/office/drawing/2014/main" id="{00000000-0008-0000-5200-000003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266700</xdr:rowOff>
        </xdr:from>
        <xdr:to>
          <xdr:col>11</xdr:col>
          <xdr:colOff>419100</xdr:colOff>
          <xdr:row>29</xdr:row>
          <xdr:rowOff>9525</xdr:rowOff>
        </xdr:to>
        <xdr:sp macro="" textlink="">
          <xdr:nvSpPr>
            <xdr:cNvPr id="239620" name="Check Box 4" hidden="1">
              <a:extLst>
                <a:ext uri="{63B3BB69-23CF-44E3-9099-C40C66FF867C}">
                  <a14:compatExt spid="_x0000_s239620"/>
                </a:ext>
                <a:ext uri="{FF2B5EF4-FFF2-40B4-BE49-F238E27FC236}">
                  <a16:creationId xmlns:a16="http://schemas.microsoft.com/office/drawing/2014/main" id="{00000000-0008-0000-5200-000004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9525</xdr:rowOff>
        </xdr:from>
        <xdr:to>
          <xdr:col>11</xdr:col>
          <xdr:colOff>457200</xdr:colOff>
          <xdr:row>30</xdr:row>
          <xdr:rowOff>28575</xdr:rowOff>
        </xdr:to>
        <xdr:sp macro="" textlink="">
          <xdr:nvSpPr>
            <xdr:cNvPr id="239621" name="Check Box 5" hidden="1">
              <a:extLst>
                <a:ext uri="{63B3BB69-23CF-44E3-9099-C40C66FF867C}">
                  <a14:compatExt spid="_x0000_s239621"/>
                </a:ext>
                <a:ext uri="{FF2B5EF4-FFF2-40B4-BE49-F238E27FC236}">
                  <a16:creationId xmlns:a16="http://schemas.microsoft.com/office/drawing/2014/main" id="{00000000-0008-0000-5200-000005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266700</xdr:rowOff>
        </xdr:from>
        <xdr:to>
          <xdr:col>11</xdr:col>
          <xdr:colOff>419100</xdr:colOff>
          <xdr:row>31</xdr:row>
          <xdr:rowOff>9525</xdr:rowOff>
        </xdr:to>
        <xdr:sp macro="" textlink="">
          <xdr:nvSpPr>
            <xdr:cNvPr id="239622" name="Check Box 6" hidden="1">
              <a:extLst>
                <a:ext uri="{63B3BB69-23CF-44E3-9099-C40C66FF867C}">
                  <a14:compatExt spid="_x0000_s239622"/>
                </a:ext>
                <a:ext uri="{FF2B5EF4-FFF2-40B4-BE49-F238E27FC236}">
                  <a16:creationId xmlns:a16="http://schemas.microsoft.com/office/drawing/2014/main" id="{00000000-0008-0000-5200-000006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35</xdr:row>
          <xdr:rowOff>57150</xdr:rowOff>
        </xdr:from>
        <xdr:to>
          <xdr:col>11</xdr:col>
          <xdr:colOff>457200</xdr:colOff>
          <xdr:row>35</xdr:row>
          <xdr:rowOff>457200</xdr:rowOff>
        </xdr:to>
        <xdr:sp macro="" textlink="">
          <xdr:nvSpPr>
            <xdr:cNvPr id="239623" name="Check Box 7" hidden="1">
              <a:extLst>
                <a:ext uri="{63B3BB69-23CF-44E3-9099-C40C66FF867C}">
                  <a14:compatExt spid="_x0000_s239623"/>
                </a:ext>
                <a:ext uri="{FF2B5EF4-FFF2-40B4-BE49-F238E27FC236}">
                  <a16:creationId xmlns:a16="http://schemas.microsoft.com/office/drawing/2014/main" id="{00000000-0008-0000-5200-000007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257175</xdr:rowOff>
        </xdr:from>
        <xdr:to>
          <xdr:col>11</xdr:col>
          <xdr:colOff>457200</xdr:colOff>
          <xdr:row>32</xdr:row>
          <xdr:rowOff>57150</xdr:rowOff>
        </xdr:to>
        <xdr:sp macro="" textlink="">
          <xdr:nvSpPr>
            <xdr:cNvPr id="239624" name="Check Box 8" hidden="1">
              <a:extLst>
                <a:ext uri="{63B3BB69-23CF-44E3-9099-C40C66FF867C}">
                  <a14:compatExt spid="_x0000_s239624"/>
                </a:ext>
                <a:ext uri="{FF2B5EF4-FFF2-40B4-BE49-F238E27FC236}">
                  <a16:creationId xmlns:a16="http://schemas.microsoft.com/office/drawing/2014/main" id="{00000000-0008-0000-5200-000008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304800</xdr:rowOff>
        </xdr:from>
        <xdr:to>
          <xdr:col>11</xdr:col>
          <xdr:colOff>419100</xdr:colOff>
          <xdr:row>32</xdr:row>
          <xdr:rowOff>304800</xdr:rowOff>
        </xdr:to>
        <xdr:sp macro="" textlink="">
          <xdr:nvSpPr>
            <xdr:cNvPr id="239625" name="Check Box 9" hidden="1">
              <a:extLst>
                <a:ext uri="{63B3BB69-23CF-44E3-9099-C40C66FF867C}">
                  <a14:compatExt spid="_x0000_s239625"/>
                </a:ext>
                <a:ext uri="{FF2B5EF4-FFF2-40B4-BE49-F238E27FC236}">
                  <a16:creationId xmlns:a16="http://schemas.microsoft.com/office/drawing/2014/main" id="{00000000-0008-0000-5200-000009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257175</xdr:rowOff>
        </xdr:from>
        <xdr:to>
          <xdr:col>11</xdr:col>
          <xdr:colOff>457200</xdr:colOff>
          <xdr:row>34</xdr:row>
          <xdr:rowOff>28575</xdr:rowOff>
        </xdr:to>
        <xdr:sp macro="" textlink="">
          <xdr:nvSpPr>
            <xdr:cNvPr id="239626" name="Check Box 10" hidden="1">
              <a:extLst>
                <a:ext uri="{63B3BB69-23CF-44E3-9099-C40C66FF867C}">
                  <a14:compatExt spid="_x0000_s239626"/>
                </a:ext>
                <a:ext uri="{FF2B5EF4-FFF2-40B4-BE49-F238E27FC236}">
                  <a16:creationId xmlns:a16="http://schemas.microsoft.com/office/drawing/2014/main" id="{00000000-0008-0000-5200-00000A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304800</xdr:rowOff>
        </xdr:from>
        <xdr:to>
          <xdr:col>11</xdr:col>
          <xdr:colOff>419100</xdr:colOff>
          <xdr:row>34</xdr:row>
          <xdr:rowOff>304800</xdr:rowOff>
        </xdr:to>
        <xdr:sp macro="" textlink="">
          <xdr:nvSpPr>
            <xdr:cNvPr id="239627" name="Check Box 11" hidden="1">
              <a:extLst>
                <a:ext uri="{63B3BB69-23CF-44E3-9099-C40C66FF867C}">
                  <a14:compatExt spid="_x0000_s239627"/>
                </a:ext>
                <a:ext uri="{FF2B5EF4-FFF2-40B4-BE49-F238E27FC236}">
                  <a16:creationId xmlns:a16="http://schemas.microsoft.com/office/drawing/2014/main" id="{00000000-0008-0000-5200-00000B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447675</xdr:rowOff>
        </xdr:from>
        <xdr:to>
          <xdr:col>11</xdr:col>
          <xdr:colOff>457200</xdr:colOff>
          <xdr:row>38</xdr:row>
          <xdr:rowOff>76200</xdr:rowOff>
        </xdr:to>
        <xdr:sp macro="" textlink="">
          <xdr:nvSpPr>
            <xdr:cNvPr id="239628" name="Check Box 12" hidden="1">
              <a:extLst>
                <a:ext uri="{63B3BB69-23CF-44E3-9099-C40C66FF867C}">
                  <a14:compatExt spid="_x0000_s239628"/>
                </a:ext>
                <a:ext uri="{FF2B5EF4-FFF2-40B4-BE49-F238E27FC236}">
                  <a16:creationId xmlns:a16="http://schemas.microsoft.com/office/drawing/2014/main" id="{00000000-0008-0000-5200-00000C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37</xdr:row>
          <xdr:rowOff>219075</xdr:rowOff>
        </xdr:from>
        <xdr:to>
          <xdr:col>11</xdr:col>
          <xdr:colOff>419100</xdr:colOff>
          <xdr:row>39</xdr:row>
          <xdr:rowOff>38100</xdr:rowOff>
        </xdr:to>
        <xdr:sp macro="" textlink="">
          <xdr:nvSpPr>
            <xdr:cNvPr id="239629" name="Check Box 13" hidden="1">
              <a:extLst>
                <a:ext uri="{63B3BB69-23CF-44E3-9099-C40C66FF867C}">
                  <a14:compatExt spid="_x0000_s239629"/>
                </a:ext>
                <a:ext uri="{FF2B5EF4-FFF2-40B4-BE49-F238E27FC236}">
                  <a16:creationId xmlns:a16="http://schemas.microsoft.com/office/drawing/2014/main" id="{00000000-0008-0000-5200-00000D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171450</xdr:rowOff>
        </xdr:from>
        <xdr:to>
          <xdr:col>11</xdr:col>
          <xdr:colOff>457200</xdr:colOff>
          <xdr:row>40</xdr:row>
          <xdr:rowOff>85725</xdr:rowOff>
        </xdr:to>
        <xdr:sp macro="" textlink="">
          <xdr:nvSpPr>
            <xdr:cNvPr id="239630" name="Check Box 14" hidden="1">
              <a:extLst>
                <a:ext uri="{63B3BB69-23CF-44E3-9099-C40C66FF867C}">
                  <a14:compatExt spid="_x0000_s239630"/>
                </a:ext>
                <a:ext uri="{FF2B5EF4-FFF2-40B4-BE49-F238E27FC236}">
                  <a16:creationId xmlns:a16="http://schemas.microsoft.com/office/drawing/2014/main" id="{00000000-0008-0000-5200-00000E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39</xdr:row>
          <xdr:rowOff>180975</xdr:rowOff>
        </xdr:from>
        <xdr:to>
          <xdr:col>11</xdr:col>
          <xdr:colOff>419100</xdr:colOff>
          <xdr:row>41</xdr:row>
          <xdr:rowOff>19050</xdr:rowOff>
        </xdr:to>
        <xdr:sp macro="" textlink="">
          <xdr:nvSpPr>
            <xdr:cNvPr id="239631" name="Check Box 15" hidden="1">
              <a:extLst>
                <a:ext uri="{63B3BB69-23CF-44E3-9099-C40C66FF867C}">
                  <a14:compatExt spid="_x0000_s239631"/>
                </a:ext>
                <a:ext uri="{FF2B5EF4-FFF2-40B4-BE49-F238E27FC236}">
                  <a16:creationId xmlns:a16="http://schemas.microsoft.com/office/drawing/2014/main" id="{00000000-0008-0000-5200-00000F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152400</xdr:rowOff>
        </xdr:from>
        <xdr:to>
          <xdr:col>11</xdr:col>
          <xdr:colOff>457200</xdr:colOff>
          <xdr:row>42</xdr:row>
          <xdr:rowOff>76200</xdr:rowOff>
        </xdr:to>
        <xdr:sp macro="" textlink="">
          <xdr:nvSpPr>
            <xdr:cNvPr id="239632" name="Check Box 16" hidden="1">
              <a:extLst>
                <a:ext uri="{63B3BB69-23CF-44E3-9099-C40C66FF867C}">
                  <a14:compatExt spid="_x0000_s239632"/>
                </a:ext>
                <a:ext uri="{FF2B5EF4-FFF2-40B4-BE49-F238E27FC236}">
                  <a16:creationId xmlns:a16="http://schemas.microsoft.com/office/drawing/2014/main" id="{00000000-0008-0000-5200-000010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200025</xdr:rowOff>
        </xdr:from>
        <xdr:to>
          <xdr:col>11</xdr:col>
          <xdr:colOff>419100</xdr:colOff>
          <xdr:row>45</xdr:row>
          <xdr:rowOff>38100</xdr:rowOff>
        </xdr:to>
        <xdr:sp macro="" textlink="">
          <xdr:nvSpPr>
            <xdr:cNvPr id="239633" name="Check Box 17" hidden="1">
              <a:extLst>
                <a:ext uri="{63B3BB69-23CF-44E3-9099-C40C66FF867C}">
                  <a14:compatExt spid="_x0000_s239633"/>
                </a:ext>
                <a:ext uri="{FF2B5EF4-FFF2-40B4-BE49-F238E27FC236}">
                  <a16:creationId xmlns:a16="http://schemas.microsoft.com/office/drawing/2014/main" id="{00000000-0008-0000-5200-000011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114300</xdr:rowOff>
        </xdr:from>
        <xdr:to>
          <xdr:col>11</xdr:col>
          <xdr:colOff>419100</xdr:colOff>
          <xdr:row>36</xdr:row>
          <xdr:rowOff>428625</xdr:rowOff>
        </xdr:to>
        <xdr:sp macro="" textlink="">
          <xdr:nvSpPr>
            <xdr:cNvPr id="239634" name="Check Box 18" hidden="1">
              <a:extLst>
                <a:ext uri="{63B3BB69-23CF-44E3-9099-C40C66FF867C}">
                  <a14:compatExt spid="_x0000_s239634"/>
                </a:ext>
                <a:ext uri="{FF2B5EF4-FFF2-40B4-BE49-F238E27FC236}">
                  <a16:creationId xmlns:a16="http://schemas.microsoft.com/office/drawing/2014/main" id="{00000000-0008-0000-5200-000012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152400</xdr:rowOff>
        </xdr:from>
        <xdr:to>
          <xdr:col>11</xdr:col>
          <xdr:colOff>457200</xdr:colOff>
          <xdr:row>44</xdr:row>
          <xdr:rowOff>76200</xdr:rowOff>
        </xdr:to>
        <xdr:sp macro="" textlink="">
          <xdr:nvSpPr>
            <xdr:cNvPr id="239635" name="Check Box 19" hidden="1">
              <a:extLst>
                <a:ext uri="{63B3BB69-23CF-44E3-9099-C40C66FF867C}">
                  <a14:compatExt spid="_x0000_s239635"/>
                </a:ext>
                <a:ext uri="{FF2B5EF4-FFF2-40B4-BE49-F238E27FC236}">
                  <a16:creationId xmlns:a16="http://schemas.microsoft.com/office/drawing/2014/main" id="{00000000-0008-0000-5200-000013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180975</xdr:rowOff>
        </xdr:from>
        <xdr:to>
          <xdr:col>11</xdr:col>
          <xdr:colOff>419100</xdr:colOff>
          <xdr:row>43</xdr:row>
          <xdr:rowOff>19050</xdr:rowOff>
        </xdr:to>
        <xdr:sp macro="" textlink="">
          <xdr:nvSpPr>
            <xdr:cNvPr id="239636" name="Check Box 20" hidden="1">
              <a:extLst>
                <a:ext uri="{63B3BB69-23CF-44E3-9099-C40C66FF867C}">
                  <a14:compatExt spid="_x0000_s239636"/>
                </a:ext>
                <a:ext uri="{FF2B5EF4-FFF2-40B4-BE49-F238E27FC236}">
                  <a16:creationId xmlns:a16="http://schemas.microsoft.com/office/drawing/2014/main" id="{00000000-0008-0000-5200-000014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590550</xdr:colOff>
      <xdr:row>0</xdr:row>
      <xdr:rowOff>209550</xdr:rowOff>
    </xdr:from>
    <xdr:to>
      <xdr:col>17</xdr:col>
      <xdr:colOff>314325</xdr:colOff>
      <xdr:row>6</xdr:row>
      <xdr:rowOff>85725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200-000002000000}"/>
            </a:ext>
          </a:extLst>
        </xdr:cNvPr>
        <xdr:cNvSpPr/>
      </xdr:nvSpPr>
      <xdr:spPr>
        <a:xfrm>
          <a:off x="7162800" y="209550"/>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232449" name="Check Box 1" hidden="1">
              <a:extLst>
                <a:ext uri="{63B3BB69-23CF-44E3-9099-C40C66FF867C}">
                  <a14:compatExt spid="_x0000_s232449"/>
                </a:ext>
                <a:ext uri="{FF2B5EF4-FFF2-40B4-BE49-F238E27FC236}">
                  <a16:creationId xmlns:a16="http://schemas.microsoft.com/office/drawing/2014/main" id="{00000000-0008-0000-5300-00000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232450" name="Check Box 2" hidden="1">
              <a:extLst>
                <a:ext uri="{63B3BB69-23CF-44E3-9099-C40C66FF867C}">
                  <a14:compatExt spid="_x0000_s232450"/>
                </a:ext>
                <a:ext uri="{FF2B5EF4-FFF2-40B4-BE49-F238E27FC236}">
                  <a16:creationId xmlns:a16="http://schemas.microsoft.com/office/drawing/2014/main" id="{00000000-0008-0000-5300-00000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232451" name="Check Box 3" hidden="1">
              <a:extLst>
                <a:ext uri="{63B3BB69-23CF-44E3-9099-C40C66FF867C}">
                  <a14:compatExt spid="_x0000_s232451"/>
                </a:ext>
                <a:ext uri="{FF2B5EF4-FFF2-40B4-BE49-F238E27FC236}">
                  <a16:creationId xmlns:a16="http://schemas.microsoft.com/office/drawing/2014/main" id="{00000000-0008-0000-5300-00000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232452" name="Check Box 4" hidden="1">
              <a:extLst>
                <a:ext uri="{63B3BB69-23CF-44E3-9099-C40C66FF867C}">
                  <a14:compatExt spid="_x0000_s232452"/>
                </a:ext>
                <a:ext uri="{FF2B5EF4-FFF2-40B4-BE49-F238E27FC236}">
                  <a16:creationId xmlns:a16="http://schemas.microsoft.com/office/drawing/2014/main" id="{00000000-0008-0000-5300-00000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9</xdr:row>
          <xdr:rowOff>9525</xdr:rowOff>
        </xdr:from>
        <xdr:to>
          <xdr:col>4</xdr:col>
          <xdr:colOff>676275</xdr:colOff>
          <xdr:row>10</xdr:row>
          <xdr:rowOff>9525</xdr:rowOff>
        </xdr:to>
        <xdr:sp macro="" textlink="">
          <xdr:nvSpPr>
            <xdr:cNvPr id="232453" name="Check Box 5" hidden="1">
              <a:extLst>
                <a:ext uri="{63B3BB69-23CF-44E3-9099-C40C66FF867C}">
                  <a14:compatExt spid="_x0000_s232453"/>
                </a:ext>
                <a:ext uri="{FF2B5EF4-FFF2-40B4-BE49-F238E27FC236}">
                  <a16:creationId xmlns:a16="http://schemas.microsoft.com/office/drawing/2014/main" id="{00000000-0008-0000-5300-00000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232454" name="Check Box 6" hidden="1">
              <a:extLst>
                <a:ext uri="{63B3BB69-23CF-44E3-9099-C40C66FF867C}">
                  <a14:compatExt spid="_x0000_s232454"/>
                </a:ext>
                <a:ext uri="{FF2B5EF4-FFF2-40B4-BE49-F238E27FC236}">
                  <a16:creationId xmlns:a16="http://schemas.microsoft.com/office/drawing/2014/main" id="{00000000-0008-0000-5300-00000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232455" name="Check Box 7" hidden="1">
              <a:extLst>
                <a:ext uri="{63B3BB69-23CF-44E3-9099-C40C66FF867C}">
                  <a14:compatExt spid="_x0000_s232455"/>
                </a:ext>
                <a:ext uri="{FF2B5EF4-FFF2-40B4-BE49-F238E27FC236}">
                  <a16:creationId xmlns:a16="http://schemas.microsoft.com/office/drawing/2014/main" id="{00000000-0008-0000-5300-00000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232456" name="Check Box 8" hidden="1">
              <a:extLst>
                <a:ext uri="{63B3BB69-23CF-44E3-9099-C40C66FF867C}">
                  <a14:compatExt spid="_x0000_s232456"/>
                </a:ext>
                <a:ext uri="{FF2B5EF4-FFF2-40B4-BE49-F238E27FC236}">
                  <a16:creationId xmlns:a16="http://schemas.microsoft.com/office/drawing/2014/main" id="{00000000-0008-0000-5300-00000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232457" name="Check Box 9" hidden="1">
              <a:extLst>
                <a:ext uri="{63B3BB69-23CF-44E3-9099-C40C66FF867C}">
                  <a14:compatExt spid="_x0000_s232457"/>
                </a:ext>
                <a:ext uri="{FF2B5EF4-FFF2-40B4-BE49-F238E27FC236}">
                  <a16:creationId xmlns:a16="http://schemas.microsoft.com/office/drawing/2014/main" id="{00000000-0008-0000-5300-00000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232458" name="Check Box 10" hidden="1">
              <a:extLst>
                <a:ext uri="{63B3BB69-23CF-44E3-9099-C40C66FF867C}">
                  <a14:compatExt spid="_x0000_s232458"/>
                </a:ext>
                <a:ext uri="{FF2B5EF4-FFF2-40B4-BE49-F238E27FC236}">
                  <a16:creationId xmlns:a16="http://schemas.microsoft.com/office/drawing/2014/main" id="{00000000-0008-0000-5300-00000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232459" name="Check Box 11" hidden="1">
              <a:extLst>
                <a:ext uri="{63B3BB69-23CF-44E3-9099-C40C66FF867C}">
                  <a14:compatExt spid="_x0000_s232459"/>
                </a:ext>
                <a:ext uri="{FF2B5EF4-FFF2-40B4-BE49-F238E27FC236}">
                  <a16:creationId xmlns:a16="http://schemas.microsoft.com/office/drawing/2014/main" id="{00000000-0008-0000-5300-00000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232460" name="Check Box 12" hidden="1">
              <a:extLst>
                <a:ext uri="{63B3BB69-23CF-44E3-9099-C40C66FF867C}">
                  <a14:compatExt spid="_x0000_s232460"/>
                </a:ext>
                <a:ext uri="{FF2B5EF4-FFF2-40B4-BE49-F238E27FC236}">
                  <a16:creationId xmlns:a16="http://schemas.microsoft.com/office/drawing/2014/main" id="{00000000-0008-0000-5300-00000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232461" name="Check Box 13" hidden="1">
              <a:extLst>
                <a:ext uri="{63B3BB69-23CF-44E3-9099-C40C66FF867C}">
                  <a14:compatExt spid="_x0000_s232461"/>
                </a:ext>
                <a:ext uri="{FF2B5EF4-FFF2-40B4-BE49-F238E27FC236}">
                  <a16:creationId xmlns:a16="http://schemas.microsoft.com/office/drawing/2014/main" id="{00000000-0008-0000-5300-00000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232462" name="Check Box 14" hidden="1">
              <a:extLst>
                <a:ext uri="{63B3BB69-23CF-44E3-9099-C40C66FF867C}">
                  <a14:compatExt spid="_x0000_s232462"/>
                </a:ext>
                <a:ext uri="{FF2B5EF4-FFF2-40B4-BE49-F238E27FC236}">
                  <a16:creationId xmlns:a16="http://schemas.microsoft.com/office/drawing/2014/main" id="{00000000-0008-0000-5300-00000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232463" name="Check Box 15" hidden="1">
              <a:extLst>
                <a:ext uri="{63B3BB69-23CF-44E3-9099-C40C66FF867C}">
                  <a14:compatExt spid="_x0000_s232463"/>
                </a:ext>
                <a:ext uri="{FF2B5EF4-FFF2-40B4-BE49-F238E27FC236}">
                  <a16:creationId xmlns:a16="http://schemas.microsoft.com/office/drawing/2014/main" id="{00000000-0008-0000-5300-00000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232464" name="Check Box 16" hidden="1">
              <a:extLst>
                <a:ext uri="{63B3BB69-23CF-44E3-9099-C40C66FF867C}">
                  <a14:compatExt spid="_x0000_s232464"/>
                </a:ext>
                <a:ext uri="{FF2B5EF4-FFF2-40B4-BE49-F238E27FC236}">
                  <a16:creationId xmlns:a16="http://schemas.microsoft.com/office/drawing/2014/main" id="{00000000-0008-0000-5300-00001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232465" name="Check Box 17" hidden="1">
              <a:extLst>
                <a:ext uri="{63B3BB69-23CF-44E3-9099-C40C66FF867C}">
                  <a14:compatExt spid="_x0000_s232465"/>
                </a:ext>
                <a:ext uri="{FF2B5EF4-FFF2-40B4-BE49-F238E27FC236}">
                  <a16:creationId xmlns:a16="http://schemas.microsoft.com/office/drawing/2014/main" id="{00000000-0008-0000-5300-00001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232466" name="Check Box 18" hidden="1">
              <a:extLst>
                <a:ext uri="{63B3BB69-23CF-44E3-9099-C40C66FF867C}">
                  <a14:compatExt spid="_x0000_s232466"/>
                </a:ext>
                <a:ext uri="{FF2B5EF4-FFF2-40B4-BE49-F238E27FC236}">
                  <a16:creationId xmlns:a16="http://schemas.microsoft.com/office/drawing/2014/main" id="{00000000-0008-0000-5300-00001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232467" name="Check Box 19" hidden="1">
              <a:extLst>
                <a:ext uri="{63B3BB69-23CF-44E3-9099-C40C66FF867C}">
                  <a14:compatExt spid="_x0000_s232467"/>
                </a:ext>
                <a:ext uri="{FF2B5EF4-FFF2-40B4-BE49-F238E27FC236}">
                  <a16:creationId xmlns:a16="http://schemas.microsoft.com/office/drawing/2014/main" id="{00000000-0008-0000-5300-00001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232468" name="Check Box 20" hidden="1">
              <a:extLst>
                <a:ext uri="{63B3BB69-23CF-44E3-9099-C40C66FF867C}">
                  <a14:compatExt spid="_x0000_s232468"/>
                </a:ext>
                <a:ext uri="{FF2B5EF4-FFF2-40B4-BE49-F238E27FC236}">
                  <a16:creationId xmlns:a16="http://schemas.microsoft.com/office/drawing/2014/main" id="{00000000-0008-0000-5300-00001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232469" name="Check Box 21" hidden="1">
              <a:extLst>
                <a:ext uri="{63B3BB69-23CF-44E3-9099-C40C66FF867C}">
                  <a14:compatExt spid="_x0000_s232469"/>
                </a:ext>
                <a:ext uri="{FF2B5EF4-FFF2-40B4-BE49-F238E27FC236}">
                  <a16:creationId xmlns:a16="http://schemas.microsoft.com/office/drawing/2014/main" id="{00000000-0008-0000-5300-00001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232470" name="Check Box 22" hidden="1">
              <a:extLst>
                <a:ext uri="{63B3BB69-23CF-44E3-9099-C40C66FF867C}">
                  <a14:compatExt spid="_x0000_s232470"/>
                </a:ext>
                <a:ext uri="{FF2B5EF4-FFF2-40B4-BE49-F238E27FC236}">
                  <a16:creationId xmlns:a16="http://schemas.microsoft.com/office/drawing/2014/main" id="{00000000-0008-0000-5300-00001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232471" name="Check Box 23" hidden="1">
              <a:extLst>
                <a:ext uri="{63B3BB69-23CF-44E3-9099-C40C66FF867C}">
                  <a14:compatExt spid="_x0000_s232471"/>
                </a:ext>
                <a:ext uri="{FF2B5EF4-FFF2-40B4-BE49-F238E27FC236}">
                  <a16:creationId xmlns:a16="http://schemas.microsoft.com/office/drawing/2014/main" id="{00000000-0008-0000-5300-00001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232472" name="Check Box 24" hidden="1">
              <a:extLst>
                <a:ext uri="{63B3BB69-23CF-44E3-9099-C40C66FF867C}">
                  <a14:compatExt spid="_x0000_s232472"/>
                </a:ext>
                <a:ext uri="{FF2B5EF4-FFF2-40B4-BE49-F238E27FC236}">
                  <a16:creationId xmlns:a16="http://schemas.microsoft.com/office/drawing/2014/main" id="{00000000-0008-0000-5300-00001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232473" name="Check Box 25" hidden="1">
              <a:extLst>
                <a:ext uri="{63B3BB69-23CF-44E3-9099-C40C66FF867C}">
                  <a14:compatExt spid="_x0000_s232473"/>
                </a:ext>
                <a:ext uri="{FF2B5EF4-FFF2-40B4-BE49-F238E27FC236}">
                  <a16:creationId xmlns:a16="http://schemas.microsoft.com/office/drawing/2014/main" id="{00000000-0008-0000-5300-00001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285750</xdr:colOff>
      <xdr:row>1</xdr:row>
      <xdr:rowOff>52917</xdr:rowOff>
    </xdr:from>
    <xdr:to>
      <xdr:col>18</xdr:col>
      <xdr:colOff>219075</xdr:colOff>
      <xdr:row>6</xdr:row>
      <xdr:rowOff>271991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300-000002000000}"/>
            </a:ext>
          </a:extLst>
        </xdr:cNvPr>
        <xdr:cNvSpPr/>
      </xdr:nvSpPr>
      <xdr:spPr>
        <a:xfrm>
          <a:off x="11515725" y="252942"/>
          <a:ext cx="1990725" cy="107632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233473" name="Check Box 1" hidden="1">
              <a:extLst>
                <a:ext uri="{63B3BB69-23CF-44E3-9099-C40C66FF867C}">
                  <a14:compatExt spid="_x0000_s233473"/>
                </a:ext>
                <a:ext uri="{FF2B5EF4-FFF2-40B4-BE49-F238E27FC236}">
                  <a16:creationId xmlns:a16="http://schemas.microsoft.com/office/drawing/2014/main" id="{00000000-0008-0000-5400-00000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233474" name="Check Box 2" hidden="1">
              <a:extLst>
                <a:ext uri="{63B3BB69-23CF-44E3-9099-C40C66FF867C}">
                  <a14:compatExt spid="_x0000_s233474"/>
                </a:ext>
                <a:ext uri="{FF2B5EF4-FFF2-40B4-BE49-F238E27FC236}">
                  <a16:creationId xmlns:a16="http://schemas.microsoft.com/office/drawing/2014/main" id="{00000000-0008-0000-5400-00000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233475" name="Check Box 3" hidden="1">
              <a:extLst>
                <a:ext uri="{63B3BB69-23CF-44E3-9099-C40C66FF867C}">
                  <a14:compatExt spid="_x0000_s233475"/>
                </a:ext>
                <a:ext uri="{FF2B5EF4-FFF2-40B4-BE49-F238E27FC236}">
                  <a16:creationId xmlns:a16="http://schemas.microsoft.com/office/drawing/2014/main" id="{00000000-0008-0000-5400-00000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233476" name="Check Box 4" hidden="1">
              <a:extLst>
                <a:ext uri="{63B3BB69-23CF-44E3-9099-C40C66FF867C}">
                  <a14:compatExt spid="_x0000_s233476"/>
                </a:ext>
                <a:ext uri="{FF2B5EF4-FFF2-40B4-BE49-F238E27FC236}">
                  <a16:creationId xmlns:a16="http://schemas.microsoft.com/office/drawing/2014/main" id="{00000000-0008-0000-5400-00000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57150</xdr:rowOff>
        </xdr:from>
        <xdr:to>
          <xdr:col>4</xdr:col>
          <xdr:colOff>685800</xdr:colOff>
          <xdr:row>10</xdr:row>
          <xdr:rowOff>247650</xdr:rowOff>
        </xdr:to>
        <xdr:sp macro="" textlink="">
          <xdr:nvSpPr>
            <xdr:cNvPr id="233477" name="Check Box 5" hidden="1">
              <a:extLst>
                <a:ext uri="{63B3BB69-23CF-44E3-9099-C40C66FF867C}">
                  <a14:compatExt spid="_x0000_s233477"/>
                </a:ext>
                <a:ext uri="{FF2B5EF4-FFF2-40B4-BE49-F238E27FC236}">
                  <a16:creationId xmlns:a16="http://schemas.microsoft.com/office/drawing/2014/main" id="{00000000-0008-0000-5400-00000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233478" name="Check Box 6" hidden="1">
              <a:extLst>
                <a:ext uri="{63B3BB69-23CF-44E3-9099-C40C66FF867C}">
                  <a14:compatExt spid="_x0000_s233478"/>
                </a:ext>
                <a:ext uri="{FF2B5EF4-FFF2-40B4-BE49-F238E27FC236}">
                  <a16:creationId xmlns:a16="http://schemas.microsoft.com/office/drawing/2014/main" id="{00000000-0008-0000-5400-000006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233479" name="Check Box 7" hidden="1">
              <a:extLst>
                <a:ext uri="{63B3BB69-23CF-44E3-9099-C40C66FF867C}">
                  <a14:compatExt spid="_x0000_s233479"/>
                </a:ext>
                <a:ext uri="{FF2B5EF4-FFF2-40B4-BE49-F238E27FC236}">
                  <a16:creationId xmlns:a16="http://schemas.microsoft.com/office/drawing/2014/main" id="{00000000-0008-0000-5400-000007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233480" name="Check Box 8" hidden="1">
              <a:extLst>
                <a:ext uri="{63B3BB69-23CF-44E3-9099-C40C66FF867C}">
                  <a14:compatExt spid="_x0000_s233480"/>
                </a:ext>
                <a:ext uri="{FF2B5EF4-FFF2-40B4-BE49-F238E27FC236}">
                  <a16:creationId xmlns:a16="http://schemas.microsoft.com/office/drawing/2014/main" id="{00000000-0008-0000-5400-000008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233481" name="Check Box 9" hidden="1">
              <a:extLst>
                <a:ext uri="{63B3BB69-23CF-44E3-9099-C40C66FF867C}">
                  <a14:compatExt spid="_x0000_s233481"/>
                </a:ext>
                <a:ext uri="{FF2B5EF4-FFF2-40B4-BE49-F238E27FC236}">
                  <a16:creationId xmlns:a16="http://schemas.microsoft.com/office/drawing/2014/main" id="{00000000-0008-0000-5400-000009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233482" name="Check Box 10" hidden="1">
              <a:extLst>
                <a:ext uri="{63B3BB69-23CF-44E3-9099-C40C66FF867C}">
                  <a14:compatExt spid="_x0000_s233482"/>
                </a:ext>
                <a:ext uri="{FF2B5EF4-FFF2-40B4-BE49-F238E27FC236}">
                  <a16:creationId xmlns:a16="http://schemas.microsoft.com/office/drawing/2014/main" id="{00000000-0008-0000-5400-00000A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233483" name="Check Box 11" hidden="1">
              <a:extLst>
                <a:ext uri="{63B3BB69-23CF-44E3-9099-C40C66FF867C}">
                  <a14:compatExt spid="_x0000_s233483"/>
                </a:ext>
                <a:ext uri="{FF2B5EF4-FFF2-40B4-BE49-F238E27FC236}">
                  <a16:creationId xmlns:a16="http://schemas.microsoft.com/office/drawing/2014/main" id="{00000000-0008-0000-5400-00000B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233484" name="Check Box 12" hidden="1">
              <a:extLst>
                <a:ext uri="{63B3BB69-23CF-44E3-9099-C40C66FF867C}">
                  <a14:compatExt spid="_x0000_s233484"/>
                </a:ext>
                <a:ext uri="{FF2B5EF4-FFF2-40B4-BE49-F238E27FC236}">
                  <a16:creationId xmlns:a16="http://schemas.microsoft.com/office/drawing/2014/main" id="{00000000-0008-0000-5400-00000C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233485" name="Check Box 13" hidden="1">
              <a:extLst>
                <a:ext uri="{63B3BB69-23CF-44E3-9099-C40C66FF867C}">
                  <a14:compatExt spid="_x0000_s233485"/>
                </a:ext>
                <a:ext uri="{FF2B5EF4-FFF2-40B4-BE49-F238E27FC236}">
                  <a16:creationId xmlns:a16="http://schemas.microsoft.com/office/drawing/2014/main" id="{00000000-0008-0000-5400-00000D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233486" name="Check Box 14" hidden="1">
              <a:extLst>
                <a:ext uri="{63B3BB69-23CF-44E3-9099-C40C66FF867C}">
                  <a14:compatExt spid="_x0000_s233486"/>
                </a:ext>
                <a:ext uri="{FF2B5EF4-FFF2-40B4-BE49-F238E27FC236}">
                  <a16:creationId xmlns:a16="http://schemas.microsoft.com/office/drawing/2014/main" id="{00000000-0008-0000-5400-00000E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233487" name="Check Box 15" hidden="1">
              <a:extLst>
                <a:ext uri="{63B3BB69-23CF-44E3-9099-C40C66FF867C}">
                  <a14:compatExt spid="_x0000_s233487"/>
                </a:ext>
                <a:ext uri="{FF2B5EF4-FFF2-40B4-BE49-F238E27FC236}">
                  <a16:creationId xmlns:a16="http://schemas.microsoft.com/office/drawing/2014/main" id="{00000000-0008-0000-5400-00000F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233488" name="Check Box 16" hidden="1">
              <a:extLst>
                <a:ext uri="{63B3BB69-23CF-44E3-9099-C40C66FF867C}">
                  <a14:compatExt spid="_x0000_s233488"/>
                </a:ext>
                <a:ext uri="{FF2B5EF4-FFF2-40B4-BE49-F238E27FC236}">
                  <a16:creationId xmlns:a16="http://schemas.microsoft.com/office/drawing/2014/main" id="{00000000-0008-0000-5400-000010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233489" name="Check Box 17" hidden="1">
              <a:extLst>
                <a:ext uri="{63B3BB69-23CF-44E3-9099-C40C66FF867C}">
                  <a14:compatExt spid="_x0000_s233489"/>
                </a:ext>
                <a:ext uri="{FF2B5EF4-FFF2-40B4-BE49-F238E27FC236}">
                  <a16:creationId xmlns:a16="http://schemas.microsoft.com/office/drawing/2014/main" id="{00000000-0008-0000-5400-00001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233490" name="Check Box 18" hidden="1">
              <a:extLst>
                <a:ext uri="{63B3BB69-23CF-44E3-9099-C40C66FF867C}">
                  <a14:compatExt spid="_x0000_s233490"/>
                </a:ext>
                <a:ext uri="{FF2B5EF4-FFF2-40B4-BE49-F238E27FC236}">
                  <a16:creationId xmlns:a16="http://schemas.microsoft.com/office/drawing/2014/main" id="{00000000-0008-0000-5400-00001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233491" name="Check Box 19" hidden="1">
              <a:extLst>
                <a:ext uri="{63B3BB69-23CF-44E3-9099-C40C66FF867C}">
                  <a14:compatExt spid="_x0000_s233491"/>
                </a:ext>
                <a:ext uri="{FF2B5EF4-FFF2-40B4-BE49-F238E27FC236}">
                  <a16:creationId xmlns:a16="http://schemas.microsoft.com/office/drawing/2014/main" id="{00000000-0008-0000-5400-00001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233492" name="Check Box 20" hidden="1">
              <a:extLst>
                <a:ext uri="{63B3BB69-23CF-44E3-9099-C40C66FF867C}">
                  <a14:compatExt spid="_x0000_s233492"/>
                </a:ext>
                <a:ext uri="{FF2B5EF4-FFF2-40B4-BE49-F238E27FC236}">
                  <a16:creationId xmlns:a16="http://schemas.microsoft.com/office/drawing/2014/main" id="{00000000-0008-0000-5400-00001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233493" name="Check Box 21" hidden="1">
              <a:extLst>
                <a:ext uri="{63B3BB69-23CF-44E3-9099-C40C66FF867C}">
                  <a14:compatExt spid="_x0000_s233493"/>
                </a:ext>
                <a:ext uri="{FF2B5EF4-FFF2-40B4-BE49-F238E27FC236}">
                  <a16:creationId xmlns:a16="http://schemas.microsoft.com/office/drawing/2014/main" id="{00000000-0008-0000-5400-00001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233494" name="Check Box 22" hidden="1">
              <a:extLst>
                <a:ext uri="{63B3BB69-23CF-44E3-9099-C40C66FF867C}">
                  <a14:compatExt spid="_x0000_s233494"/>
                </a:ext>
                <a:ext uri="{FF2B5EF4-FFF2-40B4-BE49-F238E27FC236}">
                  <a16:creationId xmlns:a16="http://schemas.microsoft.com/office/drawing/2014/main" id="{00000000-0008-0000-5400-000016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233495" name="Check Box 23" hidden="1">
              <a:extLst>
                <a:ext uri="{63B3BB69-23CF-44E3-9099-C40C66FF867C}">
                  <a14:compatExt spid="_x0000_s233495"/>
                </a:ext>
                <a:ext uri="{FF2B5EF4-FFF2-40B4-BE49-F238E27FC236}">
                  <a16:creationId xmlns:a16="http://schemas.microsoft.com/office/drawing/2014/main" id="{00000000-0008-0000-5400-000017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233496" name="Check Box 24" hidden="1">
              <a:extLst>
                <a:ext uri="{63B3BB69-23CF-44E3-9099-C40C66FF867C}">
                  <a14:compatExt spid="_x0000_s233496"/>
                </a:ext>
                <a:ext uri="{FF2B5EF4-FFF2-40B4-BE49-F238E27FC236}">
                  <a16:creationId xmlns:a16="http://schemas.microsoft.com/office/drawing/2014/main" id="{00000000-0008-0000-5400-000018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233497" name="Check Box 25" hidden="1">
              <a:extLst>
                <a:ext uri="{63B3BB69-23CF-44E3-9099-C40C66FF867C}">
                  <a14:compatExt spid="_x0000_s233497"/>
                </a:ext>
                <a:ext uri="{FF2B5EF4-FFF2-40B4-BE49-F238E27FC236}">
                  <a16:creationId xmlns:a16="http://schemas.microsoft.com/office/drawing/2014/main" id="{00000000-0008-0000-5400-000019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275167</xdr:colOff>
      <xdr:row>0</xdr:row>
      <xdr:rowOff>137583</xdr:rowOff>
    </xdr:from>
    <xdr:to>
      <xdr:col>18</xdr:col>
      <xdr:colOff>202142</xdr:colOff>
      <xdr:row>6</xdr:row>
      <xdr:rowOff>134408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400-000002000000}"/>
            </a:ext>
          </a:extLst>
        </xdr:cNvPr>
        <xdr:cNvSpPr/>
      </xdr:nvSpPr>
      <xdr:spPr>
        <a:xfrm>
          <a:off x="11505142" y="137583"/>
          <a:ext cx="1984375" cy="11017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12</xdr:row>
          <xdr:rowOff>38100</xdr:rowOff>
        </xdr:from>
        <xdr:to>
          <xdr:col>7</xdr:col>
          <xdr:colOff>476250</xdr:colOff>
          <xdr:row>12</xdr:row>
          <xdr:rowOff>400050</xdr:rowOff>
        </xdr:to>
        <xdr:sp macro="" textlink="">
          <xdr:nvSpPr>
            <xdr:cNvPr id="560129" name="Check Box 1" hidden="1">
              <a:extLst>
                <a:ext uri="{63B3BB69-23CF-44E3-9099-C40C66FF867C}">
                  <a14:compatExt spid="_x0000_s560129"/>
                </a:ext>
                <a:ext uri="{FF2B5EF4-FFF2-40B4-BE49-F238E27FC236}">
                  <a16:creationId xmlns:a16="http://schemas.microsoft.com/office/drawing/2014/main" id="{00000000-0008-0000-5500-000001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a:t>
              </a:r>
            </a:p>
          </xdr:txBody>
        </xdr:sp>
        <xdr:clientData/>
      </xdr:twoCellAnchor>
    </mc:Choice>
    <mc:Fallback/>
  </mc:AlternateContent>
  <xdr:twoCellAnchor>
    <xdr:from>
      <xdr:col>3</xdr:col>
      <xdr:colOff>3811</xdr:colOff>
      <xdr:row>12</xdr:row>
      <xdr:rowOff>280213</xdr:rowOff>
    </xdr:from>
    <xdr:to>
      <xdr:col>11</xdr:col>
      <xdr:colOff>495301</xdr:colOff>
      <xdr:row>14</xdr:row>
      <xdr:rowOff>142875</xdr:rowOff>
    </xdr:to>
    <xdr:grpSp>
      <xdr:nvGrpSpPr>
        <xdr:cNvPr id="2" name="グループ化 1">
          <a:extLst>
            <a:ext uri="{FF2B5EF4-FFF2-40B4-BE49-F238E27FC236}">
              <a16:creationId xmlns:a16="http://schemas.microsoft.com/office/drawing/2014/main" id="{00000000-0008-0000-5500-000002000000}"/>
            </a:ext>
          </a:extLst>
        </xdr:cNvPr>
        <xdr:cNvGrpSpPr/>
      </xdr:nvGrpSpPr>
      <xdr:grpSpPr>
        <a:xfrm>
          <a:off x="2642236" y="4318813"/>
          <a:ext cx="6139815" cy="786587"/>
          <a:chOff x="2476943" y="4472126"/>
          <a:chExt cx="5072551" cy="315112"/>
        </a:xfrm>
      </xdr:grpSpPr>
      <mc:AlternateContent xmlns:mc="http://schemas.openxmlformats.org/markup-compatibility/2006">
        <mc:Choice xmlns:a14="http://schemas.microsoft.com/office/drawing/2010/main" Requires="a14">
          <xdr:sp macro="" textlink="">
            <xdr:nvSpPr>
              <xdr:cNvPr id="560130" name="Check Box 2" hidden="1">
                <a:extLst>
                  <a:ext uri="{63B3BB69-23CF-44E3-9099-C40C66FF867C}">
                    <a14:compatExt spid="_x0000_s560130"/>
                  </a:ext>
                  <a:ext uri="{FF2B5EF4-FFF2-40B4-BE49-F238E27FC236}">
                    <a16:creationId xmlns:a16="http://schemas.microsoft.com/office/drawing/2014/main" id="{00000000-0008-0000-5500-0000028C0800}"/>
                  </a:ext>
                </a:extLst>
              </xdr:cNvPr>
              <xdr:cNvSpPr/>
            </xdr:nvSpPr>
            <xdr:spPr bwMode="auto">
              <a:xfrm>
                <a:off x="2476943" y="4472126"/>
                <a:ext cx="526228" cy="3151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a:t>
                </a:r>
              </a:p>
            </xdr:txBody>
          </xdr:sp>
        </mc:Choice>
        <mc:Fallback/>
      </mc:AlternateContent>
      <xdr:sp macro="" textlink="">
        <xdr:nvSpPr>
          <xdr:cNvPr id="3" name="テキスト ボックス 2">
            <a:extLst>
              <a:ext uri="{FF2B5EF4-FFF2-40B4-BE49-F238E27FC236}">
                <a16:creationId xmlns:a16="http://schemas.microsoft.com/office/drawing/2014/main" id="{00000000-0008-0000-5500-000003000000}"/>
              </a:ext>
            </a:extLst>
          </xdr:cNvPr>
          <xdr:cNvSpPr txBox="1"/>
        </xdr:nvSpPr>
        <xdr:spPr>
          <a:xfrm>
            <a:off x="2960232" y="4553051"/>
            <a:ext cx="4589262" cy="169254"/>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kumimoji="1" lang="ja-JP" altLang="en-US" sz="900" strike="noStrike" baseline="0">
                <a:solidFill>
                  <a:sysClr val="windowText" lastClr="000000"/>
                </a:solidFill>
                <a:latin typeface="+mn-ea"/>
                <a:ea typeface="+mn-ea"/>
              </a:rPr>
              <a:t>特定機能病院・地域医療支援病院・</a:t>
            </a:r>
            <a:r>
              <a:rPr kumimoji="1" lang="ja-JP" altLang="en-US" sz="900" strike="noStrike" baseline="0">
                <a:solidFill>
                  <a:schemeClr val="tx1"/>
                </a:solidFill>
                <a:latin typeface="+mn-ea"/>
                <a:ea typeface="+mn-ea"/>
              </a:rPr>
              <a:t>紹介受診重点医療機関</a:t>
            </a:r>
            <a:endParaRPr kumimoji="1" lang="en-US" altLang="ja-JP" sz="900" strike="noStrike" baseline="0">
              <a:solidFill>
                <a:schemeClr val="tx1"/>
              </a:solidFill>
              <a:latin typeface="+mn-ea"/>
              <a:ea typeface="+mn-ea"/>
            </a:endParaRPr>
          </a:p>
          <a:p>
            <a:r>
              <a:rPr kumimoji="1" lang="ja-JP" altLang="en-US" sz="900" strike="noStrike" baseline="0">
                <a:solidFill>
                  <a:sysClr val="windowText" lastClr="000000"/>
                </a:solidFill>
                <a:latin typeface="+mn-ea"/>
                <a:ea typeface="+mn-ea"/>
              </a:rPr>
              <a:t>（一般病床に係るものの数が</a:t>
            </a:r>
            <a:r>
              <a:rPr kumimoji="1" lang="en-US" altLang="ja-JP" sz="900" strike="noStrike" baseline="0">
                <a:solidFill>
                  <a:sysClr val="windowText" lastClr="000000"/>
                </a:solidFill>
                <a:latin typeface="+mn-ea"/>
                <a:ea typeface="+mn-ea"/>
              </a:rPr>
              <a:t>200</a:t>
            </a:r>
            <a:r>
              <a:rPr kumimoji="1" lang="ja-JP" altLang="en-US" sz="900" strike="noStrike" baseline="0">
                <a:solidFill>
                  <a:sysClr val="windowText" lastClr="000000"/>
                </a:solidFill>
                <a:latin typeface="+mn-ea"/>
                <a:ea typeface="+mn-ea"/>
              </a:rPr>
              <a:t>床未満の病院を除く。）</a:t>
            </a:r>
          </a:p>
        </xdr:txBody>
      </xdr:sp>
    </xdr:grpSp>
    <xdr:clientData/>
  </xdr:twoCellAnchor>
  <mc:AlternateContent xmlns:mc="http://schemas.openxmlformats.org/markup-compatibility/2006">
    <mc:Choice xmlns:a14="http://schemas.microsoft.com/office/drawing/2010/main" Requires="a14">
      <xdr:twoCellAnchor editAs="oneCell">
        <xdr:from>
          <xdr:col>3</xdr:col>
          <xdr:colOff>47625</xdr:colOff>
          <xdr:row>21</xdr:row>
          <xdr:rowOff>9525</xdr:rowOff>
        </xdr:from>
        <xdr:to>
          <xdr:col>4</xdr:col>
          <xdr:colOff>314325</xdr:colOff>
          <xdr:row>22</xdr:row>
          <xdr:rowOff>57150</xdr:rowOff>
        </xdr:to>
        <xdr:sp macro="" textlink="">
          <xdr:nvSpPr>
            <xdr:cNvPr id="560131" name="Check Box 3" hidden="1">
              <a:extLst>
                <a:ext uri="{63B3BB69-23CF-44E3-9099-C40C66FF867C}">
                  <a14:compatExt spid="_x0000_s560131"/>
                </a:ext>
                <a:ext uri="{FF2B5EF4-FFF2-40B4-BE49-F238E27FC236}">
                  <a16:creationId xmlns:a16="http://schemas.microsoft.com/office/drawing/2014/main" id="{00000000-0008-0000-5500-000003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11</xdr:row>
          <xdr:rowOff>76200</xdr:rowOff>
        </xdr:from>
        <xdr:to>
          <xdr:col>4</xdr:col>
          <xdr:colOff>47625</xdr:colOff>
          <xdr:row>11</xdr:row>
          <xdr:rowOff>438150</xdr:rowOff>
        </xdr:to>
        <xdr:sp macro="" textlink="">
          <xdr:nvSpPr>
            <xdr:cNvPr id="560132" name="Check Box 4" hidden="1">
              <a:extLst>
                <a:ext uri="{63B3BB69-23CF-44E3-9099-C40C66FF867C}">
                  <a14:compatExt spid="_x0000_s560132"/>
                </a:ext>
                <a:ext uri="{FF2B5EF4-FFF2-40B4-BE49-F238E27FC236}">
                  <a16:creationId xmlns:a16="http://schemas.microsoft.com/office/drawing/2014/main" id="{00000000-0008-0000-5500-000004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11</xdr:row>
          <xdr:rowOff>371475</xdr:rowOff>
        </xdr:from>
        <xdr:to>
          <xdr:col>4</xdr:col>
          <xdr:colOff>209550</xdr:colOff>
          <xdr:row>11</xdr:row>
          <xdr:rowOff>733425</xdr:rowOff>
        </xdr:to>
        <xdr:sp macro="" textlink="">
          <xdr:nvSpPr>
            <xdr:cNvPr id="560133" name="Check Box 5" hidden="1">
              <a:extLst>
                <a:ext uri="{63B3BB69-23CF-44E3-9099-C40C66FF867C}">
                  <a14:compatExt spid="_x0000_s560133"/>
                </a:ext>
                <a:ext uri="{FF2B5EF4-FFF2-40B4-BE49-F238E27FC236}">
                  <a16:creationId xmlns:a16="http://schemas.microsoft.com/office/drawing/2014/main" id="{00000000-0008-0000-5500-000005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771525</xdr:rowOff>
        </xdr:from>
        <xdr:to>
          <xdr:col>4</xdr:col>
          <xdr:colOff>333375</xdr:colOff>
          <xdr:row>25</xdr:row>
          <xdr:rowOff>28575</xdr:rowOff>
        </xdr:to>
        <xdr:sp macro="" textlink="">
          <xdr:nvSpPr>
            <xdr:cNvPr id="560134" name="Check Box 6" hidden="1">
              <a:extLst>
                <a:ext uri="{63B3BB69-23CF-44E3-9099-C40C66FF867C}">
                  <a14:compatExt spid="_x0000_s560134"/>
                </a:ext>
                <a:ext uri="{FF2B5EF4-FFF2-40B4-BE49-F238E27FC236}">
                  <a16:creationId xmlns:a16="http://schemas.microsoft.com/office/drawing/2014/main" id="{00000000-0008-0000-5500-000006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xdr:twoCellAnchor>
    <xdr:from>
      <xdr:col>3</xdr:col>
      <xdr:colOff>481219</xdr:colOff>
      <xdr:row>12</xdr:row>
      <xdr:rowOff>105604</xdr:rowOff>
    </xdr:from>
    <xdr:to>
      <xdr:col>8</xdr:col>
      <xdr:colOff>168991</xdr:colOff>
      <xdr:row>13</xdr:row>
      <xdr:rowOff>55909</xdr:rowOff>
    </xdr:to>
    <xdr:sp macro="" textlink="">
      <xdr:nvSpPr>
        <xdr:cNvPr id="4" name="テキスト ボックス 3">
          <a:extLst>
            <a:ext uri="{FF2B5EF4-FFF2-40B4-BE49-F238E27FC236}">
              <a16:creationId xmlns:a16="http://schemas.microsoft.com/office/drawing/2014/main" id="{00000000-0008-0000-5500-000004000000}"/>
            </a:ext>
          </a:extLst>
        </xdr:cNvPr>
        <xdr:cNvSpPr txBox="1"/>
      </xdr:nvSpPr>
      <xdr:spPr>
        <a:xfrm>
          <a:off x="3119644" y="4144204"/>
          <a:ext cx="3945447" cy="39798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kumimoji="1" lang="ja-JP" altLang="en-US" sz="900" strike="noStrike" baseline="0">
              <a:solidFill>
                <a:sysClr val="windowText" lastClr="000000"/>
              </a:solidFill>
              <a:latin typeface="+mn-ea"/>
              <a:ea typeface="+mn-ea"/>
            </a:rPr>
            <a:t>  </a:t>
          </a:r>
          <a:r>
            <a:rPr kumimoji="1" lang="en-US" altLang="ja-JP" sz="900" strike="noStrike" baseline="0">
              <a:solidFill>
                <a:sysClr val="windowText" lastClr="000000"/>
              </a:solidFill>
              <a:latin typeface="+mn-ea"/>
              <a:ea typeface="+mn-ea"/>
            </a:rPr>
            <a:t>200</a:t>
          </a:r>
          <a:r>
            <a:rPr kumimoji="1" lang="ja-JP" altLang="en-US" sz="900" strike="noStrike" baseline="0">
              <a:solidFill>
                <a:sysClr val="windowText" lastClr="000000"/>
              </a:solidFill>
              <a:latin typeface="+mn-ea"/>
              <a:ea typeface="+mn-ea"/>
            </a:rPr>
            <a:t>床（一般病床に係るものに限る。）以上の病院（２．を除く。）</a:t>
          </a:r>
          <a:endParaRPr kumimoji="1" lang="ja-JP" altLang="en-US" sz="900" strike="noStrike" baseline="0">
            <a:solidFill>
              <a:srgbClr val="FF0000"/>
            </a:solidFill>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6</xdr:col>
          <xdr:colOff>171450</xdr:colOff>
          <xdr:row>21</xdr:row>
          <xdr:rowOff>0</xdr:rowOff>
        </xdr:from>
        <xdr:to>
          <xdr:col>8</xdr:col>
          <xdr:colOff>9525</xdr:colOff>
          <xdr:row>22</xdr:row>
          <xdr:rowOff>47625</xdr:rowOff>
        </xdr:to>
        <xdr:sp macro="" textlink="">
          <xdr:nvSpPr>
            <xdr:cNvPr id="560135" name="Check Box 7" hidden="1">
              <a:extLst>
                <a:ext uri="{63B3BB69-23CF-44E3-9099-C40C66FF867C}">
                  <a14:compatExt spid="_x0000_s560135"/>
                </a:ext>
                <a:ext uri="{FF2B5EF4-FFF2-40B4-BE49-F238E27FC236}">
                  <a16:creationId xmlns:a16="http://schemas.microsoft.com/office/drawing/2014/main" id="{00000000-0008-0000-5500-000007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24</xdr:row>
          <xdr:rowOff>0</xdr:rowOff>
        </xdr:from>
        <xdr:to>
          <xdr:col>8</xdr:col>
          <xdr:colOff>9525</xdr:colOff>
          <xdr:row>25</xdr:row>
          <xdr:rowOff>47625</xdr:rowOff>
        </xdr:to>
        <xdr:sp macro="" textlink="">
          <xdr:nvSpPr>
            <xdr:cNvPr id="560136" name="Check Box 8" hidden="1">
              <a:extLst>
                <a:ext uri="{63B3BB69-23CF-44E3-9099-C40C66FF867C}">
                  <a14:compatExt spid="_x0000_s560136"/>
                </a:ext>
                <a:ext uri="{FF2B5EF4-FFF2-40B4-BE49-F238E27FC236}">
                  <a16:creationId xmlns:a16="http://schemas.microsoft.com/office/drawing/2014/main" id="{00000000-0008-0000-5500-000008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xdr:twoCellAnchor>
    <xdr:from>
      <xdr:col>4</xdr:col>
      <xdr:colOff>699027</xdr:colOff>
      <xdr:row>23</xdr:row>
      <xdr:rowOff>77443</xdr:rowOff>
    </xdr:from>
    <xdr:to>
      <xdr:col>4</xdr:col>
      <xdr:colOff>813327</xdr:colOff>
      <xdr:row>23</xdr:row>
      <xdr:rowOff>725143</xdr:rowOff>
    </xdr:to>
    <xdr:sp macro="" textlink="">
      <xdr:nvSpPr>
        <xdr:cNvPr id="5" name="左大かっこ 4">
          <a:extLst>
            <a:ext uri="{FF2B5EF4-FFF2-40B4-BE49-F238E27FC236}">
              <a16:creationId xmlns:a16="http://schemas.microsoft.com/office/drawing/2014/main" id="{00000000-0008-0000-5500-000005000000}"/>
            </a:ext>
          </a:extLst>
        </xdr:cNvPr>
        <xdr:cNvSpPr/>
      </xdr:nvSpPr>
      <xdr:spPr>
        <a:xfrm>
          <a:off x="4480452" y="7468843"/>
          <a:ext cx="114300" cy="647700"/>
        </a:xfrm>
        <a:prstGeom prst="leftBracket">
          <a:avLst/>
        </a:prstGeom>
        <a:noFill/>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180722</xdr:colOff>
      <xdr:row>23</xdr:row>
      <xdr:rowOff>94007</xdr:rowOff>
    </xdr:from>
    <xdr:to>
      <xdr:col>10</xdr:col>
      <xdr:colOff>285750</xdr:colOff>
      <xdr:row>23</xdr:row>
      <xdr:rowOff>722657</xdr:rowOff>
    </xdr:to>
    <xdr:sp macro="" textlink="">
      <xdr:nvSpPr>
        <xdr:cNvPr id="6" name="左大かっこ 5">
          <a:extLst>
            <a:ext uri="{FF2B5EF4-FFF2-40B4-BE49-F238E27FC236}">
              <a16:creationId xmlns:a16="http://schemas.microsoft.com/office/drawing/2014/main" id="{00000000-0008-0000-5500-000006000000}"/>
            </a:ext>
          </a:extLst>
        </xdr:cNvPr>
        <xdr:cNvSpPr/>
      </xdr:nvSpPr>
      <xdr:spPr>
        <a:xfrm flipH="1">
          <a:off x="7991222" y="7485407"/>
          <a:ext cx="105028" cy="628650"/>
        </a:xfrm>
        <a:prstGeom prst="lef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691426</xdr:colOff>
      <xdr:row>26</xdr:row>
      <xdr:rowOff>85725</xdr:rowOff>
    </xdr:from>
    <xdr:to>
      <xdr:col>4</xdr:col>
      <xdr:colOff>796201</xdr:colOff>
      <xdr:row>26</xdr:row>
      <xdr:rowOff>714375</xdr:rowOff>
    </xdr:to>
    <xdr:sp macro="" textlink="">
      <xdr:nvSpPr>
        <xdr:cNvPr id="7" name="左大かっこ 6">
          <a:extLst>
            <a:ext uri="{FF2B5EF4-FFF2-40B4-BE49-F238E27FC236}">
              <a16:creationId xmlns:a16="http://schemas.microsoft.com/office/drawing/2014/main" id="{00000000-0008-0000-5500-000007000000}"/>
            </a:ext>
          </a:extLst>
        </xdr:cNvPr>
        <xdr:cNvSpPr/>
      </xdr:nvSpPr>
      <xdr:spPr>
        <a:xfrm>
          <a:off x="4472851" y="8896350"/>
          <a:ext cx="104775" cy="628650"/>
        </a:xfrm>
        <a:prstGeom prst="leftBracket">
          <a:avLst/>
        </a:prstGeom>
        <a:noFill/>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172439</xdr:colOff>
      <xdr:row>26</xdr:row>
      <xdr:rowOff>102290</xdr:rowOff>
    </xdr:from>
    <xdr:to>
      <xdr:col>10</xdr:col>
      <xdr:colOff>285749</xdr:colOff>
      <xdr:row>26</xdr:row>
      <xdr:rowOff>721415</xdr:rowOff>
    </xdr:to>
    <xdr:sp macro="" textlink="">
      <xdr:nvSpPr>
        <xdr:cNvPr id="8" name="左大かっこ 7">
          <a:extLst>
            <a:ext uri="{FF2B5EF4-FFF2-40B4-BE49-F238E27FC236}">
              <a16:creationId xmlns:a16="http://schemas.microsoft.com/office/drawing/2014/main" id="{00000000-0008-0000-5500-000008000000}"/>
            </a:ext>
          </a:extLst>
        </xdr:cNvPr>
        <xdr:cNvSpPr/>
      </xdr:nvSpPr>
      <xdr:spPr>
        <a:xfrm flipH="1">
          <a:off x="7982939" y="8912915"/>
          <a:ext cx="113310" cy="619125"/>
        </a:xfrm>
        <a:prstGeom prst="lef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6626</xdr:colOff>
      <xdr:row>11</xdr:row>
      <xdr:rowOff>8282</xdr:rowOff>
    </xdr:from>
    <xdr:to>
      <xdr:col>4</xdr:col>
      <xdr:colOff>511865</xdr:colOff>
      <xdr:row>11</xdr:row>
      <xdr:rowOff>226943</xdr:rowOff>
    </xdr:to>
    <xdr:sp macro="" textlink="">
      <xdr:nvSpPr>
        <xdr:cNvPr id="9" name="テキスト ボックス 8">
          <a:extLst>
            <a:ext uri="{FF2B5EF4-FFF2-40B4-BE49-F238E27FC236}">
              <a16:creationId xmlns:a16="http://schemas.microsoft.com/office/drawing/2014/main" id="{00000000-0008-0000-5500-000009000000}"/>
            </a:ext>
          </a:extLst>
        </xdr:cNvPr>
        <xdr:cNvSpPr txBox="1"/>
      </xdr:nvSpPr>
      <xdr:spPr>
        <a:xfrm>
          <a:off x="3788051" y="3246782"/>
          <a:ext cx="505239" cy="21866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ysClr val="windowText" lastClr="000000"/>
              </a:solidFill>
            </a:rPr>
            <a:t>医科</a:t>
          </a:r>
          <a:endParaRPr kumimoji="1" lang="ja-JP" altLang="en-US" sz="1100">
            <a:solidFill>
              <a:sysClr val="windowText" lastClr="000000"/>
            </a:solidFill>
          </a:endParaRPr>
        </a:p>
      </xdr:txBody>
    </xdr:sp>
    <xdr:clientData/>
  </xdr:twoCellAnchor>
  <xdr:twoCellAnchor>
    <xdr:from>
      <xdr:col>7</xdr:col>
      <xdr:colOff>0</xdr:colOff>
      <xdr:row>11</xdr:row>
      <xdr:rowOff>0</xdr:rowOff>
    </xdr:from>
    <xdr:to>
      <xdr:col>7</xdr:col>
      <xdr:colOff>488674</xdr:colOff>
      <xdr:row>11</xdr:row>
      <xdr:rowOff>207065</xdr:rowOff>
    </xdr:to>
    <xdr:sp macro="" textlink="">
      <xdr:nvSpPr>
        <xdr:cNvPr id="10" name="テキスト ボックス 9">
          <a:extLst>
            <a:ext uri="{FF2B5EF4-FFF2-40B4-BE49-F238E27FC236}">
              <a16:creationId xmlns:a16="http://schemas.microsoft.com/office/drawing/2014/main" id="{00000000-0008-0000-5500-00000A000000}"/>
            </a:ext>
          </a:extLst>
        </xdr:cNvPr>
        <xdr:cNvSpPr txBox="1"/>
      </xdr:nvSpPr>
      <xdr:spPr>
        <a:xfrm>
          <a:off x="5895975" y="3238500"/>
          <a:ext cx="488674" cy="2070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ysClr val="windowText" lastClr="000000"/>
              </a:solidFill>
            </a:rPr>
            <a:t>歯科</a:t>
          </a:r>
        </a:p>
      </xdr:txBody>
    </xdr:sp>
    <xdr:clientData/>
  </xdr:twoCellAnchor>
  <xdr:twoCellAnchor>
    <xdr:from>
      <xdr:col>11</xdr:col>
      <xdr:colOff>333375</xdr:colOff>
      <xdr:row>0</xdr:row>
      <xdr:rowOff>180975</xdr:rowOff>
    </xdr:from>
    <xdr:to>
      <xdr:col>14</xdr:col>
      <xdr:colOff>520460</xdr:colOff>
      <xdr:row>6</xdr:row>
      <xdr:rowOff>239564</xdr:rowOff>
    </xdr:to>
    <xdr:sp macro="" textlink="">
      <xdr:nvSpPr>
        <xdr:cNvPr id="11" name="四角形: 角度付き 10">
          <a:hlinkClick xmlns:r="http://schemas.openxmlformats.org/officeDocument/2006/relationships" r:id="rId1"/>
          <a:extLst>
            <a:ext uri="{FF2B5EF4-FFF2-40B4-BE49-F238E27FC236}">
              <a16:creationId xmlns:a16="http://schemas.microsoft.com/office/drawing/2014/main" id="{00000000-0008-0000-5500-00000B000000}"/>
            </a:ext>
          </a:extLst>
        </xdr:cNvPr>
        <xdr:cNvSpPr/>
      </xdr:nvSpPr>
      <xdr:spPr>
        <a:xfrm>
          <a:off x="8620125" y="180975"/>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140805</xdr:colOff>
      <xdr:row>0</xdr:row>
      <xdr:rowOff>24847</xdr:rowOff>
    </xdr:from>
    <xdr:to>
      <xdr:col>12</xdr:col>
      <xdr:colOff>637761</xdr:colOff>
      <xdr:row>4</xdr:row>
      <xdr:rowOff>91108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600-000002000000}"/>
            </a:ext>
          </a:extLst>
        </xdr:cNvPr>
        <xdr:cNvSpPr/>
      </xdr:nvSpPr>
      <xdr:spPr>
        <a:xfrm>
          <a:off x="8365435" y="24847"/>
          <a:ext cx="1871869" cy="9856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rPr>
            <a:t>判定シート</a:t>
          </a:r>
          <a:endParaRPr kumimoji="1" lang="en-US" altLang="ja-JP" sz="1400" b="1">
            <a:solidFill>
              <a:sysClr val="windowText" lastClr="000000"/>
            </a:solidFill>
          </a:endParaRPr>
        </a:p>
        <a:p>
          <a:pPr algn="ctr"/>
          <a:r>
            <a:rPr kumimoji="1" lang="ja-JP" altLang="en-US" sz="1400" b="1">
              <a:solidFill>
                <a:sysClr val="windowText" lastClr="000000"/>
              </a:solidFill>
            </a:rPr>
            <a:t>へ戻る</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7</xdr:col>
      <xdr:colOff>609600</xdr:colOff>
      <xdr:row>0</xdr:row>
      <xdr:rowOff>142875</xdr:rowOff>
    </xdr:from>
    <xdr:to>
      <xdr:col>11</xdr:col>
      <xdr:colOff>110885</xdr:colOff>
      <xdr:row>6</xdr:row>
      <xdr:rowOff>39539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700-000002000000}"/>
            </a:ext>
          </a:extLst>
        </xdr:cNvPr>
        <xdr:cNvSpPr/>
      </xdr:nvSpPr>
      <xdr:spPr>
        <a:xfrm>
          <a:off x="7924800" y="142875"/>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8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257175</xdr:colOff>
          <xdr:row>5</xdr:row>
          <xdr:rowOff>66675</xdr:rowOff>
        </xdr:from>
        <xdr:to>
          <xdr:col>36</xdr:col>
          <xdr:colOff>238125</xdr:colOff>
          <xdr:row>6</xdr:row>
          <xdr:rowOff>171450</xdr:rowOff>
        </xdr:to>
        <xdr:sp macro="" textlink="">
          <xdr:nvSpPr>
            <xdr:cNvPr id="392193" name="Check Box 1" hidden="1">
              <a:extLst>
                <a:ext uri="{63B3BB69-23CF-44E3-9099-C40C66FF867C}">
                  <a14:compatExt spid="_x0000_s392193"/>
                </a:ext>
                <a:ext uri="{FF2B5EF4-FFF2-40B4-BE49-F238E27FC236}">
                  <a16:creationId xmlns:a16="http://schemas.microsoft.com/office/drawing/2014/main" id="{00000000-0008-0000-2B00-000001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4</xdr:row>
          <xdr:rowOff>28575</xdr:rowOff>
        </xdr:from>
        <xdr:to>
          <xdr:col>14</xdr:col>
          <xdr:colOff>47625</xdr:colOff>
          <xdr:row>5</xdr:row>
          <xdr:rowOff>76200</xdr:rowOff>
        </xdr:to>
        <xdr:sp macro="" textlink="">
          <xdr:nvSpPr>
            <xdr:cNvPr id="392194" name="Check Box 2" hidden="1">
              <a:extLst>
                <a:ext uri="{63B3BB69-23CF-44E3-9099-C40C66FF867C}">
                  <a14:compatExt spid="_x0000_s392194"/>
                </a:ext>
                <a:ext uri="{FF2B5EF4-FFF2-40B4-BE49-F238E27FC236}">
                  <a16:creationId xmlns:a16="http://schemas.microsoft.com/office/drawing/2014/main" id="{00000000-0008-0000-2B00-000002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１．特定機能病院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5</xdr:row>
          <xdr:rowOff>133350</xdr:rowOff>
        </xdr:from>
        <xdr:to>
          <xdr:col>14</xdr:col>
          <xdr:colOff>47625</xdr:colOff>
          <xdr:row>6</xdr:row>
          <xdr:rowOff>171450</xdr:rowOff>
        </xdr:to>
        <xdr:sp macro="" textlink="">
          <xdr:nvSpPr>
            <xdr:cNvPr id="392195" name="Check Box 3" hidden="1">
              <a:extLst>
                <a:ext uri="{63B3BB69-23CF-44E3-9099-C40C66FF867C}">
                  <a14:compatExt spid="_x0000_s392195"/>
                </a:ext>
                <a:ext uri="{FF2B5EF4-FFF2-40B4-BE49-F238E27FC236}">
                  <a16:creationId xmlns:a16="http://schemas.microsoft.com/office/drawing/2014/main" id="{00000000-0008-0000-2B00-000003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２．専門病院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6</xdr:row>
          <xdr:rowOff>228600</xdr:rowOff>
        </xdr:from>
        <xdr:to>
          <xdr:col>14</xdr:col>
          <xdr:colOff>47625</xdr:colOff>
          <xdr:row>7</xdr:row>
          <xdr:rowOff>266700</xdr:rowOff>
        </xdr:to>
        <xdr:sp macro="" textlink="">
          <xdr:nvSpPr>
            <xdr:cNvPr id="392196" name="Check Box 4" hidden="1">
              <a:extLst>
                <a:ext uri="{63B3BB69-23CF-44E3-9099-C40C66FF867C}">
                  <a14:compatExt spid="_x0000_s392196"/>
                </a:ext>
                <a:ext uri="{FF2B5EF4-FFF2-40B4-BE49-F238E27FC236}">
                  <a16:creationId xmlns:a16="http://schemas.microsoft.com/office/drawing/2014/main" id="{00000000-0008-0000-2B00-000004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３．一般・その他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42</xdr:row>
          <xdr:rowOff>38100</xdr:rowOff>
        </xdr:from>
        <xdr:to>
          <xdr:col>8</xdr:col>
          <xdr:colOff>47625</xdr:colOff>
          <xdr:row>42</xdr:row>
          <xdr:rowOff>266700</xdr:rowOff>
        </xdr:to>
        <xdr:sp macro="" textlink="">
          <xdr:nvSpPr>
            <xdr:cNvPr id="392197" name="Check Box 5" hidden="1">
              <a:extLst>
                <a:ext uri="{63B3BB69-23CF-44E3-9099-C40C66FF867C}">
                  <a14:compatExt spid="_x0000_s392197"/>
                </a:ext>
                <a:ext uri="{FF2B5EF4-FFF2-40B4-BE49-F238E27FC236}">
                  <a16:creationId xmlns:a16="http://schemas.microsoft.com/office/drawing/2014/main" id="{00000000-0008-0000-2B00-000005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42</xdr:row>
          <xdr:rowOff>38100</xdr:rowOff>
        </xdr:from>
        <xdr:to>
          <xdr:col>8</xdr:col>
          <xdr:colOff>476250</xdr:colOff>
          <xdr:row>42</xdr:row>
          <xdr:rowOff>266700</xdr:rowOff>
        </xdr:to>
        <xdr:sp macro="" textlink="">
          <xdr:nvSpPr>
            <xdr:cNvPr id="392198" name="Check Box 6" hidden="1">
              <a:extLst>
                <a:ext uri="{63B3BB69-23CF-44E3-9099-C40C66FF867C}">
                  <a14:compatExt spid="_x0000_s392198"/>
                </a:ext>
                <a:ext uri="{FF2B5EF4-FFF2-40B4-BE49-F238E27FC236}">
                  <a16:creationId xmlns:a16="http://schemas.microsoft.com/office/drawing/2014/main" id="{00000000-0008-0000-2B00-000006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43</xdr:row>
          <xdr:rowOff>57150</xdr:rowOff>
        </xdr:from>
        <xdr:to>
          <xdr:col>8</xdr:col>
          <xdr:colOff>28575</xdr:colOff>
          <xdr:row>43</xdr:row>
          <xdr:rowOff>285750</xdr:rowOff>
        </xdr:to>
        <xdr:sp macro="" textlink="">
          <xdr:nvSpPr>
            <xdr:cNvPr id="392199" name="Check Box 7" hidden="1">
              <a:extLst>
                <a:ext uri="{63B3BB69-23CF-44E3-9099-C40C66FF867C}">
                  <a14:compatExt spid="_x0000_s392199"/>
                </a:ext>
                <a:ext uri="{FF2B5EF4-FFF2-40B4-BE49-F238E27FC236}">
                  <a16:creationId xmlns:a16="http://schemas.microsoft.com/office/drawing/2014/main" id="{00000000-0008-0000-2B00-000007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43</xdr:row>
          <xdr:rowOff>47625</xdr:rowOff>
        </xdr:from>
        <xdr:to>
          <xdr:col>8</xdr:col>
          <xdr:colOff>476250</xdr:colOff>
          <xdr:row>43</xdr:row>
          <xdr:rowOff>285750</xdr:rowOff>
        </xdr:to>
        <xdr:sp macro="" textlink="">
          <xdr:nvSpPr>
            <xdr:cNvPr id="392200" name="Check Box 8" hidden="1">
              <a:extLst>
                <a:ext uri="{63B3BB69-23CF-44E3-9099-C40C66FF867C}">
                  <a14:compatExt spid="_x0000_s392200"/>
                </a:ext>
                <a:ext uri="{FF2B5EF4-FFF2-40B4-BE49-F238E27FC236}">
                  <a16:creationId xmlns:a16="http://schemas.microsoft.com/office/drawing/2014/main" id="{00000000-0008-0000-2B00-000008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44</xdr:row>
          <xdr:rowOff>38100</xdr:rowOff>
        </xdr:from>
        <xdr:to>
          <xdr:col>8</xdr:col>
          <xdr:colOff>47625</xdr:colOff>
          <xdr:row>44</xdr:row>
          <xdr:rowOff>266700</xdr:rowOff>
        </xdr:to>
        <xdr:sp macro="" textlink="">
          <xdr:nvSpPr>
            <xdr:cNvPr id="392201" name="Check Box 9" hidden="1">
              <a:extLst>
                <a:ext uri="{63B3BB69-23CF-44E3-9099-C40C66FF867C}">
                  <a14:compatExt spid="_x0000_s392201"/>
                </a:ext>
                <a:ext uri="{FF2B5EF4-FFF2-40B4-BE49-F238E27FC236}">
                  <a16:creationId xmlns:a16="http://schemas.microsoft.com/office/drawing/2014/main" id="{00000000-0008-0000-2B00-000009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45</xdr:row>
          <xdr:rowOff>38100</xdr:rowOff>
        </xdr:from>
        <xdr:to>
          <xdr:col>8</xdr:col>
          <xdr:colOff>47625</xdr:colOff>
          <xdr:row>45</xdr:row>
          <xdr:rowOff>266700</xdr:rowOff>
        </xdr:to>
        <xdr:sp macro="" textlink="">
          <xdr:nvSpPr>
            <xdr:cNvPr id="392202" name="Check Box 10" hidden="1">
              <a:extLst>
                <a:ext uri="{63B3BB69-23CF-44E3-9099-C40C66FF867C}">
                  <a14:compatExt spid="_x0000_s392202"/>
                </a:ext>
                <a:ext uri="{FF2B5EF4-FFF2-40B4-BE49-F238E27FC236}">
                  <a16:creationId xmlns:a16="http://schemas.microsoft.com/office/drawing/2014/main" id="{00000000-0008-0000-2B00-00000A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44</xdr:row>
          <xdr:rowOff>38100</xdr:rowOff>
        </xdr:from>
        <xdr:to>
          <xdr:col>8</xdr:col>
          <xdr:colOff>476250</xdr:colOff>
          <xdr:row>44</xdr:row>
          <xdr:rowOff>285750</xdr:rowOff>
        </xdr:to>
        <xdr:sp macro="" textlink="">
          <xdr:nvSpPr>
            <xdr:cNvPr id="392203" name="Check Box 11" hidden="1">
              <a:extLst>
                <a:ext uri="{63B3BB69-23CF-44E3-9099-C40C66FF867C}">
                  <a14:compatExt spid="_x0000_s392203"/>
                </a:ext>
                <a:ext uri="{FF2B5EF4-FFF2-40B4-BE49-F238E27FC236}">
                  <a16:creationId xmlns:a16="http://schemas.microsoft.com/office/drawing/2014/main" id="{00000000-0008-0000-2B00-00000B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45</xdr:row>
          <xdr:rowOff>38100</xdr:rowOff>
        </xdr:from>
        <xdr:to>
          <xdr:col>8</xdr:col>
          <xdr:colOff>476250</xdr:colOff>
          <xdr:row>45</xdr:row>
          <xdr:rowOff>285750</xdr:rowOff>
        </xdr:to>
        <xdr:sp macro="" textlink="">
          <xdr:nvSpPr>
            <xdr:cNvPr id="392204" name="Check Box 12" hidden="1">
              <a:extLst>
                <a:ext uri="{63B3BB69-23CF-44E3-9099-C40C66FF867C}">
                  <a14:compatExt spid="_x0000_s392204"/>
                </a:ext>
                <a:ext uri="{FF2B5EF4-FFF2-40B4-BE49-F238E27FC236}">
                  <a16:creationId xmlns:a16="http://schemas.microsoft.com/office/drawing/2014/main" id="{00000000-0008-0000-2B00-00000C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438150</xdr:colOff>
          <xdr:row>4</xdr:row>
          <xdr:rowOff>28575</xdr:rowOff>
        </xdr:from>
        <xdr:to>
          <xdr:col>23</xdr:col>
          <xdr:colOff>171450</xdr:colOff>
          <xdr:row>5</xdr:row>
          <xdr:rowOff>28575</xdr:rowOff>
        </xdr:to>
        <xdr:sp macro="" textlink="">
          <xdr:nvSpPr>
            <xdr:cNvPr id="392205" name="Check Box 13" hidden="1">
              <a:extLst>
                <a:ext uri="{63B3BB69-23CF-44E3-9099-C40C66FF867C}">
                  <a14:compatExt spid="_x0000_s392205"/>
                </a:ext>
                <a:ext uri="{FF2B5EF4-FFF2-40B4-BE49-F238E27FC236}">
                  <a16:creationId xmlns:a16="http://schemas.microsoft.com/office/drawing/2014/main" id="{00000000-0008-0000-2B00-00000D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447675</xdr:colOff>
          <xdr:row>5</xdr:row>
          <xdr:rowOff>9525</xdr:rowOff>
        </xdr:from>
        <xdr:to>
          <xdr:col>23</xdr:col>
          <xdr:colOff>171450</xdr:colOff>
          <xdr:row>6</xdr:row>
          <xdr:rowOff>0</xdr:rowOff>
        </xdr:to>
        <xdr:sp macro="" textlink="">
          <xdr:nvSpPr>
            <xdr:cNvPr id="392206" name="Check Box 14" hidden="1">
              <a:extLst>
                <a:ext uri="{63B3BB69-23CF-44E3-9099-C40C66FF867C}">
                  <a14:compatExt spid="_x0000_s392206"/>
                </a:ext>
                <a:ext uri="{FF2B5EF4-FFF2-40B4-BE49-F238E27FC236}">
                  <a16:creationId xmlns:a16="http://schemas.microsoft.com/office/drawing/2014/main" id="{00000000-0008-0000-2B00-00000E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438150</xdr:colOff>
          <xdr:row>6</xdr:row>
          <xdr:rowOff>28575</xdr:rowOff>
        </xdr:from>
        <xdr:to>
          <xdr:col>23</xdr:col>
          <xdr:colOff>171450</xdr:colOff>
          <xdr:row>7</xdr:row>
          <xdr:rowOff>28575</xdr:rowOff>
        </xdr:to>
        <xdr:sp macro="" textlink="">
          <xdr:nvSpPr>
            <xdr:cNvPr id="392207" name="Check Box 15" hidden="1">
              <a:extLst>
                <a:ext uri="{63B3BB69-23CF-44E3-9099-C40C66FF867C}">
                  <a14:compatExt spid="_x0000_s392207"/>
                </a:ext>
                <a:ext uri="{FF2B5EF4-FFF2-40B4-BE49-F238E27FC236}">
                  <a16:creationId xmlns:a16="http://schemas.microsoft.com/office/drawing/2014/main" id="{00000000-0008-0000-2B00-00000F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447675</xdr:colOff>
          <xdr:row>7</xdr:row>
          <xdr:rowOff>9525</xdr:rowOff>
        </xdr:from>
        <xdr:to>
          <xdr:col>23</xdr:col>
          <xdr:colOff>171450</xdr:colOff>
          <xdr:row>8</xdr:row>
          <xdr:rowOff>0</xdr:rowOff>
        </xdr:to>
        <xdr:sp macro="" textlink="">
          <xdr:nvSpPr>
            <xdr:cNvPr id="392208" name="Check Box 16" hidden="1">
              <a:extLst>
                <a:ext uri="{63B3BB69-23CF-44E3-9099-C40C66FF867C}">
                  <a14:compatExt spid="_x0000_s392208"/>
                </a:ext>
                <a:ext uri="{FF2B5EF4-FFF2-40B4-BE49-F238E27FC236}">
                  <a16:creationId xmlns:a16="http://schemas.microsoft.com/office/drawing/2014/main" id="{00000000-0008-0000-2B00-000010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25066</xdr:colOff>
      <xdr:row>2</xdr:row>
      <xdr:rowOff>134232</xdr:rowOff>
    </xdr:from>
    <xdr:to>
      <xdr:col>36</xdr:col>
      <xdr:colOff>401054</xdr:colOff>
      <xdr:row>2</xdr:row>
      <xdr:rowOff>306608</xdr:rowOff>
    </xdr:to>
    <xdr:sp macro="" textlink="">
      <xdr:nvSpPr>
        <xdr:cNvPr id="2" name="右中かっこ 1">
          <a:extLst>
            <a:ext uri="{FF2B5EF4-FFF2-40B4-BE49-F238E27FC236}">
              <a16:creationId xmlns:a16="http://schemas.microsoft.com/office/drawing/2014/main" id="{00000000-0008-0000-2B00-000002000000}"/>
            </a:ext>
          </a:extLst>
        </xdr:cNvPr>
        <xdr:cNvSpPr/>
      </xdr:nvSpPr>
      <xdr:spPr bwMode="auto">
        <a:xfrm rot="16200000">
          <a:off x="15538322" y="-424774"/>
          <a:ext cx="172376" cy="2547688"/>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28</xdr:col>
      <xdr:colOff>14238</xdr:colOff>
      <xdr:row>2</xdr:row>
      <xdr:rowOff>134531</xdr:rowOff>
    </xdr:from>
    <xdr:to>
      <xdr:col>29</xdr:col>
      <xdr:colOff>344129</xdr:colOff>
      <xdr:row>2</xdr:row>
      <xdr:rowOff>306907</xdr:rowOff>
    </xdr:to>
    <xdr:sp macro="" textlink="">
      <xdr:nvSpPr>
        <xdr:cNvPr id="3" name="右中かっこ 2">
          <a:extLst>
            <a:ext uri="{FF2B5EF4-FFF2-40B4-BE49-F238E27FC236}">
              <a16:creationId xmlns:a16="http://schemas.microsoft.com/office/drawing/2014/main" id="{00000000-0008-0000-2B00-000003000000}"/>
            </a:ext>
          </a:extLst>
        </xdr:cNvPr>
        <xdr:cNvSpPr/>
      </xdr:nvSpPr>
      <xdr:spPr bwMode="auto">
        <a:xfrm rot="16200000">
          <a:off x="13875671" y="503448"/>
          <a:ext cx="172376" cy="691841"/>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30</xdr:col>
      <xdr:colOff>25066</xdr:colOff>
      <xdr:row>34</xdr:row>
      <xdr:rowOff>134232</xdr:rowOff>
    </xdr:from>
    <xdr:to>
      <xdr:col>36</xdr:col>
      <xdr:colOff>401054</xdr:colOff>
      <xdr:row>34</xdr:row>
      <xdr:rowOff>306608</xdr:rowOff>
    </xdr:to>
    <xdr:sp macro="" textlink="">
      <xdr:nvSpPr>
        <xdr:cNvPr id="4" name="右中かっこ 3">
          <a:extLst>
            <a:ext uri="{FF2B5EF4-FFF2-40B4-BE49-F238E27FC236}">
              <a16:creationId xmlns:a16="http://schemas.microsoft.com/office/drawing/2014/main" id="{00000000-0008-0000-2B00-000004000000}"/>
            </a:ext>
          </a:extLst>
        </xdr:cNvPr>
        <xdr:cNvSpPr/>
      </xdr:nvSpPr>
      <xdr:spPr bwMode="auto">
        <a:xfrm rot="16200000">
          <a:off x="15538322" y="11129051"/>
          <a:ext cx="172376" cy="2547688"/>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28</xdr:col>
      <xdr:colOff>14238</xdr:colOff>
      <xdr:row>34</xdr:row>
      <xdr:rowOff>134531</xdr:rowOff>
    </xdr:from>
    <xdr:to>
      <xdr:col>29</xdr:col>
      <xdr:colOff>344129</xdr:colOff>
      <xdr:row>34</xdr:row>
      <xdr:rowOff>306907</xdr:rowOff>
    </xdr:to>
    <xdr:sp macro="" textlink="">
      <xdr:nvSpPr>
        <xdr:cNvPr id="5" name="右中かっこ 4">
          <a:extLst>
            <a:ext uri="{FF2B5EF4-FFF2-40B4-BE49-F238E27FC236}">
              <a16:creationId xmlns:a16="http://schemas.microsoft.com/office/drawing/2014/main" id="{00000000-0008-0000-2B00-000005000000}"/>
            </a:ext>
          </a:extLst>
        </xdr:cNvPr>
        <xdr:cNvSpPr/>
      </xdr:nvSpPr>
      <xdr:spPr bwMode="auto">
        <a:xfrm rot="16200000">
          <a:off x="13875671" y="12057273"/>
          <a:ext cx="172376" cy="691841"/>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0</xdr:colOff>
      <xdr:row>1</xdr:row>
      <xdr:rowOff>0</xdr:rowOff>
    </xdr:from>
    <xdr:to>
      <xdr:col>42</xdr:col>
      <xdr:colOff>418042</xdr:colOff>
      <xdr:row>4</xdr:row>
      <xdr:rowOff>264583</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2B00-000006000000}"/>
            </a:ext>
          </a:extLst>
        </xdr:cNvPr>
        <xdr:cNvSpPr/>
      </xdr:nvSpPr>
      <xdr:spPr>
        <a:xfrm>
          <a:off x="17740313" y="309563"/>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9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26</xdr:col>
      <xdr:colOff>276225</xdr:colOff>
      <xdr:row>0</xdr:row>
      <xdr:rowOff>200025</xdr:rowOff>
    </xdr:from>
    <xdr:to>
      <xdr:col>29</xdr:col>
      <xdr:colOff>466725</xdr:colOff>
      <xdr:row>5</xdr:row>
      <xdr:rowOff>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A00-000002000000}"/>
            </a:ext>
          </a:extLst>
        </xdr:cNvPr>
        <xdr:cNvSpPr/>
      </xdr:nvSpPr>
      <xdr:spPr>
        <a:xfrm>
          <a:off x="8172450" y="2000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B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C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D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231425" name="Check Box 1" hidden="1">
              <a:extLst>
                <a:ext uri="{63B3BB69-23CF-44E3-9099-C40C66FF867C}">
                  <a14:compatExt spid="_x0000_s231425"/>
                </a:ext>
                <a:ext uri="{FF2B5EF4-FFF2-40B4-BE49-F238E27FC236}">
                  <a16:creationId xmlns:a16="http://schemas.microsoft.com/office/drawing/2014/main" id="{00000000-0008-0000-5E00-00000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231426" name="Check Box 2" hidden="1">
              <a:extLst>
                <a:ext uri="{63B3BB69-23CF-44E3-9099-C40C66FF867C}">
                  <a14:compatExt spid="_x0000_s231426"/>
                </a:ext>
                <a:ext uri="{FF2B5EF4-FFF2-40B4-BE49-F238E27FC236}">
                  <a16:creationId xmlns:a16="http://schemas.microsoft.com/office/drawing/2014/main" id="{00000000-0008-0000-5E00-00000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231427" name="Check Box 3" hidden="1">
              <a:extLst>
                <a:ext uri="{63B3BB69-23CF-44E3-9099-C40C66FF867C}">
                  <a14:compatExt spid="_x0000_s231427"/>
                </a:ext>
                <a:ext uri="{FF2B5EF4-FFF2-40B4-BE49-F238E27FC236}">
                  <a16:creationId xmlns:a16="http://schemas.microsoft.com/office/drawing/2014/main" id="{00000000-0008-0000-5E00-00000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231428" name="Check Box 4" hidden="1">
              <a:extLst>
                <a:ext uri="{63B3BB69-23CF-44E3-9099-C40C66FF867C}">
                  <a14:compatExt spid="_x0000_s231428"/>
                </a:ext>
                <a:ext uri="{FF2B5EF4-FFF2-40B4-BE49-F238E27FC236}">
                  <a16:creationId xmlns:a16="http://schemas.microsoft.com/office/drawing/2014/main" id="{00000000-0008-0000-5E00-00000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231429" name="Check Box 5" hidden="1">
              <a:extLst>
                <a:ext uri="{63B3BB69-23CF-44E3-9099-C40C66FF867C}">
                  <a14:compatExt spid="_x0000_s231429"/>
                </a:ext>
                <a:ext uri="{FF2B5EF4-FFF2-40B4-BE49-F238E27FC236}">
                  <a16:creationId xmlns:a16="http://schemas.microsoft.com/office/drawing/2014/main" id="{00000000-0008-0000-5E00-00000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231430" name="Check Box 6" hidden="1">
              <a:extLst>
                <a:ext uri="{63B3BB69-23CF-44E3-9099-C40C66FF867C}">
                  <a14:compatExt spid="_x0000_s231430"/>
                </a:ext>
                <a:ext uri="{FF2B5EF4-FFF2-40B4-BE49-F238E27FC236}">
                  <a16:creationId xmlns:a16="http://schemas.microsoft.com/office/drawing/2014/main" id="{00000000-0008-0000-5E00-00000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231431" name="Check Box 7" hidden="1">
              <a:extLst>
                <a:ext uri="{63B3BB69-23CF-44E3-9099-C40C66FF867C}">
                  <a14:compatExt spid="_x0000_s231431"/>
                </a:ext>
                <a:ext uri="{FF2B5EF4-FFF2-40B4-BE49-F238E27FC236}">
                  <a16:creationId xmlns:a16="http://schemas.microsoft.com/office/drawing/2014/main" id="{00000000-0008-0000-5E00-00000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231432" name="Check Box 8" hidden="1">
              <a:extLst>
                <a:ext uri="{63B3BB69-23CF-44E3-9099-C40C66FF867C}">
                  <a14:compatExt spid="_x0000_s231432"/>
                </a:ext>
                <a:ext uri="{FF2B5EF4-FFF2-40B4-BE49-F238E27FC236}">
                  <a16:creationId xmlns:a16="http://schemas.microsoft.com/office/drawing/2014/main" id="{00000000-0008-0000-5E00-00000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2</xdr:row>
      <xdr:rowOff>0</xdr:rowOff>
    </xdr:from>
    <xdr:to>
      <xdr:col>11</xdr:col>
      <xdr:colOff>285750</xdr:colOff>
      <xdr:row>8</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E00-000002000000}"/>
            </a:ext>
          </a:extLst>
        </xdr:cNvPr>
        <xdr:cNvSpPr/>
      </xdr:nvSpPr>
      <xdr:spPr>
        <a:xfrm>
          <a:off x="8724900" y="495300"/>
          <a:ext cx="2343150" cy="15240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47</xdr:row>
          <xdr:rowOff>133350</xdr:rowOff>
        </xdr:from>
        <xdr:to>
          <xdr:col>2</xdr:col>
          <xdr:colOff>95250</xdr:colOff>
          <xdr:row>49</xdr:row>
          <xdr:rowOff>104775</xdr:rowOff>
        </xdr:to>
        <xdr:sp macro="" textlink="">
          <xdr:nvSpPr>
            <xdr:cNvPr id="603137" name="Check Box 1" hidden="1">
              <a:extLst>
                <a:ext uri="{63B3BB69-23CF-44E3-9099-C40C66FF867C}">
                  <a14:compatExt spid="_x0000_s603137"/>
                </a:ext>
                <a:ext uri="{FF2B5EF4-FFF2-40B4-BE49-F238E27FC236}">
                  <a16:creationId xmlns:a16="http://schemas.microsoft.com/office/drawing/2014/main" id="{00000000-0008-0000-5F00-000001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47</xdr:row>
          <xdr:rowOff>133350</xdr:rowOff>
        </xdr:from>
        <xdr:to>
          <xdr:col>6</xdr:col>
          <xdr:colOff>114300</xdr:colOff>
          <xdr:row>49</xdr:row>
          <xdr:rowOff>85725</xdr:rowOff>
        </xdr:to>
        <xdr:sp macro="" textlink="">
          <xdr:nvSpPr>
            <xdr:cNvPr id="603138" name="Check Box 2" hidden="1">
              <a:extLst>
                <a:ext uri="{63B3BB69-23CF-44E3-9099-C40C66FF867C}">
                  <a14:compatExt spid="_x0000_s603138"/>
                </a:ext>
                <a:ext uri="{FF2B5EF4-FFF2-40B4-BE49-F238E27FC236}">
                  <a16:creationId xmlns:a16="http://schemas.microsoft.com/office/drawing/2014/main" id="{00000000-0008-0000-5F00-000002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49</xdr:row>
          <xdr:rowOff>0</xdr:rowOff>
        </xdr:from>
        <xdr:to>
          <xdr:col>2</xdr:col>
          <xdr:colOff>85725</xdr:colOff>
          <xdr:row>50</xdr:row>
          <xdr:rowOff>47625</xdr:rowOff>
        </xdr:to>
        <xdr:sp macro="" textlink="">
          <xdr:nvSpPr>
            <xdr:cNvPr id="603139" name="Check Box 3" hidden="1">
              <a:extLst>
                <a:ext uri="{63B3BB69-23CF-44E3-9099-C40C66FF867C}">
                  <a14:compatExt spid="_x0000_s603139"/>
                </a:ext>
                <a:ext uri="{FF2B5EF4-FFF2-40B4-BE49-F238E27FC236}">
                  <a16:creationId xmlns:a16="http://schemas.microsoft.com/office/drawing/2014/main" id="{00000000-0008-0000-5F00-000003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52</xdr:row>
          <xdr:rowOff>171450</xdr:rowOff>
        </xdr:from>
        <xdr:to>
          <xdr:col>2</xdr:col>
          <xdr:colOff>85725</xdr:colOff>
          <xdr:row>54</xdr:row>
          <xdr:rowOff>19050</xdr:rowOff>
        </xdr:to>
        <xdr:sp macro="" textlink="">
          <xdr:nvSpPr>
            <xdr:cNvPr id="603140" name="Check Box 4" hidden="1">
              <a:extLst>
                <a:ext uri="{63B3BB69-23CF-44E3-9099-C40C66FF867C}">
                  <a14:compatExt spid="_x0000_s603140"/>
                </a:ext>
                <a:ext uri="{FF2B5EF4-FFF2-40B4-BE49-F238E27FC236}">
                  <a16:creationId xmlns:a16="http://schemas.microsoft.com/office/drawing/2014/main" id="{00000000-0008-0000-5F00-000004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53</xdr:row>
          <xdr:rowOff>180975</xdr:rowOff>
        </xdr:from>
        <xdr:to>
          <xdr:col>2</xdr:col>
          <xdr:colOff>85725</xdr:colOff>
          <xdr:row>55</xdr:row>
          <xdr:rowOff>28575</xdr:rowOff>
        </xdr:to>
        <xdr:sp macro="" textlink="">
          <xdr:nvSpPr>
            <xdr:cNvPr id="603141" name="Check Box 5" hidden="1">
              <a:extLst>
                <a:ext uri="{63B3BB69-23CF-44E3-9099-C40C66FF867C}">
                  <a14:compatExt spid="_x0000_s603141"/>
                </a:ext>
                <a:ext uri="{FF2B5EF4-FFF2-40B4-BE49-F238E27FC236}">
                  <a16:creationId xmlns:a16="http://schemas.microsoft.com/office/drawing/2014/main" id="{00000000-0008-0000-5F00-000005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52</xdr:row>
          <xdr:rowOff>171450</xdr:rowOff>
        </xdr:from>
        <xdr:to>
          <xdr:col>12</xdr:col>
          <xdr:colOff>114300</xdr:colOff>
          <xdr:row>54</xdr:row>
          <xdr:rowOff>19050</xdr:rowOff>
        </xdr:to>
        <xdr:sp macro="" textlink="">
          <xdr:nvSpPr>
            <xdr:cNvPr id="603142" name="Check Box 6" hidden="1">
              <a:extLst>
                <a:ext uri="{63B3BB69-23CF-44E3-9099-C40C66FF867C}">
                  <a14:compatExt spid="_x0000_s603142"/>
                </a:ext>
                <a:ext uri="{FF2B5EF4-FFF2-40B4-BE49-F238E27FC236}">
                  <a16:creationId xmlns:a16="http://schemas.microsoft.com/office/drawing/2014/main" id="{00000000-0008-0000-5F00-000006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97971</xdr:colOff>
      <xdr:row>57</xdr:row>
      <xdr:rowOff>10886</xdr:rowOff>
    </xdr:from>
    <xdr:to>
      <xdr:col>32</xdr:col>
      <xdr:colOff>119743</xdr:colOff>
      <xdr:row>57</xdr:row>
      <xdr:rowOff>707572</xdr:rowOff>
    </xdr:to>
    <xdr:sp macro="" textlink="">
      <xdr:nvSpPr>
        <xdr:cNvPr id="2" name="大かっこ 1">
          <a:extLst>
            <a:ext uri="{FF2B5EF4-FFF2-40B4-BE49-F238E27FC236}">
              <a16:creationId xmlns:a16="http://schemas.microsoft.com/office/drawing/2014/main" id="{00000000-0008-0000-5F00-000002000000}"/>
            </a:ext>
          </a:extLst>
        </xdr:cNvPr>
        <xdr:cNvSpPr/>
      </xdr:nvSpPr>
      <xdr:spPr>
        <a:xfrm>
          <a:off x="307521" y="10716986"/>
          <a:ext cx="6517822" cy="61096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19050</xdr:colOff>
          <xdr:row>47</xdr:row>
          <xdr:rowOff>133350</xdr:rowOff>
        </xdr:from>
        <xdr:to>
          <xdr:col>19</xdr:col>
          <xdr:colOff>85725</xdr:colOff>
          <xdr:row>49</xdr:row>
          <xdr:rowOff>85725</xdr:rowOff>
        </xdr:to>
        <xdr:sp macro="" textlink="">
          <xdr:nvSpPr>
            <xdr:cNvPr id="603143" name="Check Box 7" hidden="1">
              <a:extLst>
                <a:ext uri="{63B3BB69-23CF-44E3-9099-C40C66FF867C}">
                  <a14:compatExt spid="_x0000_s603143"/>
                </a:ext>
                <a:ext uri="{FF2B5EF4-FFF2-40B4-BE49-F238E27FC236}">
                  <a16:creationId xmlns:a16="http://schemas.microsoft.com/office/drawing/2014/main" id="{00000000-0008-0000-5F00-000007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108857</xdr:colOff>
      <xdr:row>33</xdr:row>
      <xdr:rowOff>32657</xdr:rowOff>
    </xdr:from>
    <xdr:to>
      <xdr:col>32</xdr:col>
      <xdr:colOff>119743</xdr:colOff>
      <xdr:row>35</xdr:row>
      <xdr:rowOff>152400</xdr:rowOff>
    </xdr:to>
    <xdr:sp macro="" textlink="">
      <xdr:nvSpPr>
        <xdr:cNvPr id="3" name="大かっこ 2">
          <a:extLst>
            <a:ext uri="{FF2B5EF4-FFF2-40B4-BE49-F238E27FC236}">
              <a16:creationId xmlns:a16="http://schemas.microsoft.com/office/drawing/2014/main" id="{00000000-0008-0000-5F00-000003000000}"/>
            </a:ext>
          </a:extLst>
        </xdr:cNvPr>
        <xdr:cNvSpPr/>
      </xdr:nvSpPr>
      <xdr:spPr>
        <a:xfrm>
          <a:off x="1785257" y="6357257"/>
          <a:ext cx="5040086" cy="51979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19050</xdr:colOff>
          <xdr:row>48</xdr:row>
          <xdr:rowOff>190500</xdr:rowOff>
        </xdr:from>
        <xdr:to>
          <xdr:col>19</xdr:col>
          <xdr:colOff>95250</xdr:colOff>
          <xdr:row>50</xdr:row>
          <xdr:rowOff>38100</xdr:rowOff>
        </xdr:to>
        <xdr:sp macro="" textlink="">
          <xdr:nvSpPr>
            <xdr:cNvPr id="603144" name="Check Box 8" hidden="1">
              <a:extLst>
                <a:ext uri="{63B3BB69-23CF-44E3-9099-C40C66FF867C}">
                  <a14:compatExt spid="_x0000_s603144"/>
                </a:ext>
                <a:ext uri="{FF2B5EF4-FFF2-40B4-BE49-F238E27FC236}">
                  <a16:creationId xmlns:a16="http://schemas.microsoft.com/office/drawing/2014/main" id="{00000000-0008-0000-5F00-000008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49</xdr:row>
          <xdr:rowOff>171450</xdr:rowOff>
        </xdr:from>
        <xdr:to>
          <xdr:col>2</xdr:col>
          <xdr:colOff>85725</xdr:colOff>
          <xdr:row>51</xdr:row>
          <xdr:rowOff>19050</xdr:rowOff>
        </xdr:to>
        <xdr:sp macro="" textlink="">
          <xdr:nvSpPr>
            <xdr:cNvPr id="603145" name="Check Box 9" hidden="1">
              <a:extLst>
                <a:ext uri="{63B3BB69-23CF-44E3-9099-C40C66FF867C}">
                  <a14:compatExt spid="_x0000_s603145"/>
                </a:ext>
                <a:ext uri="{FF2B5EF4-FFF2-40B4-BE49-F238E27FC236}">
                  <a16:creationId xmlns:a16="http://schemas.microsoft.com/office/drawing/2014/main" id="{00000000-0008-0000-5F00-000009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48</xdr:row>
          <xdr:rowOff>171450</xdr:rowOff>
        </xdr:from>
        <xdr:to>
          <xdr:col>6</xdr:col>
          <xdr:colOff>114300</xdr:colOff>
          <xdr:row>50</xdr:row>
          <xdr:rowOff>19050</xdr:rowOff>
        </xdr:to>
        <xdr:sp macro="" textlink="">
          <xdr:nvSpPr>
            <xdr:cNvPr id="603146" name="Check Box 10" hidden="1">
              <a:extLst>
                <a:ext uri="{63B3BB69-23CF-44E3-9099-C40C66FF867C}">
                  <a14:compatExt spid="_x0000_s603146"/>
                </a:ext>
                <a:ext uri="{FF2B5EF4-FFF2-40B4-BE49-F238E27FC236}">
                  <a16:creationId xmlns:a16="http://schemas.microsoft.com/office/drawing/2014/main" id="{00000000-0008-0000-5F00-00000A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47625</xdr:colOff>
      <xdr:row>0</xdr:row>
      <xdr:rowOff>111125</xdr:rowOff>
    </xdr:from>
    <xdr:to>
      <xdr:col>46</xdr:col>
      <xdr:colOff>120650</xdr:colOff>
      <xdr:row>9</xdr:row>
      <xdr:rowOff>31750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5F00-000004000000}"/>
            </a:ext>
          </a:extLst>
        </xdr:cNvPr>
        <xdr:cNvSpPr/>
      </xdr:nvSpPr>
      <xdr:spPr>
        <a:xfrm>
          <a:off x="7381875" y="111125"/>
          <a:ext cx="2378075" cy="14827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9</xdr:col>
      <xdr:colOff>108857</xdr:colOff>
      <xdr:row>44</xdr:row>
      <xdr:rowOff>32657</xdr:rowOff>
    </xdr:from>
    <xdr:to>
      <xdr:col>32</xdr:col>
      <xdr:colOff>119743</xdr:colOff>
      <xdr:row>46</xdr:row>
      <xdr:rowOff>152400</xdr:rowOff>
    </xdr:to>
    <xdr:sp macro="" textlink="">
      <xdr:nvSpPr>
        <xdr:cNvPr id="2" name="大かっこ 1">
          <a:extLst>
            <a:ext uri="{FF2B5EF4-FFF2-40B4-BE49-F238E27FC236}">
              <a16:creationId xmlns:a16="http://schemas.microsoft.com/office/drawing/2014/main" id="{00000000-0008-0000-6000-000002000000}"/>
            </a:ext>
          </a:extLst>
        </xdr:cNvPr>
        <xdr:cNvSpPr/>
      </xdr:nvSpPr>
      <xdr:spPr>
        <a:xfrm>
          <a:off x="2137682" y="8605157"/>
          <a:ext cx="4887686" cy="51979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0</xdr:colOff>
      <xdr:row>1</xdr:row>
      <xdr:rowOff>0</xdr:rowOff>
    </xdr:from>
    <xdr:to>
      <xdr:col>45</xdr:col>
      <xdr:colOff>73025</xdr:colOff>
      <xdr:row>9</xdr:row>
      <xdr:rowOff>15875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6000-000003000000}"/>
            </a:ext>
          </a:extLst>
        </xdr:cNvPr>
        <xdr:cNvSpPr/>
      </xdr:nvSpPr>
      <xdr:spPr>
        <a:xfrm>
          <a:off x="7324725" y="200025"/>
          <a:ext cx="2378075" cy="14922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438150</xdr:colOff>
          <xdr:row>10</xdr:row>
          <xdr:rowOff>47625</xdr:rowOff>
        </xdr:from>
        <xdr:to>
          <xdr:col>4</xdr:col>
          <xdr:colOff>66675</xdr:colOff>
          <xdr:row>10</xdr:row>
          <xdr:rowOff>352425</xdr:rowOff>
        </xdr:to>
        <xdr:sp macro="" textlink="">
          <xdr:nvSpPr>
            <xdr:cNvPr id="393217" name="Check Box 1" hidden="1">
              <a:extLst>
                <a:ext uri="{63B3BB69-23CF-44E3-9099-C40C66FF867C}">
                  <a14:compatExt spid="_x0000_s393217"/>
                </a:ext>
                <a:ext uri="{FF2B5EF4-FFF2-40B4-BE49-F238E27FC236}">
                  <a16:creationId xmlns:a16="http://schemas.microsoft.com/office/drawing/2014/main" id="{00000000-0008-0000-2C00-000001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10</xdr:row>
          <xdr:rowOff>38100</xdr:rowOff>
        </xdr:from>
        <xdr:to>
          <xdr:col>6</xdr:col>
          <xdr:colOff>581025</xdr:colOff>
          <xdr:row>10</xdr:row>
          <xdr:rowOff>342900</xdr:rowOff>
        </xdr:to>
        <xdr:sp macro="" textlink="">
          <xdr:nvSpPr>
            <xdr:cNvPr id="393218" name="Check Box 2" hidden="1">
              <a:extLst>
                <a:ext uri="{63B3BB69-23CF-44E3-9099-C40C66FF867C}">
                  <a14:compatExt spid="_x0000_s393218"/>
                </a:ext>
                <a:ext uri="{FF2B5EF4-FFF2-40B4-BE49-F238E27FC236}">
                  <a16:creationId xmlns:a16="http://schemas.microsoft.com/office/drawing/2014/main" id="{00000000-0008-0000-2C00-000002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10</xdr:row>
          <xdr:rowOff>47625</xdr:rowOff>
        </xdr:from>
        <xdr:to>
          <xdr:col>13</xdr:col>
          <xdr:colOff>66675</xdr:colOff>
          <xdr:row>10</xdr:row>
          <xdr:rowOff>352425</xdr:rowOff>
        </xdr:to>
        <xdr:sp macro="" textlink="">
          <xdr:nvSpPr>
            <xdr:cNvPr id="393219" name="Check Box 3" hidden="1">
              <a:extLst>
                <a:ext uri="{63B3BB69-23CF-44E3-9099-C40C66FF867C}">
                  <a14:compatExt spid="_x0000_s393219"/>
                </a:ext>
                <a:ext uri="{FF2B5EF4-FFF2-40B4-BE49-F238E27FC236}">
                  <a16:creationId xmlns:a16="http://schemas.microsoft.com/office/drawing/2014/main" id="{00000000-0008-0000-2C00-000003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10</xdr:row>
          <xdr:rowOff>38100</xdr:rowOff>
        </xdr:from>
        <xdr:to>
          <xdr:col>15</xdr:col>
          <xdr:colOff>581025</xdr:colOff>
          <xdr:row>10</xdr:row>
          <xdr:rowOff>342900</xdr:rowOff>
        </xdr:to>
        <xdr:sp macro="" textlink="">
          <xdr:nvSpPr>
            <xdr:cNvPr id="393220" name="Check Box 4" hidden="1">
              <a:extLst>
                <a:ext uri="{63B3BB69-23CF-44E3-9099-C40C66FF867C}">
                  <a14:compatExt spid="_x0000_s393220"/>
                </a:ext>
                <a:ext uri="{FF2B5EF4-FFF2-40B4-BE49-F238E27FC236}">
                  <a16:creationId xmlns:a16="http://schemas.microsoft.com/office/drawing/2014/main" id="{00000000-0008-0000-2C00-000004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18</xdr:row>
          <xdr:rowOff>47625</xdr:rowOff>
        </xdr:from>
        <xdr:to>
          <xdr:col>5</xdr:col>
          <xdr:colOff>323850</xdr:colOff>
          <xdr:row>18</xdr:row>
          <xdr:rowOff>361950</xdr:rowOff>
        </xdr:to>
        <xdr:sp macro="" textlink="">
          <xdr:nvSpPr>
            <xdr:cNvPr id="393221" name="Check Box 5" hidden="1">
              <a:extLst>
                <a:ext uri="{63B3BB69-23CF-44E3-9099-C40C66FF867C}">
                  <a14:compatExt spid="_x0000_s393221"/>
                </a:ext>
                <a:ext uri="{FF2B5EF4-FFF2-40B4-BE49-F238E27FC236}">
                  <a16:creationId xmlns:a16="http://schemas.microsoft.com/office/drawing/2014/main" id="{00000000-0008-0000-2C00-000005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47625</xdr:rowOff>
        </xdr:from>
        <xdr:to>
          <xdr:col>6</xdr:col>
          <xdr:colOff>323850</xdr:colOff>
          <xdr:row>18</xdr:row>
          <xdr:rowOff>361950</xdr:rowOff>
        </xdr:to>
        <xdr:sp macro="" textlink="">
          <xdr:nvSpPr>
            <xdr:cNvPr id="393222" name="Check Box 6" hidden="1">
              <a:extLst>
                <a:ext uri="{63B3BB69-23CF-44E3-9099-C40C66FF867C}">
                  <a14:compatExt spid="_x0000_s393222"/>
                </a:ext>
                <a:ext uri="{FF2B5EF4-FFF2-40B4-BE49-F238E27FC236}">
                  <a16:creationId xmlns:a16="http://schemas.microsoft.com/office/drawing/2014/main" id="{00000000-0008-0000-2C00-000006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18</xdr:row>
          <xdr:rowOff>47625</xdr:rowOff>
        </xdr:from>
        <xdr:to>
          <xdr:col>7</xdr:col>
          <xdr:colOff>323850</xdr:colOff>
          <xdr:row>18</xdr:row>
          <xdr:rowOff>361950</xdr:rowOff>
        </xdr:to>
        <xdr:sp macro="" textlink="">
          <xdr:nvSpPr>
            <xdr:cNvPr id="393223" name="Check Box 7" hidden="1">
              <a:extLst>
                <a:ext uri="{63B3BB69-23CF-44E3-9099-C40C66FF867C}">
                  <a14:compatExt spid="_x0000_s393223"/>
                </a:ext>
                <a:ext uri="{FF2B5EF4-FFF2-40B4-BE49-F238E27FC236}">
                  <a16:creationId xmlns:a16="http://schemas.microsoft.com/office/drawing/2014/main" id="{00000000-0008-0000-2C00-000007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18</xdr:row>
          <xdr:rowOff>47625</xdr:rowOff>
        </xdr:from>
        <xdr:to>
          <xdr:col>4</xdr:col>
          <xdr:colOff>323850</xdr:colOff>
          <xdr:row>18</xdr:row>
          <xdr:rowOff>352425</xdr:rowOff>
        </xdr:to>
        <xdr:sp macro="" textlink="">
          <xdr:nvSpPr>
            <xdr:cNvPr id="393224" name="Check Box 8" hidden="1">
              <a:extLst>
                <a:ext uri="{63B3BB69-23CF-44E3-9099-C40C66FF867C}">
                  <a14:compatExt spid="_x0000_s393224"/>
                </a:ext>
                <a:ext uri="{FF2B5EF4-FFF2-40B4-BE49-F238E27FC236}">
                  <a16:creationId xmlns:a16="http://schemas.microsoft.com/office/drawing/2014/main" id="{00000000-0008-0000-2C00-000008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18</xdr:row>
          <xdr:rowOff>47625</xdr:rowOff>
        </xdr:from>
        <xdr:to>
          <xdr:col>14</xdr:col>
          <xdr:colOff>323850</xdr:colOff>
          <xdr:row>18</xdr:row>
          <xdr:rowOff>352425</xdr:rowOff>
        </xdr:to>
        <xdr:sp macro="" textlink="">
          <xdr:nvSpPr>
            <xdr:cNvPr id="393225" name="Check Box 9" hidden="1">
              <a:extLst>
                <a:ext uri="{63B3BB69-23CF-44E3-9099-C40C66FF867C}">
                  <a14:compatExt spid="_x0000_s393225"/>
                </a:ext>
                <a:ext uri="{FF2B5EF4-FFF2-40B4-BE49-F238E27FC236}">
                  <a16:creationId xmlns:a16="http://schemas.microsoft.com/office/drawing/2014/main" id="{00000000-0008-0000-2C00-000009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47625</xdr:rowOff>
        </xdr:from>
        <xdr:to>
          <xdr:col>15</xdr:col>
          <xdr:colOff>323850</xdr:colOff>
          <xdr:row>18</xdr:row>
          <xdr:rowOff>352425</xdr:rowOff>
        </xdr:to>
        <xdr:sp macro="" textlink="">
          <xdr:nvSpPr>
            <xdr:cNvPr id="393226" name="Check Box 10" hidden="1">
              <a:extLst>
                <a:ext uri="{63B3BB69-23CF-44E3-9099-C40C66FF867C}">
                  <a14:compatExt spid="_x0000_s393226"/>
                </a:ext>
                <a:ext uri="{FF2B5EF4-FFF2-40B4-BE49-F238E27FC236}">
                  <a16:creationId xmlns:a16="http://schemas.microsoft.com/office/drawing/2014/main" id="{00000000-0008-0000-2C00-00000A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18</xdr:row>
          <xdr:rowOff>47625</xdr:rowOff>
        </xdr:from>
        <xdr:to>
          <xdr:col>16</xdr:col>
          <xdr:colOff>323850</xdr:colOff>
          <xdr:row>18</xdr:row>
          <xdr:rowOff>352425</xdr:rowOff>
        </xdr:to>
        <xdr:sp macro="" textlink="">
          <xdr:nvSpPr>
            <xdr:cNvPr id="393227" name="Check Box 11" hidden="1">
              <a:extLst>
                <a:ext uri="{63B3BB69-23CF-44E3-9099-C40C66FF867C}">
                  <a14:compatExt spid="_x0000_s393227"/>
                </a:ext>
                <a:ext uri="{FF2B5EF4-FFF2-40B4-BE49-F238E27FC236}">
                  <a16:creationId xmlns:a16="http://schemas.microsoft.com/office/drawing/2014/main" id="{00000000-0008-0000-2C00-00000B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18</xdr:row>
          <xdr:rowOff>47625</xdr:rowOff>
        </xdr:from>
        <xdr:to>
          <xdr:col>13</xdr:col>
          <xdr:colOff>323850</xdr:colOff>
          <xdr:row>18</xdr:row>
          <xdr:rowOff>352425</xdr:rowOff>
        </xdr:to>
        <xdr:sp macro="" textlink="">
          <xdr:nvSpPr>
            <xdr:cNvPr id="393228" name="Check Box 12" hidden="1">
              <a:extLst>
                <a:ext uri="{63B3BB69-23CF-44E3-9099-C40C66FF867C}">
                  <a14:compatExt spid="_x0000_s393228"/>
                </a:ext>
                <a:ext uri="{FF2B5EF4-FFF2-40B4-BE49-F238E27FC236}">
                  <a16:creationId xmlns:a16="http://schemas.microsoft.com/office/drawing/2014/main" id="{00000000-0008-0000-2C00-00000C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25067</xdr:colOff>
      <xdr:row>2</xdr:row>
      <xdr:rowOff>177062</xdr:rowOff>
    </xdr:from>
    <xdr:to>
      <xdr:col>18</xdr:col>
      <xdr:colOff>591210</xdr:colOff>
      <xdr:row>2</xdr:row>
      <xdr:rowOff>306607</xdr:rowOff>
    </xdr:to>
    <xdr:sp macro="" textlink="">
      <xdr:nvSpPr>
        <xdr:cNvPr id="2" name="右中かっこ 1">
          <a:extLst>
            <a:ext uri="{FF2B5EF4-FFF2-40B4-BE49-F238E27FC236}">
              <a16:creationId xmlns:a16="http://schemas.microsoft.com/office/drawing/2014/main" id="{00000000-0008-0000-2C00-000002000000}"/>
            </a:ext>
          </a:extLst>
        </xdr:cNvPr>
        <xdr:cNvSpPr/>
      </xdr:nvSpPr>
      <xdr:spPr bwMode="auto">
        <a:xfrm rot="16200000">
          <a:off x="8892066" y="-1260437"/>
          <a:ext cx="129545" cy="4223743"/>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10</xdr:col>
      <xdr:colOff>14238</xdr:colOff>
      <xdr:row>2</xdr:row>
      <xdr:rowOff>177361</xdr:rowOff>
    </xdr:from>
    <xdr:to>
      <xdr:col>11</xdr:col>
      <xdr:colOff>597776</xdr:colOff>
      <xdr:row>2</xdr:row>
      <xdr:rowOff>306906</xdr:rowOff>
    </xdr:to>
    <xdr:sp macro="" textlink="">
      <xdr:nvSpPr>
        <xdr:cNvPr id="3" name="右中かっこ 2">
          <a:extLst>
            <a:ext uri="{FF2B5EF4-FFF2-40B4-BE49-F238E27FC236}">
              <a16:creationId xmlns:a16="http://schemas.microsoft.com/office/drawing/2014/main" id="{00000000-0008-0000-2C00-000003000000}"/>
            </a:ext>
          </a:extLst>
        </xdr:cNvPr>
        <xdr:cNvSpPr/>
      </xdr:nvSpPr>
      <xdr:spPr bwMode="auto">
        <a:xfrm rot="16200000">
          <a:off x="6146734" y="255165"/>
          <a:ext cx="129545" cy="1193138"/>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19</xdr:col>
      <xdr:colOff>180975</xdr:colOff>
      <xdr:row>0</xdr:row>
      <xdr:rowOff>257175</xdr:rowOff>
    </xdr:from>
    <xdr:to>
      <xdr:col>22</xdr:col>
      <xdr:colOff>170392</xdr:colOff>
      <xdr:row>5</xdr:row>
      <xdr:rowOff>159808</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C00-000004000000}"/>
            </a:ext>
          </a:extLst>
        </xdr:cNvPr>
        <xdr:cNvSpPr/>
      </xdr:nvSpPr>
      <xdr:spPr>
        <a:xfrm>
          <a:off x="11277600" y="257175"/>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400050</xdr:colOff>
          <xdr:row>18</xdr:row>
          <xdr:rowOff>180975</xdr:rowOff>
        </xdr:from>
        <xdr:to>
          <xdr:col>11</xdr:col>
          <xdr:colOff>0</xdr:colOff>
          <xdr:row>20</xdr:row>
          <xdr:rowOff>9525</xdr:rowOff>
        </xdr:to>
        <xdr:sp macro="" textlink="">
          <xdr:nvSpPr>
            <xdr:cNvPr id="394241" name="Check Box 1" hidden="1">
              <a:extLst>
                <a:ext uri="{63B3BB69-23CF-44E3-9099-C40C66FF867C}">
                  <a14:compatExt spid="_x0000_s394241"/>
                </a:ext>
                <a:ext uri="{FF2B5EF4-FFF2-40B4-BE49-F238E27FC236}">
                  <a16:creationId xmlns:a16="http://schemas.microsoft.com/office/drawing/2014/main" id="{00000000-0008-0000-2D00-000001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17</xdr:row>
          <xdr:rowOff>180975</xdr:rowOff>
        </xdr:from>
        <xdr:to>
          <xdr:col>11</xdr:col>
          <xdr:colOff>0</xdr:colOff>
          <xdr:row>19</xdr:row>
          <xdr:rowOff>19050</xdr:rowOff>
        </xdr:to>
        <xdr:sp macro="" textlink="">
          <xdr:nvSpPr>
            <xdr:cNvPr id="394242" name="Check Box 2" hidden="1">
              <a:extLst>
                <a:ext uri="{63B3BB69-23CF-44E3-9099-C40C66FF867C}">
                  <a14:compatExt spid="_x0000_s394242"/>
                </a:ext>
                <a:ext uri="{FF2B5EF4-FFF2-40B4-BE49-F238E27FC236}">
                  <a16:creationId xmlns:a16="http://schemas.microsoft.com/office/drawing/2014/main" id="{00000000-0008-0000-2D00-000002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16</xdr:row>
          <xdr:rowOff>66675</xdr:rowOff>
        </xdr:from>
        <xdr:to>
          <xdr:col>11</xdr:col>
          <xdr:colOff>0</xdr:colOff>
          <xdr:row>18</xdr:row>
          <xdr:rowOff>19050</xdr:rowOff>
        </xdr:to>
        <xdr:sp macro="" textlink="">
          <xdr:nvSpPr>
            <xdr:cNvPr id="394243" name="Check Box 3" hidden="1">
              <a:extLst>
                <a:ext uri="{63B3BB69-23CF-44E3-9099-C40C66FF867C}">
                  <a14:compatExt spid="_x0000_s394243"/>
                </a:ext>
                <a:ext uri="{FF2B5EF4-FFF2-40B4-BE49-F238E27FC236}">
                  <a16:creationId xmlns:a16="http://schemas.microsoft.com/office/drawing/2014/main" id="{00000000-0008-0000-2D00-000003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19</xdr:row>
          <xdr:rowOff>180975</xdr:rowOff>
        </xdr:from>
        <xdr:to>
          <xdr:col>11</xdr:col>
          <xdr:colOff>0</xdr:colOff>
          <xdr:row>21</xdr:row>
          <xdr:rowOff>9525</xdr:rowOff>
        </xdr:to>
        <xdr:sp macro="" textlink="">
          <xdr:nvSpPr>
            <xdr:cNvPr id="394244" name="Check Box 4" hidden="1">
              <a:extLst>
                <a:ext uri="{63B3BB69-23CF-44E3-9099-C40C66FF867C}">
                  <a14:compatExt spid="_x0000_s394244"/>
                </a:ext>
                <a:ext uri="{FF2B5EF4-FFF2-40B4-BE49-F238E27FC236}">
                  <a16:creationId xmlns:a16="http://schemas.microsoft.com/office/drawing/2014/main" id="{00000000-0008-0000-2D00-000004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19</xdr:row>
          <xdr:rowOff>123825</xdr:rowOff>
        </xdr:from>
        <xdr:to>
          <xdr:col>2</xdr:col>
          <xdr:colOff>447675</xdr:colOff>
          <xdr:row>21</xdr:row>
          <xdr:rowOff>47625</xdr:rowOff>
        </xdr:to>
        <xdr:sp macro="" textlink="">
          <xdr:nvSpPr>
            <xdr:cNvPr id="394245" name="Check Box 5" hidden="1">
              <a:extLst>
                <a:ext uri="{63B3BB69-23CF-44E3-9099-C40C66FF867C}">
                  <a14:compatExt spid="_x0000_s394245"/>
                </a:ext>
                <a:ext uri="{FF2B5EF4-FFF2-40B4-BE49-F238E27FC236}">
                  <a16:creationId xmlns:a16="http://schemas.microsoft.com/office/drawing/2014/main" id="{00000000-0008-0000-2D00-000005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20</xdr:row>
          <xdr:rowOff>171450</xdr:rowOff>
        </xdr:from>
        <xdr:to>
          <xdr:col>11</xdr:col>
          <xdr:colOff>0</xdr:colOff>
          <xdr:row>21</xdr:row>
          <xdr:rowOff>200025</xdr:rowOff>
        </xdr:to>
        <xdr:sp macro="" textlink="">
          <xdr:nvSpPr>
            <xdr:cNvPr id="394246" name="Check Box 6" hidden="1">
              <a:extLst>
                <a:ext uri="{63B3BB69-23CF-44E3-9099-C40C66FF867C}">
                  <a14:compatExt spid="_x0000_s394246"/>
                </a:ext>
                <a:ext uri="{FF2B5EF4-FFF2-40B4-BE49-F238E27FC236}">
                  <a16:creationId xmlns:a16="http://schemas.microsoft.com/office/drawing/2014/main" id="{00000000-0008-0000-2D00-000006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25067</xdr:colOff>
      <xdr:row>2</xdr:row>
      <xdr:rowOff>177062</xdr:rowOff>
    </xdr:from>
    <xdr:to>
      <xdr:col>17</xdr:col>
      <xdr:colOff>591210</xdr:colOff>
      <xdr:row>2</xdr:row>
      <xdr:rowOff>306607</xdr:rowOff>
    </xdr:to>
    <xdr:sp macro="" textlink="">
      <xdr:nvSpPr>
        <xdr:cNvPr id="2" name="右中かっこ 1">
          <a:extLst>
            <a:ext uri="{FF2B5EF4-FFF2-40B4-BE49-F238E27FC236}">
              <a16:creationId xmlns:a16="http://schemas.microsoft.com/office/drawing/2014/main" id="{00000000-0008-0000-2D00-000002000000}"/>
            </a:ext>
          </a:extLst>
        </xdr:cNvPr>
        <xdr:cNvSpPr/>
      </xdr:nvSpPr>
      <xdr:spPr bwMode="auto">
        <a:xfrm rot="16200000">
          <a:off x="8911116" y="-1193762"/>
          <a:ext cx="129545" cy="4280893"/>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14238</xdr:colOff>
      <xdr:row>2</xdr:row>
      <xdr:rowOff>177361</xdr:rowOff>
    </xdr:from>
    <xdr:to>
      <xdr:col>10</xdr:col>
      <xdr:colOff>597776</xdr:colOff>
      <xdr:row>2</xdr:row>
      <xdr:rowOff>306906</xdr:rowOff>
    </xdr:to>
    <xdr:sp macro="" textlink="">
      <xdr:nvSpPr>
        <xdr:cNvPr id="3" name="右中かっこ 2">
          <a:extLst>
            <a:ext uri="{FF2B5EF4-FFF2-40B4-BE49-F238E27FC236}">
              <a16:creationId xmlns:a16="http://schemas.microsoft.com/office/drawing/2014/main" id="{00000000-0008-0000-2D00-000003000000}"/>
            </a:ext>
          </a:extLst>
        </xdr:cNvPr>
        <xdr:cNvSpPr/>
      </xdr:nvSpPr>
      <xdr:spPr bwMode="auto">
        <a:xfrm rot="16200000">
          <a:off x="6122922" y="345652"/>
          <a:ext cx="129545" cy="1202663"/>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18</xdr:col>
      <xdr:colOff>291582</xdr:colOff>
      <xdr:row>0</xdr:row>
      <xdr:rowOff>262424</xdr:rowOff>
    </xdr:from>
    <xdr:to>
      <xdr:col>21</xdr:col>
      <xdr:colOff>272252</xdr:colOff>
      <xdr:row>4</xdr:row>
      <xdr:rowOff>166418</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D00-000004000000}"/>
            </a:ext>
          </a:extLst>
        </xdr:cNvPr>
        <xdr:cNvSpPr/>
      </xdr:nvSpPr>
      <xdr:spPr>
        <a:xfrm>
          <a:off x="11488317" y="262424"/>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337039</xdr:colOff>
      <xdr:row>0</xdr:row>
      <xdr:rowOff>124557</xdr:rowOff>
    </xdr:from>
    <xdr:to>
      <xdr:col>12</xdr:col>
      <xdr:colOff>117639</xdr:colOff>
      <xdr:row>6</xdr:row>
      <xdr:rowOff>194977</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6660174" y="124557"/>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222250</xdr:colOff>
      <xdr:row>1</xdr:row>
      <xdr:rowOff>134937</xdr:rowOff>
    </xdr:from>
    <xdr:to>
      <xdr:col>28</xdr:col>
      <xdr:colOff>21167</xdr:colOff>
      <xdr:row>5</xdr:row>
      <xdr:rowOff>328083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7381875" y="190500"/>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2.bin"/><Relationship Id="rId4" Type="http://schemas.openxmlformats.org/officeDocument/2006/relationships/comments" Target="../comments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3.bin"/><Relationship Id="rId4" Type="http://schemas.openxmlformats.org/officeDocument/2006/relationships/comments" Target="../comments3.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4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3" Type="http://schemas.openxmlformats.org/officeDocument/2006/relationships/vmlDrawing" Target="../drawings/vmlDrawing6.vml"/><Relationship Id="rId7" Type="http://schemas.openxmlformats.org/officeDocument/2006/relationships/ctrlProp" Target="../ctrlProps/ctrlProp20.xml"/><Relationship Id="rId12" Type="http://schemas.openxmlformats.org/officeDocument/2006/relationships/ctrlProp" Target="../ctrlProps/ctrlProp25.xml"/><Relationship Id="rId2" Type="http://schemas.openxmlformats.org/officeDocument/2006/relationships/drawing" Target="../drawings/drawing6.xml"/><Relationship Id="rId1" Type="http://schemas.openxmlformats.org/officeDocument/2006/relationships/printerSettings" Target="../printerSettings/printerSettings45.bin"/><Relationship Id="rId6" Type="http://schemas.openxmlformats.org/officeDocument/2006/relationships/ctrlProp" Target="../ctrlProps/ctrlProp19.xml"/><Relationship Id="rId11" Type="http://schemas.openxmlformats.org/officeDocument/2006/relationships/ctrlProp" Target="../ctrlProps/ctrlProp24.xml"/><Relationship Id="rId5" Type="http://schemas.openxmlformats.org/officeDocument/2006/relationships/ctrlProp" Target="../ctrlProps/ctrlProp18.xml"/><Relationship Id="rId15" Type="http://schemas.openxmlformats.org/officeDocument/2006/relationships/ctrlProp" Target="../ctrlProps/ctrlProp28.xml"/><Relationship Id="rId10" Type="http://schemas.openxmlformats.org/officeDocument/2006/relationships/ctrlProp" Target="../ctrlProps/ctrlProp23.xml"/><Relationship Id="rId4" Type="http://schemas.openxmlformats.org/officeDocument/2006/relationships/ctrlProp" Target="../ctrlProps/ctrlProp17.xml"/><Relationship Id="rId9" Type="http://schemas.openxmlformats.org/officeDocument/2006/relationships/ctrlProp" Target="../ctrlProps/ctrlProp22.xml"/><Relationship Id="rId14" Type="http://schemas.openxmlformats.org/officeDocument/2006/relationships/ctrlProp" Target="../ctrlProps/ctrlProp27.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7.vml"/><Relationship Id="rId7" Type="http://schemas.openxmlformats.org/officeDocument/2006/relationships/ctrlProp" Target="../ctrlProps/ctrlProp32.xml"/><Relationship Id="rId2" Type="http://schemas.openxmlformats.org/officeDocument/2006/relationships/drawing" Target="../drawings/drawing7.xml"/><Relationship Id="rId1" Type="http://schemas.openxmlformats.org/officeDocument/2006/relationships/printerSettings" Target="../printerSettings/printerSettings46.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3" Type="http://schemas.openxmlformats.org/officeDocument/2006/relationships/vmlDrawing" Target="../drawings/vmlDrawing8.vml"/><Relationship Id="rId7" Type="http://schemas.openxmlformats.org/officeDocument/2006/relationships/ctrlProp" Target="../ctrlProps/ctrlProp38.xml"/><Relationship Id="rId12" Type="http://schemas.openxmlformats.org/officeDocument/2006/relationships/ctrlProp" Target="../ctrlProps/ctrlProp43.xml"/><Relationship Id="rId2" Type="http://schemas.openxmlformats.org/officeDocument/2006/relationships/drawing" Target="../drawings/drawing10.xml"/><Relationship Id="rId1" Type="http://schemas.openxmlformats.org/officeDocument/2006/relationships/printerSettings" Target="../printerSettings/printerSettings49.bin"/><Relationship Id="rId6" Type="http://schemas.openxmlformats.org/officeDocument/2006/relationships/ctrlProp" Target="../ctrlProps/ctrlProp37.xml"/><Relationship Id="rId11" Type="http://schemas.openxmlformats.org/officeDocument/2006/relationships/ctrlProp" Target="../ctrlProps/ctrlProp42.xml"/><Relationship Id="rId5" Type="http://schemas.openxmlformats.org/officeDocument/2006/relationships/ctrlProp" Target="../ctrlProps/ctrlProp36.xml"/><Relationship Id="rId15" Type="http://schemas.openxmlformats.org/officeDocument/2006/relationships/ctrlProp" Target="../ctrlProps/ctrlProp4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18" Type="http://schemas.openxmlformats.org/officeDocument/2006/relationships/ctrlProp" Target="../ctrlProps/ctrlProp61.xml"/><Relationship Id="rId26" Type="http://schemas.openxmlformats.org/officeDocument/2006/relationships/ctrlProp" Target="../ctrlProps/ctrlProp69.xml"/><Relationship Id="rId3" Type="http://schemas.openxmlformats.org/officeDocument/2006/relationships/vmlDrawing" Target="../drawings/vmlDrawing9.vml"/><Relationship Id="rId21" Type="http://schemas.openxmlformats.org/officeDocument/2006/relationships/ctrlProp" Target="../ctrlProps/ctrlProp64.xml"/><Relationship Id="rId7" Type="http://schemas.openxmlformats.org/officeDocument/2006/relationships/ctrlProp" Target="../ctrlProps/ctrlProp50.xml"/><Relationship Id="rId12" Type="http://schemas.openxmlformats.org/officeDocument/2006/relationships/ctrlProp" Target="../ctrlProps/ctrlProp55.xml"/><Relationship Id="rId17" Type="http://schemas.openxmlformats.org/officeDocument/2006/relationships/ctrlProp" Target="../ctrlProps/ctrlProp60.xml"/><Relationship Id="rId25" Type="http://schemas.openxmlformats.org/officeDocument/2006/relationships/ctrlProp" Target="../ctrlProps/ctrlProp68.xml"/><Relationship Id="rId2" Type="http://schemas.openxmlformats.org/officeDocument/2006/relationships/drawing" Target="../drawings/drawing11.xml"/><Relationship Id="rId16" Type="http://schemas.openxmlformats.org/officeDocument/2006/relationships/ctrlProp" Target="../ctrlProps/ctrlProp59.xml"/><Relationship Id="rId20" Type="http://schemas.openxmlformats.org/officeDocument/2006/relationships/ctrlProp" Target="../ctrlProps/ctrlProp63.xml"/><Relationship Id="rId1" Type="http://schemas.openxmlformats.org/officeDocument/2006/relationships/printerSettings" Target="../printerSettings/printerSettings50.bin"/><Relationship Id="rId6" Type="http://schemas.openxmlformats.org/officeDocument/2006/relationships/ctrlProp" Target="../ctrlProps/ctrlProp49.xml"/><Relationship Id="rId11" Type="http://schemas.openxmlformats.org/officeDocument/2006/relationships/ctrlProp" Target="../ctrlProps/ctrlProp54.xml"/><Relationship Id="rId24" Type="http://schemas.openxmlformats.org/officeDocument/2006/relationships/ctrlProp" Target="../ctrlProps/ctrlProp67.xml"/><Relationship Id="rId5" Type="http://schemas.openxmlformats.org/officeDocument/2006/relationships/ctrlProp" Target="../ctrlProps/ctrlProp48.xml"/><Relationship Id="rId15" Type="http://schemas.openxmlformats.org/officeDocument/2006/relationships/ctrlProp" Target="../ctrlProps/ctrlProp58.xml"/><Relationship Id="rId23" Type="http://schemas.openxmlformats.org/officeDocument/2006/relationships/ctrlProp" Target="../ctrlProps/ctrlProp66.xml"/><Relationship Id="rId28" Type="http://schemas.openxmlformats.org/officeDocument/2006/relationships/ctrlProp" Target="../ctrlProps/ctrlProp71.xml"/><Relationship Id="rId10" Type="http://schemas.openxmlformats.org/officeDocument/2006/relationships/ctrlProp" Target="../ctrlProps/ctrlProp53.xml"/><Relationship Id="rId19" Type="http://schemas.openxmlformats.org/officeDocument/2006/relationships/ctrlProp" Target="../ctrlProps/ctrlProp62.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 Id="rId22" Type="http://schemas.openxmlformats.org/officeDocument/2006/relationships/ctrlProp" Target="../ctrlProps/ctrlProp65.xml"/><Relationship Id="rId27" Type="http://schemas.openxmlformats.org/officeDocument/2006/relationships/ctrlProp" Target="../ctrlProps/ctrlProp70.xml"/></Relationships>
</file>

<file path=xl/worksheets/_rels/sheet51.xml.rels><?xml version="1.0" encoding="UTF-8" standalone="yes"?>
<Relationships xmlns="http://schemas.openxmlformats.org/package/2006/relationships"><Relationship Id="rId26" Type="http://schemas.openxmlformats.org/officeDocument/2006/relationships/ctrlProp" Target="../ctrlProps/ctrlProp94.xml"/><Relationship Id="rId21" Type="http://schemas.openxmlformats.org/officeDocument/2006/relationships/ctrlProp" Target="../ctrlProps/ctrlProp89.xml"/><Relationship Id="rId34" Type="http://schemas.openxmlformats.org/officeDocument/2006/relationships/ctrlProp" Target="../ctrlProps/ctrlProp102.xml"/><Relationship Id="rId42" Type="http://schemas.openxmlformats.org/officeDocument/2006/relationships/ctrlProp" Target="../ctrlProps/ctrlProp110.xml"/><Relationship Id="rId47" Type="http://schemas.openxmlformats.org/officeDocument/2006/relationships/ctrlProp" Target="../ctrlProps/ctrlProp115.xml"/><Relationship Id="rId50" Type="http://schemas.openxmlformats.org/officeDocument/2006/relationships/ctrlProp" Target="../ctrlProps/ctrlProp118.xml"/><Relationship Id="rId55" Type="http://schemas.openxmlformats.org/officeDocument/2006/relationships/ctrlProp" Target="../ctrlProps/ctrlProp123.xml"/><Relationship Id="rId63" Type="http://schemas.openxmlformats.org/officeDocument/2006/relationships/ctrlProp" Target="../ctrlProps/ctrlProp131.xml"/><Relationship Id="rId7" Type="http://schemas.openxmlformats.org/officeDocument/2006/relationships/ctrlProp" Target="../ctrlProps/ctrlProp75.xml"/><Relationship Id="rId2" Type="http://schemas.openxmlformats.org/officeDocument/2006/relationships/drawing" Target="../drawings/drawing12.xml"/><Relationship Id="rId16" Type="http://schemas.openxmlformats.org/officeDocument/2006/relationships/ctrlProp" Target="../ctrlProps/ctrlProp84.xml"/><Relationship Id="rId29" Type="http://schemas.openxmlformats.org/officeDocument/2006/relationships/ctrlProp" Target="../ctrlProps/ctrlProp97.xml"/><Relationship Id="rId11" Type="http://schemas.openxmlformats.org/officeDocument/2006/relationships/ctrlProp" Target="../ctrlProps/ctrlProp79.xml"/><Relationship Id="rId24" Type="http://schemas.openxmlformats.org/officeDocument/2006/relationships/ctrlProp" Target="../ctrlProps/ctrlProp92.xml"/><Relationship Id="rId32" Type="http://schemas.openxmlformats.org/officeDocument/2006/relationships/ctrlProp" Target="../ctrlProps/ctrlProp100.xml"/><Relationship Id="rId37" Type="http://schemas.openxmlformats.org/officeDocument/2006/relationships/ctrlProp" Target="../ctrlProps/ctrlProp105.xml"/><Relationship Id="rId40" Type="http://schemas.openxmlformats.org/officeDocument/2006/relationships/ctrlProp" Target="../ctrlProps/ctrlProp108.xml"/><Relationship Id="rId45" Type="http://schemas.openxmlformats.org/officeDocument/2006/relationships/ctrlProp" Target="../ctrlProps/ctrlProp113.xml"/><Relationship Id="rId53" Type="http://schemas.openxmlformats.org/officeDocument/2006/relationships/ctrlProp" Target="../ctrlProps/ctrlProp121.xml"/><Relationship Id="rId58" Type="http://schemas.openxmlformats.org/officeDocument/2006/relationships/ctrlProp" Target="../ctrlProps/ctrlProp126.xml"/><Relationship Id="rId66" Type="http://schemas.openxmlformats.org/officeDocument/2006/relationships/ctrlProp" Target="../ctrlProps/ctrlProp134.xml"/><Relationship Id="rId5" Type="http://schemas.openxmlformats.org/officeDocument/2006/relationships/ctrlProp" Target="../ctrlProps/ctrlProp73.xml"/><Relationship Id="rId61" Type="http://schemas.openxmlformats.org/officeDocument/2006/relationships/ctrlProp" Target="../ctrlProps/ctrlProp129.xml"/><Relationship Id="rId19" Type="http://schemas.openxmlformats.org/officeDocument/2006/relationships/ctrlProp" Target="../ctrlProps/ctrlProp87.xml"/><Relationship Id="rId14" Type="http://schemas.openxmlformats.org/officeDocument/2006/relationships/ctrlProp" Target="../ctrlProps/ctrlProp82.xml"/><Relationship Id="rId22" Type="http://schemas.openxmlformats.org/officeDocument/2006/relationships/ctrlProp" Target="../ctrlProps/ctrlProp90.xml"/><Relationship Id="rId27" Type="http://schemas.openxmlformats.org/officeDocument/2006/relationships/ctrlProp" Target="../ctrlProps/ctrlProp95.xml"/><Relationship Id="rId30" Type="http://schemas.openxmlformats.org/officeDocument/2006/relationships/ctrlProp" Target="../ctrlProps/ctrlProp98.xml"/><Relationship Id="rId35" Type="http://schemas.openxmlformats.org/officeDocument/2006/relationships/ctrlProp" Target="../ctrlProps/ctrlProp103.xml"/><Relationship Id="rId43" Type="http://schemas.openxmlformats.org/officeDocument/2006/relationships/ctrlProp" Target="../ctrlProps/ctrlProp111.xml"/><Relationship Id="rId48" Type="http://schemas.openxmlformats.org/officeDocument/2006/relationships/ctrlProp" Target="../ctrlProps/ctrlProp116.xml"/><Relationship Id="rId56" Type="http://schemas.openxmlformats.org/officeDocument/2006/relationships/ctrlProp" Target="../ctrlProps/ctrlProp124.xml"/><Relationship Id="rId64" Type="http://schemas.openxmlformats.org/officeDocument/2006/relationships/ctrlProp" Target="../ctrlProps/ctrlProp132.xml"/><Relationship Id="rId8" Type="http://schemas.openxmlformats.org/officeDocument/2006/relationships/ctrlProp" Target="../ctrlProps/ctrlProp76.xml"/><Relationship Id="rId51" Type="http://schemas.openxmlformats.org/officeDocument/2006/relationships/ctrlProp" Target="../ctrlProps/ctrlProp119.xml"/><Relationship Id="rId3" Type="http://schemas.openxmlformats.org/officeDocument/2006/relationships/vmlDrawing" Target="../drawings/vmlDrawing10.vml"/><Relationship Id="rId12" Type="http://schemas.openxmlformats.org/officeDocument/2006/relationships/ctrlProp" Target="../ctrlProps/ctrlProp80.xml"/><Relationship Id="rId17" Type="http://schemas.openxmlformats.org/officeDocument/2006/relationships/ctrlProp" Target="../ctrlProps/ctrlProp85.xml"/><Relationship Id="rId25" Type="http://schemas.openxmlformats.org/officeDocument/2006/relationships/ctrlProp" Target="../ctrlProps/ctrlProp93.xml"/><Relationship Id="rId33" Type="http://schemas.openxmlformats.org/officeDocument/2006/relationships/ctrlProp" Target="../ctrlProps/ctrlProp101.xml"/><Relationship Id="rId38" Type="http://schemas.openxmlformats.org/officeDocument/2006/relationships/ctrlProp" Target="../ctrlProps/ctrlProp106.xml"/><Relationship Id="rId46" Type="http://schemas.openxmlformats.org/officeDocument/2006/relationships/ctrlProp" Target="../ctrlProps/ctrlProp114.xml"/><Relationship Id="rId59" Type="http://schemas.openxmlformats.org/officeDocument/2006/relationships/ctrlProp" Target="../ctrlProps/ctrlProp127.xml"/><Relationship Id="rId67" Type="http://schemas.openxmlformats.org/officeDocument/2006/relationships/ctrlProp" Target="../ctrlProps/ctrlProp135.xml"/><Relationship Id="rId20" Type="http://schemas.openxmlformats.org/officeDocument/2006/relationships/ctrlProp" Target="../ctrlProps/ctrlProp88.xml"/><Relationship Id="rId41" Type="http://schemas.openxmlformats.org/officeDocument/2006/relationships/ctrlProp" Target="../ctrlProps/ctrlProp109.xml"/><Relationship Id="rId54" Type="http://schemas.openxmlformats.org/officeDocument/2006/relationships/ctrlProp" Target="../ctrlProps/ctrlProp122.xml"/><Relationship Id="rId62" Type="http://schemas.openxmlformats.org/officeDocument/2006/relationships/ctrlProp" Target="../ctrlProps/ctrlProp130.xml"/><Relationship Id="rId1" Type="http://schemas.openxmlformats.org/officeDocument/2006/relationships/printerSettings" Target="../printerSettings/printerSettings51.bin"/><Relationship Id="rId6" Type="http://schemas.openxmlformats.org/officeDocument/2006/relationships/ctrlProp" Target="../ctrlProps/ctrlProp74.xml"/><Relationship Id="rId15" Type="http://schemas.openxmlformats.org/officeDocument/2006/relationships/ctrlProp" Target="../ctrlProps/ctrlProp83.xml"/><Relationship Id="rId23" Type="http://schemas.openxmlformats.org/officeDocument/2006/relationships/ctrlProp" Target="../ctrlProps/ctrlProp91.xml"/><Relationship Id="rId28" Type="http://schemas.openxmlformats.org/officeDocument/2006/relationships/ctrlProp" Target="../ctrlProps/ctrlProp96.xml"/><Relationship Id="rId36" Type="http://schemas.openxmlformats.org/officeDocument/2006/relationships/ctrlProp" Target="../ctrlProps/ctrlProp104.xml"/><Relationship Id="rId49" Type="http://schemas.openxmlformats.org/officeDocument/2006/relationships/ctrlProp" Target="../ctrlProps/ctrlProp117.xml"/><Relationship Id="rId57" Type="http://schemas.openxmlformats.org/officeDocument/2006/relationships/ctrlProp" Target="../ctrlProps/ctrlProp125.xml"/><Relationship Id="rId10" Type="http://schemas.openxmlformats.org/officeDocument/2006/relationships/ctrlProp" Target="../ctrlProps/ctrlProp78.xml"/><Relationship Id="rId31" Type="http://schemas.openxmlformats.org/officeDocument/2006/relationships/ctrlProp" Target="../ctrlProps/ctrlProp99.xml"/><Relationship Id="rId44" Type="http://schemas.openxmlformats.org/officeDocument/2006/relationships/ctrlProp" Target="../ctrlProps/ctrlProp112.xml"/><Relationship Id="rId52" Type="http://schemas.openxmlformats.org/officeDocument/2006/relationships/ctrlProp" Target="../ctrlProps/ctrlProp120.xml"/><Relationship Id="rId60" Type="http://schemas.openxmlformats.org/officeDocument/2006/relationships/ctrlProp" Target="../ctrlProps/ctrlProp128.xml"/><Relationship Id="rId65" Type="http://schemas.openxmlformats.org/officeDocument/2006/relationships/ctrlProp" Target="../ctrlProps/ctrlProp133.xml"/><Relationship Id="rId4" Type="http://schemas.openxmlformats.org/officeDocument/2006/relationships/ctrlProp" Target="../ctrlProps/ctrlProp72.xml"/><Relationship Id="rId9" Type="http://schemas.openxmlformats.org/officeDocument/2006/relationships/ctrlProp" Target="../ctrlProps/ctrlProp77.xml"/><Relationship Id="rId13" Type="http://schemas.openxmlformats.org/officeDocument/2006/relationships/ctrlProp" Target="../ctrlProps/ctrlProp81.xml"/><Relationship Id="rId18" Type="http://schemas.openxmlformats.org/officeDocument/2006/relationships/ctrlProp" Target="../ctrlProps/ctrlProp86.xml"/><Relationship Id="rId39" Type="http://schemas.openxmlformats.org/officeDocument/2006/relationships/ctrlProp" Target="../ctrlProps/ctrlProp107.xml"/></Relationships>
</file>

<file path=xl/worksheets/_rels/sheet52.xml.rels><?xml version="1.0" encoding="UTF-8" standalone="yes"?>
<Relationships xmlns="http://schemas.openxmlformats.org/package/2006/relationships"><Relationship Id="rId117" Type="http://schemas.openxmlformats.org/officeDocument/2006/relationships/ctrlProp" Target="../ctrlProps/ctrlProp249.xml"/><Relationship Id="rId21" Type="http://schemas.openxmlformats.org/officeDocument/2006/relationships/ctrlProp" Target="../ctrlProps/ctrlProp153.xml"/><Relationship Id="rId42" Type="http://schemas.openxmlformats.org/officeDocument/2006/relationships/ctrlProp" Target="../ctrlProps/ctrlProp174.xml"/><Relationship Id="rId63" Type="http://schemas.openxmlformats.org/officeDocument/2006/relationships/ctrlProp" Target="../ctrlProps/ctrlProp195.xml"/><Relationship Id="rId84" Type="http://schemas.openxmlformats.org/officeDocument/2006/relationships/ctrlProp" Target="../ctrlProps/ctrlProp216.xml"/><Relationship Id="rId138" Type="http://schemas.openxmlformats.org/officeDocument/2006/relationships/ctrlProp" Target="../ctrlProps/ctrlProp270.xml"/><Relationship Id="rId159" Type="http://schemas.openxmlformats.org/officeDocument/2006/relationships/ctrlProp" Target="../ctrlProps/ctrlProp291.xml"/><Relationship Id="rId107" Type="http://schemas.openxmlformats.org/officeDocument/2006/relationships/ctrlProp" Target="../ctrlProps/ctrlProp239.xml"/><Relationship Id="rId11" Type="http://schemas.openxmlformats.org/officeDocument/2006/relationships/ctrlProp" Target="../ctrlProps/ctrlProp143.xml"/><Relationship Id="rId32" Type="http://schemas.openxmlformats.org/officeDocument/2006/relationships/ctrlProp" Target="../ctrlProps/ctrlProp164.xml"/><Relationship Id="rId53" Type="http://schemas.openxmlformats.org/officeDocument/2006/relationships/ctrlProp" Target="../ctrlProps/ctrlProp185.xml"/><Relationship Id="rId74" Type="http://schemas.openxmlformats.org/officeDocument/2006/relationships/ctrlProp" Target="../ctrlProps/ctrlProp206.xml"/><Relationship Id="rId128" Type="http://schemas.openxmlformats.org/officeDocument/2006/relationships/ctrlProp" Target="../ctrlProps/ctrlProp260.xml"/><Relationship Id="rId149" Type="http://schemas.openxmlformats.org/officeDocument/2006/relationships/ctrlProp" Target="../ctrlProps/ctrlProp281.xml"/><Relationship Id="rId5" Type="http://schemas.openxmlformats.org/officeDocument/2006/relationships/ctrlProp" Target="../ctrlProps/ctrlProp137.xml"/><Relationship Id="rId95" Type="http://schemas.openxmlformats.org/officeDocument/2006/relationships/ctrlProp" Target="../ctrlProps/ctrlProp227.xml"/><Relationship Id="rId160" Type="http://schemas.openxmlformats.org/officeDocument/2006/relationships/ctrlProp" Target="../ctrlProps/ctrlProp292.xml"/><Relationship Id="rId22" Type="http://schemas.openxmlformats.org/officeDocument/2006/relationships/ctrlProp" Target="../ctrlProps/ctrlProp154.xml"/><Relationship Id="rId43" Type="http://schemas.openxmlformats.org/officeDocument/2006/relationships/ctrlProp" Target="../ctrlProps/ctrlProp175.xml"/><Relationship Id="rId64" Type="http://schemas.openxmlformats.org/officeDocument/2006/relationships/ctrlProp" Target="../ctrlProps/ctrlProp196.xml"/><Relationship Id="rId118" Type="http://schemas.openxmlformats.org/officeDocument/2006/relationships/ctrlProp" Target="../ctrlProps/ctrlProp250.xml"/><Relationship Id="rId139" Type="http://schemas.openxmlformats.org/officeDocument/2006/relationships/ctrlProp" Target="../ctrlProps/ctrlProp271.xml"/><Relationship Id="rId85" Type="http://schemas.openxmlformats.org/officeDocument/2006/relationships/ctrlProp" Target="../ctrlProps/ctrlProp217.xml"/><Relationship Id="rId150" Type="http://schemas.openxmlformats.org/officeDocument/2006/relationships/ctrlProp" Target="../ctrlProps/ctrlProp282.xml"/><Relationship Id="rId12" Type="http://schemas.openxmlformats.org/officeDocument/2006/relationships/ctrlProp" Target="../ctrlProps/ctrlProp144.xml"/><Relationship Id="rId17" Type="http://schemas.openxmlformats.org/officeDocument/2006/relationships/ctrlProp" Target="../ctrlProps/ctrlProp149.xml"/><Relationship Id="rId33" Type="http://schemas.openxmlformats.org/officeDocument/2006/relationships/ctrlProp" Target="../ctrlProps/ctrlProp165.xml"/><Relationship Id="rId38" Type="http://schemas.openxmlformats.org/officeDocument/2006/relationships/ctrlProp" Target="../ctrlProps/ctrlProp170.xml"/><Relationship Id="rId59" Type="http://schemas.openxmlformats.org/officeDocument/2006/relationships/ctrlProp" Target="../ctrlProps/ctrlProp191.xml"/><Relationship Id="rId103" Type="http://schemas.openxmlformats.org/officeDocument/2006/relationships/ctrlProp" Target="../ctrlProps/ctrlProp235.xml"/><Relationship Id="rId108" Type="http://schemas.openxmlformats.org/officeDocument/2006/relationships/ctrlProp" Target="../ctrlProps/ctrlProp240.xml"/><Relationship Id="rId124" Type="http://schemas.openxmlformats.org/officeDocument/2006/relationships/ctrlProp" Target="../ctrlProps/ctrlProp256.xml"/><Relationship Id="rId129" Type="http://schemas.openxmlformats.org/officeDocument/2006/relationships/ctrlProp" Target="../ctrlProps/ctrlProp261.xml"/><Relationship Id="rId54" Type="http://schemas.openxmlformats.org/officeDocument/2006/relationships/ctrlProp" Target="../ctrlProps/ctrlProp186.xml"/><Relationship Id="rId70" Type="http://schemas.openxmlformats.org/officeDocument/2006/relationships/ctrlProp" Target="../ctrlProps/ctrlProp202.xml"/><Relationship Id="rId75" Type="http://schemas.openxmlformats.org/officeDocument/2006/relationships/ctrlProp" Target="../ctrlProps/ctrlProp207.xml"/><Relationship Id="rId91" Type="http://schemas.openxmlformats.org/officeDocument/2006/relationships/ctrlProp" Target="../ctrlProps/ctrlProp223.xml"/><Relationship Id="rId96" Type="http://schemas.openxmlformats.org/officeDocument/2006/relationships/ctrlProp" Target="../ctrlProps/ctrlProp228.xml"/><Relationship Id="rId140" Type="http://schemas.openxmlformats.org/officeDocument/2006/relationships/ctrlProp" Target="../ctrlProps/ctrlProp272.xml"/><Relationship Id="rId145" Type="http://schemas.openxmlformats.org/officeDocument/2006/relationships/ctrlProp" Target="../ctrlProps/ctrlProp277.xml"/><Relationship Id="rId161" Type="http://schemas.openxmlformats.org/officeDocument/2006/relationships/ctrlProp" Target="../ctrlProps/ctrlProp293.xml"/><Relationship Id="rId1" Type="http://schemas.openxmlformats.org/officeDocument/2006/relationships/printerSettings" Target="../printerSettings/printerSettings52.bin"/><Relationship Id="rId6" Type="http://schemas.openxmlformats.org/officeDocument/2006/relationships/ctrlProp" Target="../ctrlProps/ctrlProp138.xml"/><Relationship Id="rId23" Type="http://schemas.openxmlformats.org/officeDocument/2006/relationships/ctrlProp" Target="../ctrlProps/ctrlProp155.xml"/><Relationship Id="rId28" Type="http://schemas.openxmlformats.org/officeDocument/2006/relationships/ctrlProp" Target="../ctrlProps/ctrlProp160.xml"/><Relationship Id="rId49" Type="http://schemas.openxmlformats.org/officeDocument/2006/relationships/ctrlProp" Target="../ctrlProps/ctrlProp181.xml"/><Relationship Id="rId114" Type="http://schemas.openxmlformats.org/officeDocument/2006/relationships/ctrlProp" Target="../ctrlProps/ctrlProp246.xml"/><Relationship Id="rId119" Type="http://schemas.openxmlformats.org/officeDocument/2006/relationships/ctrlProp" Target="../ctrlProps/ctrlProp251.xml"/><Relationship Id="rId44" Type="http://schemas.openxmlformats.org/officeDocument/2006/relationships/ctrlProp" Target="../ctrlProps/ctrlProp176.xml"/><Relationship Id="rId60" Type="http://schemas.openxmlformats.org/officeDocument/2006/relationships/ctrlProp" Target="../ctrlProps/ctrlProp192.xml"/><Relationship Id="rId65" Type="http://schemas.openxmlformats.org/officeDocument/2006/relationships/ctrlProp" Target="../ctrlProps/ctrlProp197.xml"/><Relationship Id="rId81" Type="http://schemas.openxmlformats.org/officeDocument/2006/relationships/ctrlProp" Target="../ctrlProps/ctrlProp213.xml"/><Relationship Id="rId86" Type="http://schemas.openxmlformats.org/officeDocument/2006/relationships/ctrlProp" Target="../ctrlProps/ctrlProp218.xml"/><Relationship Id="rId130" Type="http://schemas.openxmlformats.org/officeDocument/2006/relationships/ctrlProp" Target="../ctrlProps/ctrlProp262.xml"/><Relationship Id="rId135" Type="http://schemas.openxmlformats.org/officeDocument/2006/relationships/ctrlProp" Target="../ctrlProps/ctrlProp267.xml"/><Relationship Id="rId151" Type="http://schemas.openxmlformats.org/officeDocument/2006/relationships/ctrlProp" Target="../ctrlProps/ctrlProp283.xml"/><Relationship Id="rId156" Type="http://schemas.openxmlformats.org/officeDocument/2006/relationships/ctrlProp" Target="../ctrlProps/ctrlProp288.xml"/><Relationship Id="rId13" Type="http://schemas.openxmlformats.org/officeDocument/2006/relationships/ctrlProp" Target="../ctrlProps/ctrlProp145.xml"/><Relationship Id="rId18" Type="http://schemas.openxmlformats.org/officeDocument/2006/relationships/ctrlProp" Target="../ctrlProps/ctrlProp150.xml"/><Relationship Id="rId39" Type="http://schemas.openxmlformats.org/officeDocument/2006/relationships/ctrlProp" Target="../ctrlProps/ctrlProp171.xml"/><Relationship Id="rId109" Type="http://schemas.openxmlformats.org/officeDocument/2006/relationships/ctrlProp" Target="../ctrlProps/ctrlProp241.xml"/><Relationship Id="rId34" Type="http://schemas.openxmlformats.org/officeDocument/2006/relationships/ctrlProp" Target="../ctrlProps/ctrlProp166.xml"/><Relationship Id="rId50" Type="http://schemas.openxmlformats.org/officeDocument/2006/relationships/ctrlProp" Target="../ctrlProps/ctrlProp182.xml"/><Relationship Id="rId55" Type="http://schemas.openxmlformats.org/officeDocument/2006/relationships/ctrlProp" Target="../ctrlProps/ctrlProp187.xml"/><Relationship Id="rId76" Type="http://schemas.openxmlformats.org/officeDocument/2006/relationships/ctrlProp" Target="../ctrlProps/ctrlProp208.xml"/><Relationship Id="rId97" Type="http://schemas.openxmlformats.org/officeDocument/2006/relationships/ctrlProp" Target="../ctrlProps/ctrlProp229.xml"/><Relationship Id="rId104" Type="http://schemas.openxmlformats.org/officeDocument/2006/relationships/ctrlProp" Target="../ctrlProps/ctrlProp236.xml"/><Relationship Id="rId120" Type="http://schemas.openxmlformats.org/officeDocument/2006/relationships/ctrlProp" Target="../ctrlProps/ctrlProp252.xml"/><Relationship Id="rId125" Type="http://schemas.openxmlformats.org/officeDocument/2006/relationships/ctrlProp" Target="../ctrlProps/ctrlProp257.xml"/><Relationship Id="rId141" Type="http://schemas.openxmlformats.org/officeDocument/2006/relationships/ctrlProp" Target="../ctrlProps/ctrlProp273.xml"/><Relationship Id="rId146" Type="http://schemas.openxmlformats.org/officeDocument/2006/relationships/ctrlProp" Target="../ctrlProps/ctrlProp278.xml"/><Relationship Id="rId7" Type="http://schemas.openxmlformats.org/officeDocument/2006/relationships/ctrlProp" Target="../ctrlProps/ctrlProp139.xml"/><Relationship Id="rId71" Type="http://schemas.openxmlformats.org/officeDocument/2006/relationships/ctrlProp" Target="../ctrlProps/ctrlProp203.xml"/><Relationship Id="rId92" Type="http://schemas.openxmlformats.org/officeDocument/2006/relationships/ctrlProp" Target="../ctrlProps/ctrlProp224.xml"/><Relationship Id="rId2" Type="http://schemas.openxmlformats.org/officeDocument/2006/relationships/drawing" Target="../drawings/drawing13.xml"/><Relationship Id="rId29" Type="http://schemas.openxmlformats.org/officeDocument/2006/relationships/ctrlProp" Target="../ctrlProps/ctrlProp161.xml"/><Relationship Id="rId24" Type="http://schemas.openxmlformats.org/officeDocument/2006/relationships/ctrlProp" Target="../ctrlProps/ctrlProp156.xml"/><Relationship Id="rId40" Type="http://schemas.openxmlformats.org/officeDocument/2006/relationships/ctrlProp" Target="../ctrlProps/ctrlProp172.xml"/><Relationship Id="rId45" Type="http://schemas.openxmlformats.org/officeDocument/2006/relationships/ctrlProp" Target="../ctrlProps/ctrlProp177.xml"/><Relationship Id="rId66" Type="http://schemas.openxmlformats.org/officeDocument/2006/relationships/ctrlProp" Target="../ctrlProps/ctrlProp198.xml"/><Relationship Id="rId87" Type="http://schemas.openxmlformats.org/officeDocument/2006/relationships/ctrlProp" Target="../ctrlProps/ctrlProp219.xml"/><Relationship Id="rId110" Type="http://schemas.openxmlformats.org/officeDocument/2006/relationships/ctrlProp" Target="../ctrlProps/ctrlProp242.xml"/><Relationship Id="rId115" Type="http://schemas.openxmlformats.org/officeDocument/2006/relationships/ctrlProp" Target="../ctrlProps/ctrlProp247.xml"/><Relationship Id="rId131" Type="http://schemas.openxmlformats.org/officeDocument/2006/relationships/ctrlProp" Target="../ctrlProps/ctrlProp263.xml"/><Relationship Id="rId136" Type="http://schemas.openxmlformats.org/officeDocument/2006/relationships/ctrlProp" Target="../ctrlProps/ctrlProp268.xml"/><Relationship Id="rId157" Type="http://schemas.openxmlformats.org/officeDocument/2006/relationships/ctrlProp" Target="../ctrlProps/ctrlProp289.xml"/><Relationship Id="rId61" Type="http://schemas.openxmlformats.org/officeDocument/2006/relationships/ctrlProp" Target="../ctrlProps/ctrlProp193.xml"/><Relationship Id="rId82" Type="http://schemas.openxmlformats.org/officeDocument/2006/relationships/ctrlProp" Target="../ctrlProps/ctrlProp214.xml"/><Relationship Id="rId152" Type="http://schemas.openxmlformats.org/officeDocument/2006/relationships/ctrlProp" Target="../ctrlProps/ctrlProp284.xml"/><Relationship Id="rId19" Type="http://schemas.openxmlformats.org/officeDocument/2006/relationships/ctrlProp" Target="../ctrlProps/ctrlProp151.xml"/><Relationship Id="rId14" Type="http://schemas.openxmlformats.org/officeDocument/2006/relationships/ctrlProp" Target="../ctrlProps/ctrlProp146.xml"/><Relationship Id="rId30" Type="http://schemas.openxmlformats.org/officeDocument/2006/relationships/ctrlProp" Target="../ctrlProps/ctrlProp162.xml"/><Relationship Id="rId35" Type="http://schemas.openxmlformats.org/officeDocument/2006/relationships/ctrlProp" Target="../ctrlProps/ctrlProp167.xml"/><Relationship Id="rId56" Type="http://schemas.openxmlformats.org/officeDocument/2006/relationships/ctrlProp" Target="../ctrlProps/ctrlProp188.xml"/><Relationship Id="rId77" Type="http://schemas.openxmlformats.org/officeDocument/2006/relationships/ctrlProp" Target="../ctrlProps/ctrlProp209.xml"/><Relationship Id="rId100" Type="http://schemas.openxmlformats.org/officeDocument/2006/relationships/ctrlProp" Target="../ctrlProps/ctrlProp232.xml"/><Relationship Id="rId105" Type="http://schemas.openxmlformats.org/officeDocument/2006/relationships/ctrlProp" Target="../ctrlProps/ctrlProp237.xml"/><Relationship Id="rId126" Type="http://schemas.openxmlformats.org/officeDocument/2006/relationships/ctrlProp" Target="../ctrlProps/ctrlProp258.xml"/><Relationship Id="rId147" Type="http://schemas.openxmlformats.org/officeDocument/2006/relationships/ctrlProp" Target="../ctrlProps/ctrlProp279.xml"/><Relationship Id="rId8" Type="http://schemas.openxmlformats.org/officeDocument/2006/relationships/ctrlProp" Target="../ctrlProps/ctrlProp140.xml"/><Relationship Id="rId51" Type="http://schemas.openxmlformats.org/officeDocument/2006/relationships/ctrlProp" Target="../ctrlProps/ctrlProp183.xml"/><Relationship Id="rId72" Type="http://schemas.openxmlformats.org/officeDocument/2006/relationships/ctrlProp" Target="../ctrlProps/ctrlProp204.xml"/><Relationship Id="rId93" Type="http://schemas.openxmlformats.org/officeDocument/2006/relationships/ctrlProp" Target="../ctrlProps/ctrlProp225.xml"/><Relationship Id="rId98" Type="http://schemas.openxmlformats.org/officeDocument/2006/relationships/ctrlProp" Target="../ctrlProps/ctrlProp230.xml"/><Relationship Id="rId121" Type="http://schemas.openxmlformats.org/officeDocument/2006/relationships/ctrlProp" Target="../ctrlProps/ctrlProp253.xml"/><Relationship Id="rId142" Type="http://schemas.openxmlformats.org/officeDocument/2006/relationships/ctrlProp" Target="../ctrlProps/ctrlProp274.xml"/><Relationship Id="rId3" Type="http://schemas.openxmlformats.org/officeDocument/2006/relationships/vmlDrawing" Target="../drawings/vmlDrawing11.vml"/><Relationship Id="rId25" Type="http://schemas.openxmlformats.org/officeDocument/2006/relationships/ctrlProp" Target="../ctrlProps/ctrlProp157.xml"/><Relationship Id="rId46" Type="http://schemas.openxmlformats.org/officeDocument/2006/relationships/ctrlProp" Target="../ctrlProps/ctrlProp178.xml"/><Relationship Id="rId67" Type="http://schemas.openxmlformats.org/officeDocument/2006/relationships/ctrlProp" Target="../ctrlProps/ctrlProp199.xml"/><Relationship Id="rId116" Type="http://schemas.openxmlformats.org/officeDocument/2006/relationships/ctrlProp" Target="../ctrlProps/ctrlProp248.xml"/><Relationship Id="rId137" Type="http://schemas.openxmlformats.org/officeDocument/2006/relationships/ctrlProp" Target="../ctrlProps/ctrlProp269.xml"/><Relationship Id="rId158" Type="http://schemas.openxmlformats.org/officeDocument/2006/relationships/ctrlProp" Target="../ctrlProps/ctrlProp290.xml"/><Relationship Id="rId20" Type="http://schemas.openxmlformats.org/officeDocument/2006/relationships/ctrlProp" Target="../ctrlProps/ctrlProp152.xml"/><Relationship Id="rId41" Type="http://schemas.openxmlformats.org/officeDocument/2006/relationships/ctrlProp" Target="../ctrlProps/ctrlProp173.xml"/><Relationship Id="rId62" Type="http://schemas.openxmlformats.org/officeDocument/2006/relationships/ctrlProp" Target="../ctrlProps/ctrlProp194.xml"/><Relationship Id="rId83" Type="http://schemas.openxmlformats.org/officeDocument/2006/relationships/ctrlProp" Target="../ctrlProps/ctrlProp215.xml"/><Relationship Id="rId88" Type="http://schemas.openxmlformats.org/officeDocument/2006/relationships/ctrlProp" Target="../ctrlProps/ctrlProp220.xml"/><Relationship Id="rId111" Type="http://schemas.openxmlformats.org/officeDocument/2006/relationships/ctrlProp" Target="../ctrlProps/ctrlProp243.xml"/><Relationship Id="rId132" Type="http://schemas.openxmlformats.org/officeDocument/2006/relationships/ctrlProp" Target="../ctrlProps/ctrlProp264.xml"/><Relationship Id="rId153" Type="http://schemas.openxmlformats.org/officeDocument/2006/relationships/ctrlProp" Target="../ctrlProps/ctrlProp285.xml"/><Relationship Id="rId15" Type="http://schemas.openxmlformats.org/officeDocument/2006/relationships/ctrlProp" Target="../ctrlProps/ctrlProp147.xml"/><Relationship Id="rId36" Type="http://schemas.openxmlformats.org/officeDocument/2006/relationships/ctrlProp" Target="../ctrlProps/ctrlProp168.xml"/><Relationship Id="rId57" Type="http://schemas.openxmlformats.org/officeDocument/2006/relationships/ctrlProp" Target="../ctrlProps/ctrlProp189.xml"/><Relationship Id="rId106" Type="http://schemas.openxmlformats.org/officeDocument/2006/relationships/ctrlProp" Target="../ctrlProps/ctrlProp238.xml"/><Relationship Id="rId127" Type="http://schemas.openxmlformats.org/officeDocument/2006/relationships/ctrlProp" Target="../ctrlProps/ctrlProp259.xml"/><Relationship Id="rId10" Type="http://schemas.openxmlformats.org/officeDocument/2006/relationships/ctrlProp" Target="../ctrlProps/ctrlProp142.xml"/><Relationship Id="rId31" Type="http://schemas.openxmlformats.org/officeDocument/2006/relationships/ctrlProp" Target="../ctrlProps/ctrlProp163.xml"/><Relationship Id="rId52" Type="http://schemas.openxmlformats.org/officeDocument/2006/relationships/ctrlProp" Target="../ctrlProps/ctrlProp184.xml"/><Relationship Id="rId73" Type="http://schemas.openxmlformats.org/officeDocument/2006/relationships/ctrlProp" Target="../ctrlProps/ctrlProp205.xml"/><Relationship Id="rId78" Type="http://schemas.openxmlformats.org/officeDocument/2006/relationships/ctrlProp" Target="../ctrlProps/ctrlProp210.xml"/><Relationship Id="rId94" Type="http://schemas.openxmlformats.org/officeDocument/2006/relationships/ctrlProp" Target="../ctrlProps/ctrlProp226.xml"/><Relationship Id="rId99" Type="http://schemas.openxmlformats.org/officeDocument/2006/relationships/ctrlProp" Target="../ctrlProps/ctrlProp231.xml"/><Relationship Id="rId101" Type="http://schemas.openxmlformats.org/officeDocument/2006/relationships/ctrlProp" Target="../ctrlProps/ctrlProp233.xml"/><Relationship Id="rId122" Type="http://schemas.openxmlformats.org/officeDocument/2006/relationships/ctrlProp" Target="../ctrlProps/ctrlProp254.xml"/><Relationship Id="rId143" Type="http://schemas.openxmlformats.org/officeDocument/2006/relationships/ctrlProp" Target="../ctrlProps/ctrlProp275.xml"/><Relationship Id="rId148" Type="http://schemas.openxmlformats.org/officeDocument/2006/relationships/ctrlProp" Target="../ctrlProps/ctrlProp280.xml"/><Relationship Id="rId4" Type="http://schemas.openxmlformats.org/officeDocument/2006/relationships/ctrlProp" Target="../ctrlProps/ctrlProp136.xml"/><Relationship Id="rId9" Type="http://schemas.openxmlformats.org/officeDocument/2006/relationships/ctrlProp" Target="../ctrlProps/ctrlProp141.xml"/><Relationship Id="rId26" Type="http://schemas.openxmlformats.org/officeDocument/2006/relationships/ctrlProp" Target="../ctrlProps/ctrlProp158.xml"/><Relationship Id="rId47" Type="http://schemas.openxmlformats.org/officeDocument/2006/relationships/ctrlProp" Target="../ctrlProps/ctrlProp179.xml"/><Relationship Id="rId68" Type="http://schemas.openxmlformats.org/officeDocument/2006/relationships/ctrlProp" Target="../ctrlProps/ctrlProp200.xml"/><Relationship Id="rId89" Type="http://schemas.openxmlformats.org/officeDocument/2006/relationships/ctrlProp" Target="../ctrlProps/ctrlProp221.xml"/><Relationship Id="rId112" Type="http://schemas.openxmlformats.org/officeDocument/2006/relationships/ctrlProp" Target="../ctrlProps/ctrlProp244.xml"/><Relationship Id="rId133" Type="http://schemas.openxmlformats.org/officeDocument/2006/relationships/ctrlProp" Target="../ctrlProps/ctrlProp265.xml"/><Relationship Id="rId154" Type="http://schemas.openxmlformats.org/officeDocument/2006/relationships/ctrlProp" Target="../ctrlProps/ctrlProp286.xml"/><Relationship Id="rId16" Type="http://schemas.openxmlformats.org/officeDocument/2006/relationships/ctrlProp" Target="../ctrlProps/ctrlProp148.xml"/><Relationship Id="rId37" Type="http://schemas.openxmlformats.org/officeDocument/2006/relationships/ctrlProp" Target="../ctrlProps/ctrlProp169.xml"/><Relationship Id="rId58" Type="http://schemas.openxmlformats.org/officeDocument/2006/relationships/ctrlProp" Target="../ctrlProps/ctrlProp190.xml"/><Relationship Id="rId79" Type="http://schemas.openxmlformats.org/officeDocument/2006/relationships/ctrlProp" Target="../ctrlProps/ctrlProp211.xml"/><Relationship Id="rId102" Type="http://schemas.openxmlformats.org/officeDocument/2006/relationships/ctrlProp" Target="../ctrlProps/ctrlProp234.xml"/><Relationship Id="rId123" Type="http://schemas.openxmlformats.org/officeDocument/2006/relationships/ctrlProp" Target="../ctrlProps/ctrlProp255.xml"/><Relationship Id="rId144" Type="http://schemas.openxmlformats.org/officeDocument/2006/relationships/ctrlProp" Target="../ctrlProps/ctrlProp276.xml"/><Relationship Id="rId90" Type="http://schemas.openxmlformats.org/officeDocument/2006/relationships/ctrlProp" Target="../ctrlProps/ctrlProp222.xml"/><Relationship Id="rId27" Type="http://schemas.openxmlformats.org/officeDocument/2006/relationships/ctrlProp" Target="../ctrlProps/ctrlProp159.xml"/><Relationship Id="rId48" Type="http://schemas.openxmlformats.org/officeDocument/2006/relationships/ctrlProp" Target="../ctrlProps/ctrlProp180.xml"/><Relationship Id="rId69" Type="http://schemas.openxmlformats.org/officeDocument/2006/relationships/ctrlProp" Target="../ctrlProps/ctrlProp201.xml"/><Relationship Id="rId113" Type="http://schemas.openxmlformats.org/officeDocument/2006/relationships/ctrlProp" Target="../ctrlProps/ctrlProp245.xml"/><Relationship Id="rId134" Type="http://schemas.openxmlformats.org/officeDocument/2006/relationships/ctrlProp" Target="../ctrlProps/ctrlProp266.xml"/><Relationship Id="rId80" Type="http://schemas.openxmlformats.org/officeDocument/2006/relationships/ctrlProp" Target="../ctrlProps/ctrlProp212.xml"/><Relationship Id="rId155" Type="http://schemas.openxmlformats.org/officeDocument/2006/relationships/ctrlProp" Target="../ctrlProps/ctrlProp287.xml"/></Relationships>
</file>

<file path=xl/worksheets/_rels/sheet53.xml.rels><?xml version="1.0" encoding="UTF-8" standalone="yes"?>
<Relationships xmlns="http://schemas.openxmlformats.org/package/2006/relationships"><Relationship Id="rId13" Type="http://schemas.openxmlformats.org/officeDocument/2006/relationships/ctrlProp" Target="../ctrlProps/ctrlProp303.xml"/><Relationship Id="rId18" Type="http://schemas.openxmlformats.org/officeDocument/2006/relationships/ctrlProp" Target="../ctrlProps/ctrlProp308.xml"/><Relationship Id="rId26" Type="http://schemas.openxmlformats.org/officeDocument/2006/relationships/ctrlProp" Target="../ctrlProps/ctrlProp316.xml"/><Relationship Id="rId3" Type="http://schemas.openxmlformats.org/officeDocument/2006/relationships/vmlDrawing" Target="../drawings/vmlDrawing12.vml"/><Relationship Id="rId21" Type="http://schemas.openxmlformats.org/officeDocument/2006/relationships/ctrlProp" Target="../ctrlProps/ctrlProp311.xml"/><Relationship Id="rId34" Type="http://schemas.openxmlformats.org/officeDocument/2006/relationships/ctrlProp" Target="../ctrlProps/ctrlProp324.xml"/><Relationship Id="rId7" Type="http://schemas.openxmlformats.org/officeDocument/2006/relationships/ctrlProp" Target="../ctrlProps/ctrlProp297.xml"/><Relationship Id="rId12" Type="http://schemas.openxmlformats.org/officeDocument/2006/relationships/ctrlProp" Target="../ctrlProps/ctrlProp302.xml"/><Relationship Id="rId17" Type="http://schemas.openxmlformats.org/officeDocument/2006/relationships/ctrlProp" Target="../ctrlProps/ctrlProp307.xml"/><Relationship Id="rId25" Type="http://schemas.openxmlformats.org/officeDocument/2006/relationships/ctrlProp" Target="../ctrlProps/ctrlProp315.xml"/><Relationship Id="rId33" Type="http://schemas.openxmlformats.org/officeDocument/2006/relationships/ctrlProp" Target="../ctrlProps/ctrlProp323.xml"/><Relationship Id="rId2" Type="http://schemas.openxmlformats.org/officeDocument/2006/relationships/drawing" Target="../drawings/drawing14.xml"/><Relationship Id="rId16" Type="http://schemas.openxmlformats.org/officeDocument/2006/relationships/ctrlProp" Target="../ctrlProps/ctrlProp306.xml"/><Relationship Id="rId20" Type="http://schemas.openxmlformats.org/officeDocument/2006/relationships/ctrlProp" Target="../ctrlProps/ctrlProp310.xml"/><Relationship Id="rId29" Type="http://schemas.openxmlformats.org/officeDocument/2006/relationships/ctrlProp" Target="../ctrlProps/ctrlProp319.xml"/><Relationship Id="rId1" Type="http://schemas.openxmlformats.org/officeDocument/2006/relationships/printerSettings" Target="../printerSettings/printerSettings53.bin"/><Relationship Id="rId6" Type="http://schemas.openxmlformats.org/officeDocument/2006/relationships/ctrlProp" Target="../ctrlProps/ctrlProp296.xml"/><Relationship Id="rId11" Type="http://schemas.openxmlformats.org/officeDocument/2006/relationships/ctrlProp" Target="../ctrlProps/ctrlProp301.xml"/><Relationship Id="rId24" Type="http://schemas.openxmlformats.org/officeDocument/2006/relationships/ctrlProp" Target="../ctrlProps/ctrlProp314.xml"/><Relationship Id="rId32" Type="http://schemas.openxmlformats.org/officeDocument/2006/relationships/ctrlProp" Target="../ctrlProps/ctrlProp322.xml"/><Relationship Id="rId5" Type="http://schemas.openxmlformats.org/officeDocument/2006/relationships/ctrlProp" Target="../ctrlProps/ctrlProp295.xml"/><Relationship Id="rId15" Type="http://schemas.openxmlformats.org/officeDocument/2006/relationships/ctrlProp" Target="../ctrlProps/ctrlProp305.xml"/><Relationship Id="rId23" Type="http://schemas.openxmlformats.org/officeDocument/2006/relationships/ctrlProp" Target="../ctrlProps/ctrlProp313.xml"/><Relationship Id="rId28" Type="http://schemas.openxmlformats.org/officeDocument/2006/relationships/ctrlProp" Target="../ctrlProps/ctrlProp318.xml"/><Relationship Id="rId36" Type="http://schemas.openxmlformats.org/officeDocument/2006/relationships/ctrlProp" Target="../ctrlProps/ctrlProp326.xml"/><Relationship Id="rId10" Type="http://schemas.openxmlformats.org/officeDocument/2006/relationships/ctrlProp" Target="../ctrlProps/ctrlProp300.xml"/><Relationship Id="rId19" Type="http://schemas.openxmlformats.org/officeDocument/2006/relationships/ctrlProp" Target="../ctrlProps/ctrlProp309.xml"/><Relationship Id="rId31" Type="http://schemas.openxmlformats.org/officeDocument/2006/relationships/ctrlProp" Target="../ctrlProps/ctrlProp321.xml"/><Relationship Id="rId4" Type="http://schemas.openxmlformats.org/officeDocument/2006/relationships/ctrlProp" Target="../ctrlProps/ctrlProp294.xml"/><Relationship Id="rId9" Type="http://schemas.openxmlformats.org/officeDocument/2006/relationships/ctrlProp" Target="../ctrlProps/ctrlProp299.xml"/><Relationship Id="rId14" Type="http://schemas.openxmlformats.org/officeDocument/2006/relationships/ctrlProp" Target="../ctrlProps/ctrlProp304.xml"/><Relationship Id="rId22" Type="http://schemas.openxmlformats.org/officeDocument/2006/relationships/ctrlProp" Target="../ctrlProps/ctrlProp312.xml"/><Relationship Id="rId27" Type="http://schemas.openxmlformats.org/officeDocument/2006/relationships/ctrlProp" Target="../ctrlProps/ctrlProp317.xml"/><Relationship Id="rId30" Type="http://schemas.openxmlformats.org/officeDocument/2006/relationships/ctrlProp" Target="../ctrlProps/ctrlProp320.xml"/><Relationship Id="rId35" Type="http://schemas.openxmlformats.org/officeDocument/2006/relationships/ctrlProp" Target="../ctrlProps/ctrlProp325.xml"/><Relationship Id="rId8" Type="http://schemas.openxmlformats.org/officeDocument/2006/relationships/ctrlProp" Target="../ctrlProps/ctrlProp298.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330.xml"/><Relationship Id="rId2" Type="http://schemas.openxmlformats.org/officeDocument/2006/relationships/drawing" Target="../drawings/drawing17.xml"/><Relationship Id="rId1" Type="http://schemas.openxmlformats.org/officeDocument/2006/relationships/printerSettings" Target="../printerSettings/printerSettings56.bin"/><Relationship Id="rId6" Type="http://schemas.openxmlformats.org/officeDocument/2006/relationships/ctrlProp" Target="../ctrlProps/ctrlProp329.xml"/><Relationship Id="rId5" Type="http://schemas.openxmlformats.org/officeDocument/2006/relationships/ctrlProp" Target="../ctrlProps/ctrlProp328.xml"/><Relationship Id="rId4" Type="http://schemas.openxmlformats.org/officeDocument/2006/relationships/ctrlProp" Target="../ctrlProps/ctrlProp327.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trlProp" Target="../ctrlProps/ctrlProp334.xml"/><Relationship Id="rId2" Type="http://schemas.openxmlformats.org/officeDocument/2006/relationships/drawing" Target="../drawings/drawing19.xml"/><Relationship Id="rId1" Type="http://schemas.openxmlformats.org/officeDocument/2006/relationships/printerSettings" Target="../printerSettings/printerSettings58.bin"/><Relationship Id="rId6" Type="http://schemas.openxmlformats.org/officeDocument/2006/relationships/ctrlProp" Target="../ctrlProps/ctrlProp333.xml"/><Relationship Id="rId5" Type="http://schemas.openxmlformats.org/officeDocument/2006/relationships/ctrlProp" Target="../ctrlProps/ctrlProp332.xml"/><Relationship Id="rId4" Type="http://schemas.openxmlformats.org/officeDocument/2006/relationships/ctrlProp" Target="../ctrlProps/ctrlProp331.xml"/></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339.xml"/><Relationship Id="rId3" Type="http://schemas.openxmlformats.org/officeDocument/2006/relationships/vmlDrawing" Target="../drawings/vmlDrawing15.vml"/><Relationship Id="rId7" Type="http://schemas.openxmlformats.org/officeDocument/2006/relationships/ctrlProp" Target="../ctrlProps/ctrlProp338.xml"/><Relationship Id="rId2" Type="http://schemas.openxmlformats.org/officeDocument/2006/relationships/drawing" Target="../drawings/drawing20.xml"/><Relationship Id="rId1" Type="http://schemas.openxmlformats.org/officeDocument/2006/relationships/printerSettings" Target="../printerSettings/printerSettings59.bin"/><Relationship Id="rId6" Type="http://schemas.openxmlformats.org/officeDocument/2006/relationships/ctrlProp" Target="../ctrlProps/ctrlProp337.xml"/><Relationship Id="rId11" Type="http://schemas.openxmlformats.org/officeDocument/2006/relationships/ctrlProp" Target="../ctrlProps/ctrlProp342.xml"/><Relationship Id="rId5" Type="http://schemas.openxmlformats.org/officeDocument/2006/relationships/ctrlProp" Target="../ctrlProps/ctrlProp336.xml"/><Relationship Id="rId10" Type="http://schemas.openxmlformats.org/officeDocument/2006/relationships/ctrlProp" Target="../ctrlProps/ctrlProp341.xml"/><Relationship Id="rId4" Type="http://schemas.openxmlformats.org/officeDocument/2006/relationships/ctrlProp" Target="../ctrlProps/ctrlProp335.xml"/><Relationship Id="rId9" Type="http://schemas.openxmlformats.org/officeDocument/2006/relationships/ctrlProp" Target="../ctrlProps/ctrlProp340.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347.xml"/><Relationship Id="rId3" Type="http://schemas.openxmlformats.org/officeDocument/2006/relationships/vmlDrawing" Target="../drawings/vmlDrawing16.vml"/><Relationship Id="rId7" Type="http://schemas.openxmlformats.org/officeDocument/2006/relationships/ctrlProp" Target="../ctrlProps/ctrlProp346.xml"/><Relationship Id="rId2" Type="http://schemas.openxmlformats.org/officeDocument/2006/relationships/drawing" Target="../drawings/drawing21.xml"/><Relationship Id="rId1" Type="http://schemas.openxmlformats.org/officeDocument/2006/relationships/printerSettings" Target="../printerSettings/printerSettings60.bin"/><Relationship Id="rId6" Type="http://schemas.openxmlformats.org/officeDocument/2006/relationships/ctrlProp" Target="../ctrlProps/ctrlProp345.xml"/><Relationship Id="rId5" Type="http://schemas.openxmlformats.org/officeDocument/2006/relationships/ctrlProp" Target="../ctrlProps/ctrlProp344.xml"/><Relationship Id="rId4" Type="http://schemas.openxmlformats.org/officeDocument/2006/relationships/ctrlProp" Target="../ctrlProps/ctrlProp343.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352.xml"/><Relationship Id="rId3" Type="http://schemas.openxmlformats.org/officeDocument/2006/relationships/vmlDrawing" Target="../drawings/vmlDrawing17.vml"/><Relationship Id="rId7" Type="http://schemas.openxmlformats.org/officeDocument/2006/relationships/ctrlProp" Target="../ctrlProps/ctrlProp351.xml"/><Relationship Id="rId2" Type="http://schemas.openxmlformats.org/officeDocument/2006/relationships/drawing" Target="../drawings/drawing22.xml"/><Relationship Id="rId1" Type="http://schemas.openxmlformats.org/officeDocument/2006/relationships/printerSettings" Target="../printerSettings/printerSettings61.bin"/><Relationship Id="rId6" Type="http://schemas.openxmlformats.org/officeDocument/2006/relationships/ctrlProp" Target="../ctrlProps/ctrlProp350.xml"/><Relationship Id="rId11" Type="http://schemas.openxmlformats.org/officeDocument/2006/relationships/ctrlProp" Target="../ctrlProps/ctrlProp355.xml"/><Relationship Id="rId5" Type="http://schemas.openxmlformats.org/officeDocument/2006/relationships/ctrlProp" Target="../ctrlProps/ctrlProp349.xml"/><Relationship Id="rId10" Type="http://schemas.openxmlformats.org/officeDocument/2006/relationships/ctrlProp" Target="../ctrlProps/ctrlProp354.xml"/><Relationship Id="rId4" Type="http://schemas.openxmlformats.org/officeDocument/2006/relationships/ctrlProp" Target="../ctrlProps/ctrlProp348.xml"/><Relationship Id="rId9" Type="http://schemas.openxmlformats.org/officeDocument/2006/relationships/ctrlProp" Target="../ctrlProps/ctrlProp353.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360.xml"/><Relationship Id="rId13" Type="http://schemas.openxmlformats.org/officeDocument/2006/relationships/ctrlProp" Target="../ctrlProps/ctrlProp365.xml"/><Relationship Id="rId18" Type="http://schemas.openxmlformats.org/officeDocument/2006/relationships/ctrlProp" Target="../ctrlProps/ctrlProp370.xml"/><Relationship Id="rId26" Type="http://schemas.openxmlformats.org/officeDocument/2006/relationships/ctrlProp" Target="../ctrlProps/ctrlProp378.xml"/><Relationship Id="rId3" Type="http://schemas.openxmlformats.org/officeDocument/2006/relationships/vmlDrawing" Target="../drawings/vmlDrawing18.vml"/><Relationship Id="rId21" Type="http://schemas.openxmlformats.org/officeDocument/2006/relationships/ctrlProp" Target="../ctrlProps/ctrlProp373.xml"/><Relationship Id="rId7" Type="http://schemas.openxmlformats.org/officeDocument/2006/relationships/ctrlProp" Target="../ctrlProps/ctrlProp359.xml"/><Relationship Id="rId12" Type="http://schemas.openxmlformats.org/officeDocument/2006/relationships/ctrlProp" Target="../ctrlProps/ctrlProp364.xml"/><Relationship Id="rId17" Type="http://schemas.openxmlformats.org/officeDocument/2006/relationships/ctrlProp" Target="../ctrlProps/ctrlProp369.xml"/><Relationship Id="rId25" Type="http://schemas.openxmlformats.org/officeDocument/2006/relationships/ctrlProp" Target="../ctrlProps/ctrlProp377.xml"/><Relationship Id="rId2" Type="http://schemas.openxmlformats.org/officeDocument/2006/relationships/drawing" Target="../drawings/drawing24.xml"/><Relationship Id="rId16" Type="http://schemas.openxmlformats.org/officeDocument/2006/relationships/ctrlProp" Target="../ctrlProps/ctrlProp368.xml"/><Relationship Id="rId20" Type="http://schemas.openxmlformats.org/officeDocument/2006/relationships/ctrlProp" Target="../ctrlProps/ctrlProp372.xml"/><Relationship Id="rId29" Type="http://schemas.openxmlformats.org/officeDocument/2006/relationships/ctrlProp" Target="../ctrlProps/ctrlProp381.xml"/><Relationship Id="rId1" Type="http://schemas.openxmlformats.org/officeDocument/2006/relationships/printerSettings" Target="../printerSettings/printerSettings64.bin"/><Relationship Id="rId6" Type="http://schemas.openxmlformats.org/officeDocument/2006/relationships/ctrlProp" Target="../ctrlProps/ctrlProp358.xml"/><Relationship Id="rId11" Type="http://schemas.openxmlformats.org/officeDocument/2006/relationships/ctrlProp" Target="../ctrlProps/ctrlProp363.xml"/><Relationship Id="rId24" Type="http://schemas.openxmlformats.org/officeDocument/2006/relationships/ctrlProp" Target="../ctrlProps/ctrlProp376.xml"/><Relationship Id="rId5" Type="http://schemas.openxmlformats.org/officeDocument/2006/relationships/ctrlProp" Target="../ctrlProps/ctrlProp357.xml"/><Relationship Id="rId15" Type="http://schemas.openxmlformats.org/officeDocument/2006/relationships/ctrlProp" Target="../ctrlProps/ctrlProp367.xml"/><Relationship Id="rId23" Type="http://schemas.openxmlformats.org/officeDocument/2006/relationships/ctrlProp" Target="../ctrlProps/ctrlProp375.xml"/><Relationship Id="rId28" Type="http://schemas.openxmlformats.org/officeDocument/2006/relationships/ctrlProp" Target="../ctrlProps/ctrlProp380.xml"/><Relationship Id="rId10" Type="http://schemas.openxmlformats.org/officeDocument/2006/relationships/ctrlProp" Target="../ctrlProps/ctrlProp362.xml"/><Relationship Id="rId19" Type="http://schemas.openxmlformats.org/officeDocument/2006/relationships/ctrlProp" Target="../ctrlProps/ctrlProp371.xml"/><Relationship Id="rId4" Type="http://schemas.openxmlformats.org/officeDocument/2006/relationships/ctrlProp" Target="../ctrlProps/ctrlProp356.xml"/><Relationship Id="rId9" Type="http://schemas.openxmlformats.org/officeDocument/2006/relationships/ctrlProp" Target="../ctrlProps/ctrlProp361.xml"/><Relationship Id="rId14" Type="http://schemas.openxmlformats.org/officeDocument/2006/relationships/ctrlProp" Target="../ctrlProps/ctrlProp366.xml"/><Relationship Id="rId22" Type="http://schemas.openxmlformats.org/officeDocument/2006/relationships/ctrlProp" Target="../ctrlProps/ctrlProp374.xml"/><Relationship Id="rId27" Type="http://schemas.openxmlformats.org/officeDocument/2006/relationships/ctrlProp" Target="../ctrlProps/ctrlProp379.xml"/><Relationship Id="rId30" Type="http://schemas.openxmlformats.org/officeDocument/2006/relationships/ctrlProp" Target="../ctrlProps/ctrlProp382.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3" Type="http://schemas.openxmlformats.org/officeDocument/2006/relationships/ctrlProp" Target="../ctrlProps/ctrlProp392.xml"/><Relationship Id="rId18" Type="http://schemas.openxmlformats.org/officeDocument/2006/relationships/ctrlProp" Target="../ctrlProps/ctrlProp397.xml"/><Relationship Id="rId26" Type="http://schemas.openxmlformats.org/officeDocument/2006/relationships/ctrlProp" Target="../ctrlProps/ctrlProp405.xml"/><Relationship Id="rId39" Type="http://schemas.openxmlformats.org/officeDocument/2006/relationships/ctrlProp" Target="../ctrlProps/ctrlProp418.xml"/><Relationship Id="rId21" Type="http://schemas.openxmlformats.org/officeDocument/2006/relationships/ctrlProp" Target="../ctrlProps/ctrlProp400.xml"/><Relationship Id="rId34" Type="http://schemas.openxmlformats.org/officeDocument/2006/relationships/ctrlProp" Target="../ctrlProps/ctrlProp413.xml"/><Relationship Id="rId7" Type="http://schemas.openxmlformats.org/officeDocument/2006/relationships/ctrlProp" Target="../ctrlProps/ctrlProp386.xml"/><Relationship Id="rId2" Type="http://schemas.openxmlformats.org/officeDocument/2006/relationships/drawing" Target="../drawings/drawing27.xml"/><Relationship Id="rId16" Type="http://schemas.openxmlformats.org/officeDocument/2006/relationships/ctrlProp" Target="../ctrlProps/ctrlProp395.xml"/><Relationship Id="rId20" Type="http://schemas.openxmlformats.org/officeDocument/2006/relationships/ctrlProp" Target="../ctrlProps/ctrlProp399.xml"/><Relationship Id="rId29" Type="http://schemas.openxmlformats.org/officeDocument/2006/relationships/ctrlProp" Target="../ctrlProps/ctrlProp408.xml"/><Relationship Id="rId41" Type="http://schemas.openxmlformats.org/officeDocument/2006/relationships/ctrlProp" Target="../ctrlProps/ctrlProp420.xml"/><Relationship Id="rId1" Type="http://schemas.openxmlformats.org/officeDocument/2006/relationships/printerSettings" Target="../printerSettings/printerSettings67.bin"/><Relationship Id="rId6" Type="http://schemas.openxmlformats.org/officeDocument/2006/relationships/ctrlProp" Target="../ctrlProps/ctrlProp385.xml"/><Relationship Id="rId11" Type="http://schemas.openxmlformats.org/officeDocument/2006/relationships/ctrlProp" Target="../ctrlProps/ctrlProp390.xml"/><Relationship Id="rId24" Type="http://schemas.openxmlformats.org/officeDocument/2006/relationships/ctrlProp" Target="../ctrlProps/ctrlProp403.xml"/><Relationship Id="rId32" Type="http://schemas.openxmlformats.org/officeDocument/2006/relationships/ctrlProp" Target="../ctrlProps/ctrlProp411.xml"/><Relationship Id="rId37" Type="http://schemas.openxmlformats.org/officeDocument/2006/relationships/ctrlProp" Target="../ctrlProps/ctrlProp416.xml"/><Relationship Id="rId40" Type="http://schemas.openxmlformats.org/officeDocument/2006/relationships/ctrlProp" Target="../ctrlProps/ctrlProp419.xml"/><Relationship Id="rId5" Type="http://schemas.openxmlformats.org/officeDocument/2006/relationships/ctrlProp" Target="../ctrlProps/ctrlProp384.xml"/><Relationship Id="rId15" Type="http://schemas.openxmlformats.org/officeDocument/2006/relationships/ctrlProp" Target="../ctrlProps/ctrlProp394.xml"/><Relationship Id="rId23" Type="http://schemas.openxmlformats.org/officeDocument/2006/relationships/ctrlProp" Target="../ctrlProps/ctrlProp402.xml"/><Relationship Id="rId28" Type="http://schemas.openxmlformats.org/officeDocument/2006/relationships/ctrlProp" Target="../ctrlProps/ctrlProp407.xml"/><Relationship Id="rId36" Type="http://schemas.openxmlformats.org/officeDocument/2006/relationships/ctrlProp" Target="../ctrlProps/ctrlProp415.xml"/><Relationship Id="rId10" Type="http://schemas.openxmlformats.org/officeDocument/2006/relationships/ctrlProp" Target="../ctrlProps/ctrlProp389.xml"/><Relationship Id="rId19" Type="http://schemas.openxmlformats.org/officeDocument/2006/relationships/ctrlProp" Target="../ctrlProps/ctrlProp398.xml"/><Relationship Id="rId31" Type="http://schemas.openxmlformats.org/officeDocument/2006/relationships/ctrlProp" Target="../ctrlProps/ctrlProp410.xml"/><Relationship Id="rId4" Type="http://schemas.openxmlformats.org/officeDocument/2006/relationships/ctrlProp" Target="../ctrlProps/ctrlProp383.xml"/><Relationship Id="rId9" Type="http://schemas.openxmlformats.org/officeDocument/2006/relationships/ctrlProp" Target="../ctrlProps/ctrlProp388.xml"/><Relationship Id="rId14" Type="http://schemas.openxmlformats.org/officeDocument/2006/relationships/ctrlProp" Target="../ctrlProps/ctrlProp393.xml"/><Relationship Id="rId22" Type="http://schemas.openxmlformats.org/officeDocument/2006/relationships/ctrlProp" Target="../ctrlProps/ctrlProp401.xml"/><Relationship Id="rId27" Type="http://schemas.openxmlformats.org/officeDocument/2006/relationships/ctrlProp" Target="../ctrlProps/ctrlProp406.xml"/><Relationship Id="rId30" Type="http://schemas.openxmlformats.org/officeDocument/2006/relationships/ctrlProp" Target="../ctrlProps/ctrlProp409.xml"/><Relationship Id="rId35" Type="http://schemas.openxmlformats.org/officeDocument/2006/relationships/ctrlProp" Target="../ctrlProps/ctrlProp414.xml"/><Relationship Id="rId8" Type="http://schemas.openxmlformats.org/officeDocument/2006/relationships/ctrlProp" Target="../ctrlProps/ctrlProp387.xml"/><Relationship Id="rId3" Type="http://schemas.openxmlformats.org/officeDocument/2006/relationships/vmlDrawing" Target="../drawings/vmlDrawing19.vml"/><Relationship Id="rId12" Type="http://schemas.openxmlformats.org/officeDocument/2006/relationships/ctrlProp" Target="../ctrlProps/ctrlProp391.xml"/><Relationship Id="rId17" Type="http://schemas.openxmlformats.org/officeDocument/2006/relationships/ctrlProp" Target="../ctrlProps/ctrlProp396.xml"/><Relationship Id="rId25" Type="http://schemas.openxmlformats.org/officeDocument/2006/relationships/ctrlProp" Target="../ctrlProps/ctrlProp404.xml"/><Relationship Id="rId33" Type="http://schemas.openxmlformats.org/officeDocument/2006/relationships/ctrlProp" Target="../ctrlProps/ctrlProp412.xml"/><Relationship Id="rId38" Type="http://schemas.openxmlformats.org/officeDocument/2006/relationships/ctrlProp" Target="../ctrlProps/ctrlProp417.xml"/></Relationships>
</file>

<file path=xl/worksheets/_rels/sheet68.xml.rels><?xml version="1.0" encoding="UTF-8" standalone="yes"?>
<Relationships xmlns="http://schemas.openxmlformats.org/package/2006/relationships"><Relationship Id="rId26" Type="http://schemas.openxmlformats.org/officeDocument/2006/relationships/ctrlProp" Target="../ctrlProps/ctrlProp443.xml"/><Relationship Id="rId21" Type="http://schemas.openxmlformats.org/officeDocument/2006/relationships/ctrlProp" Target="../ctrlProps/ctrlProp438.xml"/><Relationship Id="rId42" Type="http://schemas.openxmlformats.org/officeDocument/2006/relationships/ctrlProp" Target="../ctrlProps/ctrlProp459.xml"/><Relationship Id="rId47" Type="http://schemas.openxmlformats.org/officeDocument/2006/relationships/ctrlProp" Target="../ctrlProps/ctrlProp464.xml"/><Relationship Id="rId63" Type="http://schemas.openxmlformats.org/officeDocument/2006/relationships/ctrlProp" Target="../ctrlProps/ctrlProp480.xml"/><Relationship Id="rId68" Type="http://schemas.openxmlformats.org/officeDocument/2006/relationships/ctrlProp" Target="../ctrlProps/ctrlProp485.xml"/><Relationship Id="rId84" Type="http://schemas.openxmlformats.org/officeDocument/2006/relationships/ctrlProp" Target="../ctrlProps/ctrlProp501.xml"/><Relationship Id="rId89" Type="http://schemas.openxmlformats.org/officeDocument/2006/relationships/ctrlProp" Target="../ctrlProps/ctrlProp506.xml"/><Relationship Id="rId16" Type="http://schemas.openxmlformats.org/officeDocument/2006/relationships/ctrlProp" Target="../ctrlProps/ctrlProp433.xml"/><Relationship Id="rId11" Type="http://schemas.openxmlformats.org/officeDocument/2006/relationships/ctrlProp" Target="../ctrlProps/ctrlProp428.xml"/><Relationship Id="rId32" Type="http://schemas.openxmlformats.org/officeDocument/2006/relationships/ctrlProp" Target="../ctrlProps/ctrlProp449.xml"/><Relationship Id="rId37" Type="http://schemas.openxmlformats.org/officeDocument/2006/relationships/ctrlProp" Target="../ctrlProps/ctrlProp454.xml"/><Relationship Id="rId53" Type="http://schemas.openxmlformats.org/officeDocument/2006/relationships/ctrlProp" Target="../ctrlProps/ctrlProp470.xml"/><Relationship Id="rId58" Type="http://schemas.openxmlformats.org/officeDocument/2006/relationships/ctrlProp" Target="../ctrlProps/ctrlProp475.xml"/><Relationship Id="rId74" Type="http://schemas.openxmlformats.org/officeDocument/2006/relationships/ctrlProp" Target="../ctrlProps/ctrlProp491.xml"/><Relationship Id="rId79" Type="http://schemas.openxmlformats.org/officeDocument/2006/relationships/ctrlProp" Target="../ctrlProps/ctrlProp496.xml"/><Relationship Id="rId5" Type="http://schemas.openxmlformats.org/officeDocument/2006/relationships/ctrlProp" Target="../ctrlProps/ctrlProp422.xml"/><Relationship Id="rId90" Type="http://schemas.openxmlformats.org/officeDocument/2006/relationships/ctrlProp" Target="../ctrlProps/ctrlProp507.xml"/><Relationship Id="rId95" Type="http://schemas.openxmlformats.org/officeDocument/2006/relationships/ctrlProp" Target="../ctrlProps/ctrlProp512.xml"/><Relationship Id="rId22" Type="http://schemas.openxmlformats.org/officeDocument/2006/relationships/ctrlProp" Target="../ctrlProps/ctrlProp439.xml"/><Relationship Id="rId27" Type="http://schemas.openxmlformats.org/officeDocument/2006/relationships/ctrlProp" Target="../ctrlProps/ctrlProp444.xml"/><Relationship Id="rId43" Type="http://schemas.openxmlformats.org/officeDocument/2006/relationships/ctrlProp" Target="../ctrlProps/ctrlProp460.xml"/><Relationship Id="rId48" Type="http://schemas.openxmlformats.org/officeDocument/2006/relationships/ctrlProp" Target="../ctrlProps/ctrlProp465.xml"/><Relationship Id="rId64" Type="http://schemas.openxmlformats.org/officeDocument/2006/relationships/ctrlProp" Target="../ctrlProps/ctrlProp481.xml"/><Relationship Id="rId69" Type="http://schemas.openxmlformats.org/officeDocument/2006/relationships/ctrlProp" Target="../ctrlProps/ctrlProp486.xml"/><Relationship Id="rId80" Type="http://schemas.openxmlformats.org/officeDocument/2006/relationships/ctrlProp" Target="../ctrlProps/ctrlProp497.xml"/><Relationship Id="rId85" Type="http://schemas.openxmlformats.org/officeDocument/2006/relationships/ctrlProp" Target="../ctrlProps/ctrlProp502.xml"/><Relationship Id="rId3" Type="http://schemas.openxmlformats.org/officeDocument/2006/relationships/vmlDrawing" Target="../drawings/vmlDrawing20.vml"/><Relationship Id="rId12" Type="http://schemas.openxmlformats.org/officeDocument/2006/relationships/ctrlProp" Target="../ctrlProps/ctrlProp429.xml"/><Relationship Id="rId17" Type="http://schemas.openxmlformats.org/officeDocument/2006/relationships/ctrlProp" Target="../ctrlProps/ctrlProp434.xml"/><Relationship Id="rId25" Type="http://schemas.openxmlformats.org/officeDocument/2006/relationships/ctrlProp" Target="../ctrlProps/ctrlProp442.xml"/><Relationship Id="rId33" Type="http://schemas.openxmlformats.org/officeDocument/2006/relationships/ctrlProp" Target="../ctrlProps/ctrlProp450.xml"/><Relationship Id="rId38" Type="http://schemas.openxmlformats.org/officeDocument/2006/relationships/ctrlProp" Target="../ctrlProps/ctrlProp455.xml"/><Relationship Id="rId46" Type="http://schemas.openxmlformats.org/officeDocument/2006/relationships/ctrlProp" Target="../ctrlProps/ctrlProp463.xml"/><Relationship Id="rId59" Type="http://schemas.openxmlformats.org/officeDocument/2006/relationships/ctrlProp" Target="../ctrlProps/ctrlProp476.xml"/><Relationship Id="rId67" Type="http://schemas.openxmlformats.org/officeDocument/2006/relationships/ctrlProp" Target="../ctrlProps/ctrlProp484.xml"/><Relationship Id="rId20" Type="http://schemas.openxmlformats.org/officeDocument/2006/relationships/ctrlProp" Target="../ctrlProps/ctrlProp437.xml"/><Relationship Id="rId41" Type="http://schemas.openxmlformats.org/officeDocument/2006/relationships/ctrlProp" Target="../ctrlProps/ctrlProp458.xml"/><Relationship Id="rId54" Type="http://schemas.openxmlformats.org/officeDocument/2006/relationships/ctrlProp" Target="../ctrlProps/ctrlProp471.xml"/><Relationship Id="rId62" Type="http://schemas.openxmlformats.org/officeDocument/2006/relationships/ctrlProp" Target="../ctrlProps/ctrlProp479.xml"/><Relationship Id="rId70" Type="http://schemas.openxmlformats.org/officeDocument/2006/relationships/ctrlProp" Target="../ctrlProps/ctrlProp487.xml"/><Relationship Id="rId75" Type="http://schemas.openxmlformats.org/officeDocument/2006/relationships/ctrlProp" Target="../ctrlProps/ctrlProp492.xml"/><Relationship Id="rId83" Type="http://schemas.openxmlformats.org/officeDocument/2006/relationships/ctrlProp" Target="../ctrlProps/ctrlProp500.xml"/><Relationship Id="rId88" Type="http://schemas.openxmlformats.org/officeDocument/2006/relationships/ctrlProp" Target="../ctrlProps/ctrlProp505.xml"/><Relationship Id="rId91" Type="http://schemas.openxmlformats.org/officeDocument/2006/relationships/ctrlProp" Target="../ctrlProps/ctrlProp508.xml"/><Relationship Id="rId96" Type="http://schemas.openxmlformats.org/officeDocument/2006/relationships/ctrlProp" Target="../ctrlProps/ctrlProp513.xml"/><Relationship Id="rId1" Type="http://schemas.openxmlformats.org/officeDocument/2006/relationships/printerSettings" Target="../printerSettings/printerSettings68.bin"/><Relationship Id="rId6" Type="http://schemas.openxmlformats.org/officeDocument/2006/relationships/ctrlProp" Target="../ctrlProps/ctrlProp423.xml"/><Relationship Id="rId15" Type="http://schemas.openxmlformats.org/officeDocument/2006/relationships/ctrlProp" Target="../ctrlProps/ctrlProp432.xml"/><Relationship Id="rId23" Type="http://schemas.openxmlformats.org/officeDocument/2006/relationships/ctrlProp" Target="../ctrlProps/ctrlProp440.xml"/><Relationship Id="rId28" Type="http://schemas.openxmlformats.org/officeDocument/2006/relationships/ctrlProp" Target="../ctrlProps/ctrlProp445.xml"/><Relationship Id="rId36" Type="http://schemas.openxmlformats.org/officeDocument/2006/relationships/ctrlProp" Target="../ctrlProps/ctrlProp453.xml"/><Relationship Id="rId49" Type="http://schemas.openxmlformats.org/officeDocument/2006/relationships/ctrlProp" Target="../ctrlProps/ctrlProp466.xml"/><Relationship Id="rId57" Type="http://schemas.openxmlformats.org/officeDocument/2006/relationships/ctrlProp" Target="../ctrlProps/ctrlProp474.xml"/><Relationship Id="rId10" Type="http://schemas.openxmlformats.org/officeDocument/2006/relationships/ctrlProp" Target="../ctrlProps/ctrlProp427.xml"/><Relationship Id="rId31" Type="http://schemas.openxmlformats.org/officeDocument/2006/relationships/ctrlProp" Target="../ctrlProps/ctrlProp448.xml"/><Relationship Id="rId44" Type="http://schemas.openxmlformats.org/officeDocument/2006/relationships/ctrlProp" Target="../ctrlProps/ctrlProp461.xml"/><Relationship Id="rId52" Type="http://schemas.openxmlformats.org/officeDocument/2006/relationships/ctrlProp" Target="../ctrlProps/ctrlProp469.xml"/><Relationship Id="rId60" Type="http://schemas.openxmlformats.org/officeDocument/2006/relationships/ctrlProp" Target="../ctrlProps/ctrlProp477.xml"/><Relationship Id="rId65" Type="http://schemas.openxmlformats.org/officeDocument/2006/relationships/ctrlProp" Target="../ctrlProps/ctrlProp482.xml"/><Relationship Id="rId73" Type="http://schemas.openxmlformats.org/officeDocument/2006/relationships/ctrlProp" Target="../ctrlProps/ctrlProp490.xml"/><Relationship Id="rId78" Type="http://schemas.openxmlformats.org/officeDocument/2006/relationships/ctrlProp" Target="../ctrlProps/ctrlProp495.xml"/><Relationship Id="rId81" Type="http://schemas.openxmlformats.org/officeDocument/2006/relationships/ctrlProp" Target="../ctrlProps/ctrlProp498.xml"/><Relationship Id="rId86" Type="http://schemas.openxmlformats.org/officeDocument/2006/relationships/ctrlProp" Target="../ctrlProps/ctrlProp503.xml"/><Relationship Id="rId94" Type="http://schemas.openxmlformats.org/officeDocument/2006/relationships/ctrlProp" Target="../ctrlProps/ctrlProp511.xml"/><Relationship Id="rId4" Type="http://schemas.openxmlformats.org/officeDocument/2006/relationships/ctrlProp" Target="../ctrlProps/ctrlProp421.xml"/><Relationship Id="rId9" Type="http://schemas.openxmlformats.org/officeDocument/2006/relationships/ctrlProp" Target="../ctrlProps/ctrlProp426.xml"/><Relationship Id="rId13" Type="http://schemas.openxmlformats.org/officeDocument/2006/relationships/ctrlProp" Target="../ctrlProps/ctrlProp430.xml"/><Relationship Id="rId18" Type="http://schemas.openxmlformats.org/officeDocument/2006/relationships/ctrlProp" Target="../ctrlProps/ctrlProp435.xml"/><Relationship Id="rId39" Type="http://schemas.openxmlformats.org/officeDocument/2006/relationships/ctrlProp" Target="../ctrlProps/ctrlProp456.xml"/><Relationship Id="rId34" Type="http://schemas.openxmlformats.org/officeDocument/2006/relationships/ctrlProp" Target="../ctrlProps/ctrlProp451.xml"/><Relationship Id="rId50" Type="http://schemas.openxmlformats.org/officeDocument/2006/relationships/ctrlProp" Target="../ctrlProps/ctrlProp467.xml"/><Relationship Id="rId55" Type="http://schemas.openxmlformats.org/officeDocument/2006/relationships/ctrlProp" Target="../ctrlProps/ctrlProp472.xml"/><Relationship Id="rId76" Type="http://schemas.openxmlformats.org/officeDocument/2006/relationships/ctrlProp" Target="../ctrlProps/ctrlProp493.xml"/><Relationship Id="rId97" Type="http://schemas.openxmlformats.org/officeDocument/2006/relationships/ctrlProp" Target="../ctrlProps/ctrlProp514.xml"/><Relationship Id="rId7" Type="http://schemas.openxmlformats.org/officeDocument/2006/relationships/ctrlProp" Target="../ctrlProps/ctrlProp424.xml"/><Relationship Id="rId71" Type="http://schemas.openxmlformats.org/officeDocument/2006/relationships/ctrlProp" Target="../ctrlProps/ctrlProp488.xml"/><Relationship Id="rId92" Type="http://schemas.openxmlformats.org/officeDocument/2006/relationships/ctrlProp" Target="../ctrlProps/ctrlProp509.xml"/><Relationship Id="rId2" Type="http://schemas.openxmlformats.org/officeDocument/2006/relationships/drawing" Target="../drawings/drawing28.xml"/><Relationship Id="rId29" Type="http://schemas.openxmlformats.org/officeDocument/2006/relationships/ctrlProp" Target="../ctrlProps/ctrlProp446.xml"/><Relationship Id="rId24" Type="http://schemas.openxmlformats.org/officeDocument/2006/relationships/ctrlProp" Target="../ctrlProps/ctrlProp441.xml"/><Relationship Id="rId40" Type="http://schemas.openxmlformats.org/officeDocument/2006/relationships/ctrlProp" Target="../ctrlProps/ctrlProp457.xml"/><Relationship Id="rId45" Type="http://schemas.openxmlformats.org/officeDocument/2006/relationships/ctrlProp" Target="../ctrlProps/ctrlProp462.xml"/><Relationship Id="rId66" Type="http://schemas.openxmlformats.org/officeDocument/2006/relationships/ctrlProp" Target="../ctrlProps/ctrlProp483.xml"/><Relationship Id="rId87" Type="http://schemas.openxmlformats.org/officeDocument/2006/relationships/ctrlProp" Target="../ctrlProps/ctrlProp504.xml"/><Relationship Id="rId61" Type="http://schemas.openxmlformats.org/officeDocument/2006/relationships/ctrlProp" Target="../ctrlProps/ctrlProp478.xml"/><Relationship Id="rId82" Type="http://schemas.openxmlformats.org/officeDocument/2006/relationships/ctrlProp" Target="../ctrlProps/ctrlProp499.xml"/><Relationship Id="rId19" Type="http://schemas.openxmlformats.org/officeDocument/2006/relationships/ctrlProp" Target="../ctrlProps/ctrlProp436.xml"/><Relationship Id="rId14" Type="http://schemas.openxmlformats.org/officeDocument/2006/relationships/ctrlProp" Target="../ctrlProps/ctrlProp431.xml"/><Relationship Id="rId30" Type="http://schemas.openxmlformats.org/officeDocument/2006/relationships/ctrlProp" Target="../ctrlProps/ctrlProp447.xml"/><Relationship Id="rId35" Type="http://schemas.openxmlformats.org/officeDocument/2006/relationships/ctrlProp" Target="../ctrlProps/ctrlProp452.xml"/><Relationship Id="rId56" Type="http://schemas.openxmlformats.org/officeDocument/2006/relationships/ctrlProp" Target="../ctrlProps/ctrlProp473.xml"/><Relationship Id="rId77" Type="http://schemas.openxmlformats.org/officeDocument/2006/relationships/ctrlProp" Target="../ctrlProps/ctrlProp494.xml"/><Relationship Id="rId8" Type="http://schemas.openxmlformats.org/officeDocument/2006/relationships/ctrlProp" Target="../ctrlProps/ctrlProp425.xml"/><Relationship Id="rId51" Type="http://schemas.openxmlformats.org/officeDocument/2006/relationships/ctrlProp" Target="../ctrlProps/ctrlProp468.xml"/><Relationship Id="rId72" Type="http://schemas.openxmlformats.org/officeDocument/2006/relationships/ctrlProp" Target="../ctrlProps/ctrlProp489.xml"/><Relationship Id="rId93" Type="http://schemas.openxmlformats.org/officeDocument/2006/relationships/ctrlProp" Target="../ctrlProps/ctrlProp510.xml"/></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519.xml"/><Relationship Id="rId13" Type="http://schemas.openxmlformats.org/officeDocument/2006/relationships/ctrlProp" Target="../ctrlProps/ctrlProp524.xml"/><Relationship Id="rId3" Type="http://schemas.openxmlformats.org/officeDocument/2006/relationships/vmlDrawing" Target="../drawings/vmlDrawing21.vml"/><Relationship Id="rId7" Type="http://schemas.openxmlformats.org/officeDocument/2006/relationships/ctrlProp" Target="../ctrlProps/ctrlProp518.xml"/><Relationship Id="rId12" Type="http://schemas.openxmlformats.org/officeDocument/2006/relationships/ctrlProp" Target="../ctrlProps/ctrlProp523.xml"/><Relationship Id="rId2" Type="http://schemas.openxmlformats.org/officeDocument/2006/relationships/drawing" Target="../drawings/drawing29.xml"/><Relationship Id="rId1" Type="http://schemas.openxmlformats.org/officeDocument/2006/relationships/printerSettings" Target="../printerSettings/printerSettings69.bin"/><Relationship Id="rId6" Type="http://schemas.openxmlformats.org/officeDocument/2006/relationships/ctrlProp" Target="../ctrlProps/ctrlProp517.xml"/><Relationship Id="rId11" Type="http://schemas.openxmlformats.org/officeDocument/2006/relationships/ctrlProp" Target="../ctrlProps/ctrlProp522.xml"/><Relationship Id="rId5" Type="http://schemas.openxmlformats.org/officeDocument/2006/relationships/ctrlProp" Target="../ctrlProps/ctrlProp516.xml"/><Relationship Id="rId10" Type="http://schemas.openxmlformats.org/officeDocument/2006/relationships/ctrlProp" Target="../ctrlProps/ctrlProp521.xml"/><Relationship Id="rId4" Type="http://schemas.openxmlformats.org/officeDocument/2006/relationships/ctrlProp" Target="../ctrlProps/ctrlProp515.xml"/><Relationship Id="rId9" Type="http://schemas.openxmlformats.org/officeDocument/2006/relationships/ctrlProp" Target="../ctrlProps/ctrlProp52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17" Type="http://schemas.openxmlformats.org/officeDocument/2006/relationships/ctrlProp" Target="../ctrlProps/ctrlProp638.xml"/><Relationship Id="rId21" Type="http://schemas.openxmlformats.org/officeDocument/2006/relationships/ctrlProp" Target="../ctrlProps/ctrlProp542.xml"/><Relationship Id="rId42" Type="http://schemas.openxmlformats.org/officeDocument/2006/relationships/ctrlProp" Target="../ctrlProps/ctrlProp563.xml"/><Relationship Id="rId47" Type="http://schemas.openxmlformats.org/officeDocument/2006/relationships/ctrlProp" Target="../ctrlProps/ctrlProp568.xml"/><Relationship Id="rId63" Type="http://schemas.openxmlformats.org/officeDocument/2006/relationships/ctrlProp" Target="../ctrlProps/ctrlProp584.xml"/><Relationship Id="rId68" Type="http://schemas.openxmlformats.org/officeDocument/2006/relationships/ctrlProp" Target="../ctrlProps/ctrlProp589.xml"/><Relationship Id="rId84" Type="http://schemas.openxmlformats.org/officeDocument/2006/relationships/ctrlProp" Target="../ctrlProps/ctrlProp605.xml"/><Relationship Id="rId89" Type="http://schemas.openxmlformats.org/officeDocument/2006/relationships/ctrlProp" Target="../ctrlProps/ctrlProp610.xml"/><Relationship Id="rId112" Type="http://schemas.openxmlformats.org/officeDocument/2006/relationships/ctrlProp" Target="../ctrlProps/ctrlProp633.xml"/><Relationship Id="rId16" Type="http://schemas.openxmlformats.org/officeDocument/2006/relationships/ctrlProp" Target="../ctrlProps/ctrlProp537.xml"/><Relationship Id="rId107" Type="http://schemas.openxmlformats.org/officeDocument/2006/relationships/ctrlProp" Target="../ctrlProps/ctrlProp628.xml"/><Relationship Id="rId11" Type="http://schemas.openxmlformats.org/officeDocument/2006/relationships/ctrlProp" Target="../ctrlProps/ctrlProp532.xml"/><Relationship Id="rId32" Type="http://schemas.openxmlformats.org/officeDocument/2006/relationships/ctrlProp" Target="../ctrlProps/ctrlProp553.xml"/><Relationship Id="rId37" Type="http://schemas.openxmlformats.org/officeDocument/2006/relationships/ctrlProp" Target="../ctrlProps/ctrlProp558.xml"/><Relationship Id="rId53" Type="http://schemas.openxmlformats.org/officeDocument/2006/relationships/ctrlProp" Target="../ctrlProps/ctrlProp574.xml"/><Relationship Id="rId58" Type="http://schemas.openxmlformats.org/officeDocument/2006/relationships/ctrlProp" Target="../ctrlProps/ctrlProp579.xml"/><Relationship Id="rId74" Type="http://schemas.openxmlformats.org/officeDocument/2006/relationships/ctrlProp" Target="../ctrlProps/ctrlProp595.xml"/><Relationship Id="rId79" Type="http://schemas.openxmlformats.org/officeDocument/2006/relationships/ctrlProp" Target="../ctrlProps/ctrlProp600.xml"/><Relationship Id="rId102" Type="http://schemas.openxmlformats.org/officeDocument/2006/relationships/ctrlProp" Target="../ctrlProps/ctrlProp623.xml"/><Relationship Id="rId123" Type="http://schemas.openxmlformats.org/officeDocument/2006/relationships/ctrlProp" Target="../ctrlProps/ctrlProp644.xml"/><Relationship Id="rId128" Type="http://schemas.openxmlformats.org/officeDocument/2006/relationships/ctrlProp" Target="../ctrlProps/ctrlProp649.xml"/><Relationship Id="rId5" Type="http://schemas.openxmlformats.org/officeDocument/2006/relationships/ctrlProp" Target="../ctrlProps/ctrlProp526.xml"/><Relationship Id="rId90" Type="http://schemas.openxmlformats.org/officeDocument/2006/relationships/ctrlProp" Target="../ctrlProps/ctrlProp611.xml"/><Relationship Id="rId95" Type="http://schemas.openxmlformats.org/officeDocument/2006/relationships/ctrlProp" Target="../ctrlProps/ctrlProp616.xml"/><Relationship Id="rId22" Type="http://schemas.openxmlformats.org/officeDocument/2006/relationships/ctrlProp" Target="../ctrlProps/ctrlProp543.xml"/><Relationship Id="rId27" Type="http://schemas.openxmlformats.org/officeDocument/2006/relationships/ctrlProp" Target="../ctrlProps/ctrlProp548.xml"/><Relationship Id="rId43" Type="http://schemas.openxmlformats.org/officeDocument/2006/relationships/ctrlProp" Target="../ctrlProps/ctrlProp564.xml"/><Relationship Id="rId48" Type="http://schemas.openxmlformats.org/officeDocument/2006/relationships/ctrlProp" Target="../ctrlProps/ctrlProp569.xml"/><Relationship Id="rId64" Type="http://schemas.openxmlformats.org/officeDocument/2006/relationships/ctrlProp" Target="../ctrlProps/ctrlProp585.xml"/><Relationship Id="rId69" Type="http://schemas.openxmlformats.org/officeDocument/2006/relationships/ctrlProp" Target="../ctrlProps/ctrlProp590.xml"/><Relationship Id="rId113" Type="http://schemas.openxmlformats.org/officeDocument/2006/relationships/ctrlProp" Target="../ctrlProps/ctrlProp634.xml"/><Relationship Id="rId118" Type="http://schemas.openxmlformats.org/officeDocument/2006/relationships/ctrlProp" Target="../ctrlProps/ctrlProp639.xml"/><Relationship Id="rId80" Type="http://schemas.openxmlformats.org/officeDocument/2006/relationships/ctrlProp" Target="../ctrlProps/ctrlProp601.xml"/><Relationship Id="rId85" Type="http://schemas.openxmlformats.org/officeDocument/2006/relationships/ctrlProp" Target="../ctrlProps/ctrlProp606.xml"/><Relationship Id="rId12" Type="http://schemas.openxmlformats.org/officeDocument/2006/relationships/ctrlProp" Target="../ctrlProps/ctrlProp533.xml"/><Relationship Id="rId17" Type="http://schemas.openxmlformats.org/officeDocument/2006/relationships/ctrlProp" Target="../ctrlProps/ctrlProp538.xml"/><Relationship Id="rId33" Type="http://schemas.openxmlformats.org/officeDocument/2006/relationships/ctrlProp" Target="../ctrlProps/ctrlProp554.xml"/><Relationship Id="rId38" Type="http://schemas.openxmlformats.org/officeDocument/2006/relationships/ctrlProp" Target="../ctrlProps/ctrlProp559.xml"/><Relationship Id="rId59" Type="http://schemas.openxmlformats.org/officeDocument/2006/relationships/ctrlProp" Target="../ctrlProps/ctrlProp580.xml"/><Relationship Id="rId103" Type="http://schemas.openxmlformats.org/officeDocument/2006/relationships/ctrlProp" Target="../ctrlProps/ctrlProp624.xml"/><Relationship Id="rId108" Type="http://schemas.openxmlformats.org/officeDocument/2006/relationships/ctrlProp" Target="../ctrlProps/ctrlProp629.xml"/><Relationship Id="rId124" Type="http://schemas.openxmlformats.org/officeDocument/2006/relationships/ctrlProp" Target="../ctrlProps/ctrlProp645.xml"/><Relationship Id="rId129" Type="http://schemas.openxmlformats.org/officeDocument/2006/relationships/ctrlProp" Target="../ctrlProps/ctrlProp650.xml"/><Relationship Id="rId54" Type="http://schemas.openxmlformats.org/officeDocument/2006/relationships/ctrlProp" Target="../ctrlProps/ctrlProp575.xml"/><Relationship Id="rId70" Type="http://schemas.openxmlformats.org/officeDocument/2006/relationships/ctrlProp" Target="../ctrlProps/ctrlProp591.xml"/><Relationship Id="rId75" Type="http://schemas.openxmlformats.org/officeDocument/2006/relationships/ctrlProp" Target="../ctrlProps/ctrlProp596.xml"/><Relationship Id="rId91" Type="http://schemas.openxmlformats.org/officeDocument/2006/relationships/ctrlProp" Target="../ctrlProps/ctrlProp612.xml"/><Relationship Id="rId96" Type="http://schemas.openxmlformats.org/officeDocument/2006/relationships/ctrlProp" Target="../ctrlProps/ctrlProp617.xml"/><Relationship Id="rId1" Type="http://schemas.openxmlformats.org/officeDocument/2006/relationships/printerSettings" Target="../printerSettings/printerSettings78.bin"/><Relationship Id="rId6" Type="http://schemas.openxmlformats.org/officeDocument/2006/relationships/ctrlProp" Target="../ctrlProps/ctrlProp527.xml"/><Relationship Id="rId23" Type="http://schemas.openxmlformats.org/officeDocument/2006/relationships/ctrlProp" Target="../ctrlProps/ctrlProp544.xml"/><Relationship Id="rId28" Type="http://schemas.openxmlformats.org/officeDocument/2006/relationships/ctrlProp" Target="../ctrlProps/ctrlProp549.xml"/><Relationship Id="rId49" Type="http://schemas.openxmlformats.org/officeDocument/2006/relationships/ctrlProp" Target="../ctrlProps/ctrlProp570.xml"/><Relationship Id="rId114" Type="http://schemas.openxmlformats.org/officeDocument/2006/relationships/ctrlProp" Target="../ctrlProps/ctrlProp635.xml"/><Relationship Id="rId119" Type="http://schemas.openxmlformats.org/officeDocument/2006/relationships/ctrlProp" Target="../ctrlProps/ctrlProp640.xml"/><Relationship Id="rId44" Type="http://schemas.openxmlformats.org/officeDocument/2006/relationships/ctrlProp" Target="../ctrlProps/ctrlProp565.xml"/><Relationship Id="rId60" Type="http://schemas.openxmlformats.org/officeDocument/2006/relationships/ctrlProp" Target="../ctrlProps/ctrlProp581.xml"/><Relationship Id="rId65" Type="http://schemas.openxmlformats.org/officeDocument/2006/relationships/ctrlProp" Target="../ctrlProps/ctrlProp586.xml"/><Relationship Id="rId81" Type="http://schemas.openxmlformats.org/officeDocument/2006/relationships/ctrlProp" Target="../ctrlProps/ctrlProp602.xml"/><Relationship Id="rId86" Type="http://schemas.openxmlformats.org/officeDocument/2006/relationships/ctrlProp" Target="../ctrlProps/ctrlProp607.xml"/><Relationship Id="rId130" Type="http://schemas.openxmlformats.org/officeDocument/2006/relationships/ctrlProp" Target="../ctrlProps/ctrlProp651.xml"/><Relationship Id="rId13" Type="http://schemas.openxmlformats.org/officeDocument/2006/relationships/ctrlProp" Target="../ctrlProps/ctrlProp534.xml"/><Relationship Id="rId18" Type="http://schemas.openxmlformats.org/officeDocument/2006/relationships/ctrlProp" Target="../ctrlProps/ctrlProp539.xml"/><Relationship Id="rId39" Type="http://schemas.openxmlformats.org/officeDocument/2006/relationships/ctrlProp" Target="../ctrlProps/ctrlProp560.xml"/><Relationship Id="rId109" Type="http://schemas.openxmlformats.org/officeDocument/2006/relationships/ctrlProp" Target="../ctrlProps/ctrlProp630.xml"/><Relationship Id="rId34" Type="http://schemas.openxmlformats.org/officeDocument/2006/relationships/ctrlProp" Target="../ctrlProps/ctrlProp555.xml"/><Relationship Id="rId50" Type="http://schemas.openxmlformats.org/officeDocument/2006/relationships/ctrlProp" Target="../ctrlProps/ctrlProp571.xml"/><Relationship Id="rId55" Type="http://schemas.openxmlformats.org/officeDocument/2006/relationships/ctrlProp" Target="../ctrlProps/ctrlProp576.xml"/><Relationship Id="rId76" Type="http://schemas.openxmlformats.org/officeDocument/2006/relationships/ctrlProp" Target="../ctrlProps/ctrlProp597.xml"/><Relationship Id="rId97" Type="http://schemas.openxmlformats.org/officeDocument/2006/relationships/ctrlProp" Target="../ctrlProps/ctrlProp618.xml"/><Relationship Id="rId104" Type="http://schemas.openxmlformats.org/officeDocument/2006/relationships/ctrlProp" Target="../ctrlProps/ctrlProp625.xml"/><Relationship Id="rId120" Type="http://schemas.openxmlformats.org/officeDocument/2006/relationships/ctrlProp" Target="../ctrlProps/ctrlProp641.xml"/><Relationship Id="rId125" Type="http://schemas.openxmlformats.org/officeDocument/2006/relationships/ctrlProp" Target="../ctrlProps/ctrlProp646.xml"/><Relationship Id="rId7" Type="http://schemas.openxmlformats.org/officeDocument/2006/relationships/ctrlProp" Target="../ctrlProps/ctrlProp528.xml"/><Relationship Id="rId71" Type="http://schemas.openxmlformats.org/officeDocument/2006/relationships/ctrlProp" Target="../ctrlProps/ctrlProp592.xml"/><Relationship Id="rId92" Type="http://schemas.openxmlformats.org/officeDocument/2006/relationships/ctrlProp" Target="../ctrlProps/ctrlProp613.xml"/><Relationship Id="rId2" Type="http://schemas.openxmlformats.org/officeDocument/2006/relationships/drawing" Target="../drawings/drawing38.xml"/><Relationship Id="rId29" Type="http://schemas.openxmlformats.org/officeDocument/2006/relationships/ctrlProp" Target="../ctrlProps/ctrlProp550.xml"/><Relationship Id="rId24" Type="http://schemas.openxmlformats.org/officeDocument/2006/relationships/ctrlProp" Target="../ctrlProps/ctrlProp545.xml"/><Relationship Id="rId40" Type="http://schemas.openxmlformats.org/officeDocument/2006/relationships/ctrlProp" Target="../ctrlProps/ctrlProp561.xml"/><Relationship Id="rId45" Type="http://schemas.openxmlformats.org/officeDocument/2006/relationships/ctrlProp" Target="../ctrlProps/ctrlProp566.xml"/><Relationship Id="rId66" Type="http://schemas.openxmlformats.org/officeDocument/2006/relationships/ctrlProp" Target="../ctrlProps/ctrlProp587.xml"/><Relationship Id="rId87" Type="http://schemas.openxmlformats.org/officeDocument/2006/relationships/ctrlProp" Target="../ctrlProps/ctrlProp608.xml"/><Relationship Id="rId110" Type="http://schemas.openxmlformats.org/officeDocument/2006/relationships/ctrlProp" Target="../ctrlProps/ctrlProp631.xml"/><Relationship Id="rId115" Type="http://schemas.openxmlformats.org/officeDocument/2006/relationships/ctrlProp" Target="../ctrlProps/ctrlProp636.xml"/><Relationship Id="rId131" Type="http://schemas.openxmlformats.org/officeDocument/2006/relationships/ctrlProp" Target="../ctrlProps/ctrlProp652.xml"/><Relationship Id="rId61" Type="http://schemas.openxmlformats.org/officeDocument/2006/relationships/ctrlProp" Target="../ctrlProps/ctrlProp582.xml"/><Relationship Id="rId82" Type="http://schemas.openxmlformats.org/officeDocument/2006/relationships/ctrlProp" Target="../ctrlProps/ctrlProp603.xml"/><Relationship Id="rId19" Type="http://schemas.openxmlformats.org/officeDocument/2006/relationships/ctrlProp" Target="../ctrlProps/ctrlProp540.xml"/><Relationship Id="rId14" Type="http://schemas.openxmlformats.org/officeDocument/2006/relationships/ctrlProp" Target="../ctrlProps/ctrlProp535.xml"/><Relationship Id="rId30" Type="http://schemas.openxmlformats.org/officeDocument/2006/relationships/ctrlProp" Target="../ctrlProps/ctrlProp551.xml"/><Relationship Id="rId35" Type="http://schemas.openxmlformats.org/officeDocument/2006/relationships/ctrlProp" Target="../ctrlProps/ctrlProp556.xml"/><Relationship Id="rId56" Type="http://schemas.openxmlformats.org/officeDocument/2006/relationships/ctrlProp" Target="../ctrlProps/ctrlProp577.xml"/><Relationship Id="rId77" Type="http://schemas.openxmlformats.org/officeDocument/2006/relationships/ctrlProp" Target="../ctrlProps/ctrlProp598.xml"/><Relationship Id="rId100" Type="http://schemas.openxmlformats.org/officeDocument/2006/relationships/ctrlProp" Target="../ctrlProps/ctrlProp621.xml"/><Relationship Id="rId105" Type="http://schemas.openxmlformats.org/officeDocument/2006/relationships/ctrlProp" Target="../ctrlProps/ctrlProp626.xml"/><Relationship Id="rId126" Type="http://schemas.openxmlformats.org/officeDocument/2006/relationships/ctrlProp" Target="../ctrlProps/ctrlProp647.xml"/><Relationship Id="rId8" Type="http://schemas.openxmlformats.org/officeDocument/2006/relationships/ctrlProp" Target="../ctrlProps/ctrlProp529.xml"/><Relationship Id="rId51" Type="http://schemas.openxmlformats.org/officeDocument/2006/relationships/ctrlProp" Target="../ctrlProps/ctrlProp572.xml"/><Relationship Id="rId72" Type="http://schemas.openxmlformats.org/officeDocument/2006/relationships/ctrlProp" Target="../ctrlProps/ctrlProp593.xml"/><Relationship Id="rId93" Type="http://schemas.openxmlformats.org/officeDocument/2006/relationships/ctrlProp" Target="../ctrlProps/ctrlProp614.xml"/><Relationship Id="rId98" Type="http://schemas.openxmlformats.org/officeDocument/2006/relationships/ctrlProp" Target="../ctrlProps/ctrlProp619.xml"/><Relationship Id="rId121" Type="http://schemas.openxmlformats.org/officeDocument/2006/relationships/ctrlProp" Target="../ctrlProps/ctrlProp642.xml"/><Relationship Id="rId3" Type="http://schemas.openxmlformats.org/officeDocument/2006/relationships/vmlDrawing" Target="../drawings/vmlDrawing22.vml"/><Relationship Id="rId25" Type="http://schemas.openxmlformats.org/officeDocument/2006/relationships/ctrlProp" Target="../ctrlProps/ctrlProp546.xml"/><Relationship Id="rId46" Type="http://schemas.openxmlformats.org/officeDocument/2006/relationships/ctrlProp" Target="../ctrlProps/ctrlProp567.xml"/><Relationship Id="rId67" Type="http://schemas.openxmlformats.org/officeDocument/2006/relationships/ctrlProp" Target="../ctrlProps/ctrlProp588.xml"/><Relationship Id="rId116" Type="http://schemas.openxmlformats.org/officeDocument/2006/relationships/ctrlProp" Target="../ctrlProps/ctrlProp637.xml"/><Relationship Id="rId20" Type="http://schemas.openxmlformats.org/officeDocument/2006/relationships/ctrlProp" Target="../ctrlProps/ctrlProp541.xml"/><Relationship Id="rId41" Type="http://schemas.openxmlformats.org/officeDocument/2006/relationships/ctrlProp" Target="../ctrlProps/ctrlProp562.xml"/><Relationship Id="rId62" Type="http://schemas.openxmlformats.org/officeDocument/2006/relationships/ctrlProp" Target="../ctrlProps/ctrlProp583.xml"/><Relationship Id="rId83" Type="http://schemas.openxmlformats.org/officeDocument/2006/relationships/ctrlProp" Target="../ctrlProps/ctrlProp604.xml"/><Relationship Id="rId88" Type="http://schemas.openxmlformats.org/officeDocument/2006/relationships/ctrlProp" Target="../ctrlProps/ctrlProp609.xml"/><Relationship Id="rId111" Type="http://schemas.openxmlformats.org/officeDocument/2006/relationships/ctrlProp" Target="../ctrlProps/ctrlProp632.xml"/><Relationship Id="rId132" Type="http://schemas.openxmlformats.org/officeDocument/2006/relationships/ctrlProp" Target="../ctrlProps/ctrlProp653.xml"/><Relationship Id="rId15" Type="http://schemas.openxmlformats.org/officeDocument/2006/relationships/ctrlProp" Target="../ctrlProps/ctrlProp536.xml"/><Relationship Id="rId36" Type="http://schemas.openxmlformats.org/officeDocument/2006/relationships/ctrlProp" Target="../ctrlProps/ctrlProp557.xml"/><Relationship Id="rId57" Type="http://schemas.openxmlformats.org/officeDocument/2006/relationships/ctrlProp" Target="../ctrlProps/ctrlProp578.xml"/><Relationship Id="rId106" Type="http://schemas.openxmlformats.org/officeDocument/2006/relationships/ctrlProp" Target="../ctrlProps/ctrlProp627.xml"/><Relationship Id="rId127" Type="http://schemas.openxmlformats.org/officeDocument/2006/relationships/ctrlProp" Target="../ctrlProps/ctrlProp648.xml"/><Relationship Id="rId10" Type="http://schemas.openxmlformats.org/officeDocument/2006/relationships/ctrlProp" Target="../ctrlProps/ctrlProp531.xml"/><Relationship Id="rId31" Type="http://schemas.openxmlformats.org/officeDocument/2006/relationships/ctrlProp" Target="../ctrlProps/ctrlProp552.xml"/><Relationship Id="rId52" Type="http://schemas.openxmlformats.org/officeDocument/2006/relationships/ctrlProp" Target="../ctrlProps/ctrlProp573.xml"/><Relationship Id="rId73" Type="http://schemas.openxmlformats.org/officeDocument/2006/relationships/ctrlProp" Target="../ctrlProps/ctrlProp594.xml"/><Relationship Id="rId78" Type="http://schemas.openxmlformats.org/officeDocument/2006/relationships/ctrlProp" Target="../ctrlProps/ctrlProp599.xml"/><Relationship Id="rId94" Type="http://schemas.openxmlformats.org/officeDocument/2006/relationships/ctrlProp" Target="../ctrlProps/ctrlProp615.xml"/><Relationship Id="rId99" Type="http://schemas.openxmlformats.org/officeDocument/2006/relationships/ctrlProp" Target="../ctrlProps/ctrlProp620.xml"/><Relationship Id="rId101" Type="http://schemas.openxmlformats.org/officeDocument/2006/relationships/ctrlProp" Target="../ctrlProps/ctrlProp622.xml"/><Relationship Id="rId122" Type="http://schemas.openxmlformats.org/officeDocument/2006/relationships/ctrlProp" Target="../ctrlProps/ctrlProp643.xml"/><Relationship Id="rId4" Type="http://schemas.openxmlformats.org/officeDocument/2006/relationships/ctrlProp" Target="../ctrlProps/ctrlProp525.xml"/><Relationship Id="rId9" Type="http://schemas.openxmlformats.org/officeDocument/2006/relationships/ctrlProp" Target="../ctrlProps/ctrlProp530.xml"/><Relationship Id="rId26" Type="http://schemas.openxmlformats.org/officeDocument/2006/relationships/ctrlProp" Target="../ctrlProps/ctrlProp547.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658.xml"/><Relationship Id="rId13" Type="http://schemas.openxmlformats.org/officeDocument/2006/relationships/ctrlProp" Target="../ctrlProps/ctrlProp663.xml"/><Relationship Id="rId18" Type="http://schemas.openxmlformats.org/officeDocument/2006/relationships/ctrlProp" Target="../ctrlProps/ctrlProp668.xml"/><Relationship Id="rId26" Type="http://schemas.openxmlformats.org/officeDocument/2006/relationships/ctrlProp" Target="../ctrlProps/ctrlProp676.xml"/><Relationship Id="rId3" Type="http://schemas.openxmlformats.org/officeDocument/2006/relationships/vmlDrawing" Target="../drawings/vmlDrawing23.vml"/><Relationship Id="rId21" Type="http://schemas.openxmlformats.org/officeDocument/2006/relationships/ctrlProp" Target="../ctrlProps/ctrlProp671.xml"/><Relationship Id="rId7" Type="http://schemas.openxmlformats.org/officeDocument/2006/relationships/ctrlProp" Target="../ctrlProps/ctrlProp657.xml"/><Relationship Id="rId12" Type="http://schemas.openxmlformats.org/officeDocument/2006/relationships/ctrlProp" Target="../ctrlProps/ctrlProp662.xml"/><Relationship Id="rId17" Type="http://schemas.openxmlformats.org/officeDocument/2006/relationships/ctrlProp" Target="../ctrlProps/ctrlProp667.xml"/><Relationship Id="rId25" Type="http://schemas.openxmlformats.org/officeDocument/2006/relationships/ctrlProp" Target="../ctrlProps/ctrlProp675.xml"/><Relationship Id="rId2" Type="http://schemas.openxmlformats.org/officeDocument/2006/relationships/drawing" Target="../drawings/drawing42.xml"/><Relationship Id="rId16" Type="http://schemas.openxmlformats.org/officeDocument/2006/relationships/ctrlProp" Target="../ctrlProps/ctrlProp666.xml"/><Relationship Id="rId20" Type="http://schemas.openxmlformats.org/officeDocument/2006/relationships/ctrlProp" Target="../ctrlProps/ctrlProp670.xml"/><Relationship Id="rId29" Type="http://schemas.openxmlformats.org/officeDocument/2006/relationships/ctrlProp" Target="../ctrlProps/ctrlProp679.xml"/><Relationship Id="rId1" Type="http://schemas.openxmlformats.org/officeDocument/2006/relationships/printerSettings" Target="../printerSettings/printerSettings82.bin"/><Relationship Id="rId6" Type="http://schemas.openxmlformats.org/officeDocument/2006/relationships/ctrlProp" Target="../ctrlProps/ctrlProp656.xml"/><Relationship Id="rId11" Type="http://schemas.openxmlformats.org/officeDocument/2006/relationships/ctrlProp" Target="../ctrlProps/ctrlProp661.xml"/><Relationship Id="rId24" Type="http://schemas.openxmlformats.org/officeDocument/2006/relationships/ctrlProp" Target="../ctrlProps/ctrlProp674.xml"/><Relationship Id="rId5" Type="http://schemas.openxmlformats.org/officeDocument/2006/relationships/ctrlProp" Target="../ctrlProps/ctrlProp655.xml"/><Relationship Id="rId15" Type="http://schemas.openxmlformats.org/officeDocument/2006/relationships/ctrlProp" Target="../ctrlProps/ctrlProp665.xml"/><Relationship Id="rId23" Type="http://schemas.openxmlformats.org/officeDocument/2006/relationships/ctrlProp" Target="../ctrlProps/ctrlProp673.xml"/><Relationship Id="rId28" Type="http://schemas.openxmlformats.org/officeDocument/2006/relationships/ctrlProp" Target="../ctrlProps/ctrlProp678.xml"/><Relationship Id="rId10" Type="http://schemas.openxmlformats.org/officeDocument/2006/relationships/ctrlProp" Target="../ctrlProps/ctrlProp660.xml"/><Relationship Id="rId19" Type="http://schemas.openxmlformats.org/officeDocument/2006/relationships/ctrlProp" Target="../ctrlProps/ctrlProp669.xml"/><Relationship Id="rId4" Type="http://schemas.openxmlformats.org/officeDocument/2006/relationships/ctrlProp" Target="../ctrlProps/ctrlProp654.xml"/><Relationship Id="rId9" Type="http://schemas.openxmlformats.org/officeDocument/2006/relationships/ctrlProp" Target="../ctrlProps/ctrlProp659.xml"/><Relationship Id="rId14" Type="http://schemas.openxmlformats.org/officeDocument/2006/relationships/ctrlProp" Target="../ctrlProps/ctrlProp664.xml"/><Relationship Id="rId22" Type="http://schemas.openxmlformats.org/officeDocument/2006/relationships/ctrlProp" Target="../ctrlProps/ctrlProp672.xml"/><Relationship Id="rId27" Type="http://schemas.openxmlformats.org/officeDocument/2006/relationships/ctrlProp" Target="../ctrlProps/ctrlProp677.xml"/></Relationships>
</file>

<file path=xl/worksheets/_rels/sheet83.xml.rels><?xml version="1.0" encoding="UTF-8" standalone="yes"?>
<Relationships xmlns="http://schemas.openxmlformats.org/package/2006/relationships"><Relationship Id="rId8" Type="http://schemas.openxmlformats.org/officeDocument/2006/relationships/ctrlProp" Target="../ctrlProps/ctrlProp684.xml"/><Relationship Id="rId13" Type="http://schemas.openxmlformats.org/officeDocument/2006/relationships/ctrlProp" Target="../ctrlProps/ctrlProp689.xml"/><Relationship Id="rId18" Type="http://schemas.openxmlformats.org/officeDocument/2006/relationships/ctrlProp" Target="../ctrlProps/ctrlProp694.xml"/><Relationship Id="rId3" Type="http://schemas.openxmlformats.org/officeDocument/2006/relationships/vmlDrawing" Target="../drawings/vmlDrawing24.vml"/><Relationship Id="rId21" Type="http://schemas.openxmlformats.org/officeDocument/2006/relationships/ctrlProp" Target="../ctrlProps/ctrlProp697.xml"/><Relationship Id="rId7" Type="http://schemas.openxmlformats.org/officeDocument/2006/relationships/ctrlProp" Target="../ctrlProps/ctrlProp683.xml"/><Relationship Id="rId12" Type="http://schemas.openxmlformats.org/officeDocument/2006/relationships/ctrlProp" Target="../ctrlProps/ctrlProp688.xml"/><Relationship Id="rId17" Type="http://schemas.openxmlformats.org/officeDocument/2006/relationships/ctrlProp" Target="../ctrlProps/ctrlProp693.xml"/><Relationship Id="rId2" Type="http://schemas.openxmlformats.org/officeDocument/2006/relationships/drawing" Target="../drawings/drawing43.xml"/><Relationship Id="rId16" Type="http://schemas.openxmlformats.org/officeDocument/2006/relationships/ctrlProp" Target="../ctrlProps/ctrlProp692.xml"/><Relationship Id="rId20" Type="http://schemas.openxmlformats.org/officeDocument/2006/relationships/ctrlProp" Target="../ctrlProps/ctrlProp696.xml"/><Relationship Id="rId1" Type="http://schemas.openxmlformats.org/officeDocument/2006/relationships/printerSettings" Target="../printerSettings/printerSettings83.bin"/><Relationship Id="rId6" Type="http://schemas.openxmlformats.org/officeDocument/2006/relationships/ctrlProp" Target="../ctrlProps/ctrlProp682.xml"/><Relationship Id="rId11" Type="http://schemas.openxmlformats.org/officeDocument/2006/relationships/ctrlProp" Target="../ctrlProps/ctrlProp687.xml"/><Relationship Id="rId5" Type="http://schemas.openxmlformats.org/officeDocument/2006/relationships/ctrlProp" Target="../ctrlProps/ctrlProp681.xml"/><Relationship Id="rId15" Type="http://schemas.openxmlformats.org/officeDocument/2006/relationships/ctrlProp" Target="../ctrlProps/ctrlProp691.xml"/><Relationship Id="rId23" Type="http://schemas.openxmlformats.org/officeDocument/2006/relationships/ctrlProp" Target="../ctrlProps/ctrlProp699.xml"/><Relationship Id="rId10" Type="http://schemas.openxmlformats.org/officeDocument/2006/relationships/ctrlProp" Target="../ctrlProps/ctrlProp686.xml"/><Relationship Id="rId19" Type="http://schemas.openxmlformats.org/officeDocument/2006/relationships/ctrlProp" Target="../ctrlProps/ctrlProp695.xml"/><Relationship Id="rId4" Type="http://schemas.openxmlformats.org/officeDocument/2006/relationships/ctrlProp" Target="../ctrlProps/ctrlProp680.xml"/><Relationship Id="rId9" Type="http://schemas.openxmlformats.org/officeDocument/2006/relationships/ctrlProp" Target="../ctrlProps/ctrlProp685.xml"/><Relationship Id="rId14" Type="http://schemas.openxmlformats.org/officeDocument/2006/relationships/ctrlProp" Target="../ctrlProps/ctrlProp690.xml"/><Relationship Id="rId22" Type="http://schemas.openxmlformats.org/officeDocument/2006/relationships/ctrlProp" Target="../ctrlProps/ctrlProp698.xml"/></Relationships>
</file>

<file path=xl/worksheets/_rels/sheet84.xml.rels><?xml version="1.0" encoding="UTF-8" standalone="yes"?>
<Relationships xmlns="http://schemas.openxmlformats.org/package/2006/relationships"><Relationship Id="rId8" Type="http://schemas.openxmlformats.org/officeDocument/2006/relationships/ctrlProp" Target="../ctrlProps/ctrlProp704.xml"/><Relationship Id="rId13" Type="http://schemas.openxmlformats.org/officeDocument/2006/relationships/ctrlProp" Target="../ctrlProps/ctrlProp709.xml"/><Relationship Id="rId18" Type="http://schemas.openxmlformats.org/officeDocument/2006/relationships/ctrlProp" Target="../ctrlProps/ctrlProp714.xml"/><Relationship Id="rId26" Type="http://schemas.openxmlformats.org/officeDocument/2006/relationships/ctrlProp" Target="../ctrlProps/ctrlProp722.xml"/><Relationship Id="rId3" Type="http://schemas.openxmlformats.org/officeDocument/2006/relationships/vmlDrawing" Target="../drawings/vmlDrawing25.vml"/><Relationship Id="rId21" Type="http://schemas.openxmlformats.org/officeDocument/2006/relationships/ctrlProp" Target="../ctrlProps/ctrlProp717.xml"/><Relationship Id="rId7" Type="http://schemas.openxmlformats.org/officeDocument/2006/relationships/ctrlProp" Target="../ctrlProps/ctrlProp703.xml"/><Relationship Id="rId12" Type="http://schemas.openxmlformats.org/officeDocument/2006/relationships/ctrlProp" Target="../ctrlProps/ctrlProp708.xml"/><Relationship Id="rId17" Type="http://schemas.openxmlformats.org/officeDocument/2006/relationships/ctrlProp" Target="../ctrlProps/ctrlProp713.xml"/><Relationship Id="rId25" Type="http://schemas.openxmlformats.org/officeDocument/2006/relationships/ctrlProp" Target="../ctrlProps/ctrlProp721.xml"/><Relationship Id="rId2" Type="http://schemas.openxmlformats.org/officeDocument/2006/relationships/drawing" Target="../drawings/drawing44.xml"/><Relationship Id="rId16" Type="http://schemas.openxmlformats.org/officeDocument/2006/relationships/ctrlProp" Target="../ctrlProps/ctrlProp712.xml"/><Relationship Id="rId20" Type="http://schemas.openxmlformats.org/officeDocument/2006/relationships/ctrlProp" Target="../ctrlProps/ctrlProp716.xml"/><Relationship Id="rId1" Type="http://schemas.openxmlformats.org/officeDocument/2006/relationships/printerSettings" Target="../printerSettings/printerSettings84.bin"/><Relationship Id="rId6" Type="http://schemas.openxmlformats.org/officeDocument/2006/relationships/ctrlProp" Target="../ctrlProps/ctrlProp702.xml"/><Relationship Id="rId11" Type="http://schemas.openxmlformats.org/officeDocument/2006/relationships/ctrlProp" Target="../ctrlProps/ctrlProp707.xml"/><Relationship Id="rId24" Type="http://schemas.openxmlformats.org/officeDocument/2006/relationships/ctrlProp" Target="../ctrlProps/ctrlProp720.xml"/><Relationship Id="rId5" Type="http://schemas.openxmlformats.org/officeDocument/2006/relationships/ctrlProp" Target="../ctrlProps/ctrlProp701.xml"/><Relationship Id="rId15" Type="http://schemas.openxmlformats.org/officeDocument/2006/relationships/ctrlProp" Target="../ctrlProps/ctrlProp711.xml"/><Relationship Id="rId23" Type="http://schemas.openxmlformats.org/officeDocument/2006/relationships/ctrlProp" Target="../ctrlProps/ctrlProp719.xml"/><Relationship Id="rId28" Type="http://schemas.openxmlformats.org/officeDocument/2006/relationships/ctrlProp" Target="../ctrlProps/ctrlProp724.xml"/><Relationship Id="rId10" Type="http://schemas.openxmlformats.org/officeDocument/2006/relationships/ctrlProp" Target="../ctrlProps/ctrlProp706.xml"/><Relationship Id="rId19" Type="http://schemas.openxmlformats.org/officeDocument/2006/relationships/ctrlProp" Target="../ctrlProps/ctrlProp715.xml"/><Relationship Id="rId4" Type="http://schemas.openxmlformats.org/officeDocument/2006/relationships/ctrlProp" Target="../ctrlProps/ctrlProp700.xml"/><Relationship Id="rId9" Type="http://schemas.openxmlformats.org/officeDocument/2006/relationships/ctrlProp" Target="../ctrlProps/ctrlProp705.xml"/><Relationship Id="rId14" Type="http://schemas.openxmlformats.org/officeDocument/2006/relationships/ctrlProp" Target="../ctrlProps/ctrlProp710.xml"/><Relationship Id="rId22" Type="http://schemas.openxmlformats.org/officeDocument/2006/relationships/ctrlProp" Target="../ctrlProps/ctrlProp718.xml"/><Relationship Id="rId27" Type="http://schemas.openxmlformats.org/officeDocument/2006/relationships/ctrlProp" Target="../ctrlProps/ctrlProp723.xml"/></Relationships>
</file>

<file path=xl/worksheets/_rels/sheet85.xml.rels><?xml version="1.0" encoding="UTF-8" standalone="yes"?>
<Relationships xmlns="http://schemas.openxmlformats.org/package/2006/relationships"><Relationship Id="rId8" Type="http://schemas.openxmlformats.org/officeDocument/2006/relationships/ctrlProp" Target="../ctrlProps/ctrlProp729.xml"/><Relationship Id="rId13" Type="http://schemas.openxmlformats.org/officeDocument/2006/relationships/ctrlProp" Target="../ctrlProps/ctrlProp734.xml"/><Relationship Id="rId18" Type="http://schemas.openxmlformats.org/officeDocument/2006/relationships/ctrlProp" Target="../ctrlProps/ctrlProp739.xml"/><Relationship Id="rId26" Type="http://schemas.openxmlformats.org/officeDocument/2006/relationships/ctrlProp" Target="../ctrlProps/ctrlProp747.xml"/><Relationship Id="rId3" Type="http://schemas.openxmlformats.org/officeDocument/2006/relationships/vmlDrawing" Target="../drawings/vmlDrawing26.vml"/><Relationship Id="rId21" Type="http://schemas.openxmlformats.org/officeDocument/2006/relationships/ctrlProp" Target="../ctrlProps/ctrlProp742.xml"/><Relationship Id="rId7" Type="http://schemas.openxmlformats.org/officeDocument/2006/relationships/ctrlProp" Target="../ctrlProps/ctrlProp728.xml"/><Relationship Id="rId12" Type="http://schemas.openxmlformats.org/officeDocument/2006/relationships/ctrlProp" Target="../ctrlProps/ctrlProp733.xml"/><Relationship Id="rId17" Type="http://schemas.openxmlformats.org/officeDocument/2006/relationships/ctrlProp" Target="../ctrlProps/ctrlProp738.xml"/><Relationship Id="rId25" Type="http://schemas.openxmlformats.org/officeDocument/2006/relationships/ctrlProp" Target="../ctrlProps/ctrlProp746.xml"/><Relationship Id="rId2" Type="http://schemas.openxmlformats.org/officeDocument/2006/relationships/drawing" Target="../drawings/drawing45.xml"/><Relationship Id="rId16" Type="http://schemas.openxmlformats.org/officeDocument/2006/relationships/ctrlProp" Target="../ctrlProps/ctrlProp737.xml"/><Relationship Id="rId20" Type="http://schemas.openxmlformats.org/officeDocument/2006/relationships/ctrlProp" Target="../ctrlProps/ctrlProp741.xml"/><Relationship Id="rId1" Type="http://schemas.openxmlformats.org/officeDocument/2006/relationships/printerSettings" Target="../printerSettings/printerSettings85.bin"/><Relationship Id="rId6" Type="http://schemas.openxmlformats.org/officeDocument/2006/relationships/ctrlProp" Target="../ctrlProps/ctrlProp727.xml"/><Relationship Id="rId11" Type="http://schemas.openxmlformats.org/officeDocument/2006/relationships/ctrlProp" Target="../ctrlProps/ctrlProp732.xml"/><Relationship Id="rId24" Type="http://schemas.openxmlformats.org/officeDocument/2006/relationships/ctrlProp" Target="../ctrlProps/ctrlProp745.xml"/><Relationship Id="rId5" Type="http://schemas.openxmlformats.org/officeDocument/2006/relationships/ctrlProp" Target="../ctrlProps/ctrlProp726.xml"/><Relationship Id="rId15" Type="http://schemas.openxmlformats.org/officeDocument/2006/relationships/ctrlProp" Target="../ctrlProps/ctrlProp736.xml"/><Relationship Id="rId23" Type="http://schemas.openxmlformats.org/officeDocument/2006/relationships/ctrlProp" Target="../ctrlProps/ctrlProp744.xml"/><Relationship Id="rId28" Type="http://schemas.openxmlformats.org/officeDocument/2006/relationships/ctrlProp" Target="../ctrlProps/ctrlProp749.xml"/><Relationship Id="rId10" Type="http://schemas.openxmlformats.org/officeDocument/2006/relationships/ctrlProp" Target="../ctrlProps/ctrlProp731.xml"/><Relationship Id="rId19" Type="http://schemas.openxmlformats.org/officeDocument/2006/relationships/ctrlProp" Target="../ctrlProps/ctrlProp740.xml"/><Relationship Id="rId4" Type="http://schemas.openxmlformats.org/officeDocument/2006/relationships/ctrlProp" Target="../ctrlProps/ctrlProp725.xml"/><Relationship Id="rId9" Type="http://schemas.openxmlformats.org/officeDocument/2006/relationships/ctrlProp" Target="../ctrlProps/ctrlProp730.xml"/><Relationship Id="rId14" Type="http://schemas.openxmlformats.org/officeDocument/2006/relationships/ctrlProp" Target="../ctrlProps/ctrlProp735.xml"/><Relationship Id="rId22" Type="http://schemas.openxmlformats.org/officeDocument/2006/relationships/ctrlProp" Target="../ctrlProps/ctrlProp743.xml"/><Relationship Id="rId27" Type="http://schemas.openxmlformats.org/officeDocument/2006/relationships/ctrlProp" Target="../ctrlProps/ctrlProp748.xml"/></Relationships>
</file>

<file path=xl/worksheets/_rels/sheet86.xml.rels><?xml version="1.0" encoding="UTF-8" standalone="yes"?>
<Relationships xmlns="http://schemas.openxmlformats.org/package/2006/relationships"><Relationship Id="rId8" Type="http://schemas.openxmlformats.org/officeDocument/2006/relationships/ctrlProp" Target="../ctrlProps/ctrlProp754.xml"/><Relationship Id="rId3" Type="http://schemas.openxmlformats.org/officeDocument/2006/relationships/vmlDrawing" Target="../drawings/vmlDrawing27.vml"/><Relationship Id="rId7" Type="http://schemas.openxmlformats.org/officeDocument/2006/relationships/ctrlProp" Target="../ctrlProps/ctrlProp753.xml"/><Relationship Id="rId2" Type="http://schemas.openxmlformats.org/officeDocument/2006/relationships/drawing" Target="../drawings/drawing46.xml"/><Relationship Id="rId1" Type="http://schemas.openxmlformats.org/officeDocument/2006/relationships/printerSettings" Target="../printerSettings/printerSettings86.bin"/><Relationship Id="rId6" Type="http://schemas.openxmlformats.org/officeDocument/2006/relationships/ctrlProp" Target="../ctrlProps/ctrlProp752.xml"/><Relationship Id="rId11" Type="http://schemas.openxmlformats.org/officeDocument/2006/relationships/ctrlProp" Target="../ctrlProps/ctrlProp757.xml"/><Relationship Id="rId5" Type="http://schemas.openxmlformats.org/officeDocument/2006/relationships/ctrlProp" Target="../ctrlProps/ctrlProp751.xml"/><Relationship Id="rId10" Type="http://schemas.openxmlformats.org/officeDocument/2006/relationships/ctrlProp" Target="../ctrlProps/ctrlProp756.xml"/><Relationship Id="rId4" Type="http://schemas.openxmlformats.org/officeDocument/2006/relationships/ctrlProp" Target="../ctrlProps/ctrlProp750.xml"/><Relationship Id="rId9" Type="http://schemas.openxmlformats.org/officeDocument/2006/relationships/ctrlProp" Target="../ctrlProps/ctrlProp755.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8" Type="http://schemas.openxmlformats.org/officeDocument/2006/relationships/ctrlProp" Target="../ctrlProps/ctrlProp762.xml"/><Relationship Id="rId3" Type="http://schemas.openxmlformats.org/officeDocument/2006/relationships/vmlDrawing" Target="../drawings/vmlDrawing28.vml"/><Relationship Id="rId7" Type="http://schemas.openxmlformats.org/officeDocument/2006/relationships/ctrlProp" Target="../ctrlProps/ctrlProp761.xml"/><Relationship Id="rId2" Type="http://schemas.openxmlformats.org/officeDocument/2006/relationships/drawing" Target="../drawings/drawing55.xml"/><Relationship Id="rId1" Type="http://schemas.openxmlformats.org/officeDocument/2006/relationships/printerSettings" Target="../printerSettings/printerSettings95.bin"/><Relationship Id="rId6" Type="http://schemas.openxmlformats.org/officeDocument/2006/relationships/ctrlProp" Target="../ctrlProps/ctrlProp760.xml"/><Relationship Id="rId11" Type="http://schemas.openxmlformats.org/officeDocument/2006/relationships/ctrlProp" Target="../ctrlProps/ctrlProp765.xml"/><Relationship Id="rId5" Type="http://schemas.openxmlformats.org/officeDocument/2006/relationships/ctrlProp" Target="../ctrlProps/ctrlProp759.xml"/><Relationship Id="rId10" Type="http://schemas.openxmlformats.org/officeDocument/2006/relationships/ctrlProp" Target="../ctrlProps/ctrlProp764.xml"/><Relationship Id="rId4" Type="http://schemas.openxmlformats.org/officeDocument/2006/relationships/ctrlProp" Target="../ctrlProps/ctrlProp758.xml"/><Relationship Id="rId9" Type="http://schemas.openxmlformats.org/officeDocument/2006/relationships/ctrlProp" Target="../ctrlProps/ctrlProp763.xml"/></Relationships>
</file>

<file path=xl/worksheets/_rels/sheet96.xml.rels><?xml version="1.0" encoding="UTF-8" standalone="yes"?>
<Relationships xmlns="http://schemas.openxmlformats.org/package/2006/relationships"><Relationship Id="rId8" Type="http://schemas.openxmlformats.org/officeDocument/2006/relationships/ctrlProp" Target="../ctrlProps/ctrlProp770.xml"/><Relationship Id="rId13" Type="http://schemas.openxmlformats.org/officeDocument/2006/relationships/ctrlProp" Target="../ctrlProps/ctrlProp775.xml"/><Relationship Id="rId3" Type="http://schemas.openxmlformats.org/officeDocument/2006/relationships/vmlDrawing" Target="../drawings/vmlDrawing29.vml"/><Relationship Id="rId7" Type="http://schemas.openxmlformats.org/officeDocument/2006/relationships/ctrlProp" Target="../ctrlProps/ctrlProp769.xml"/><Relationship Id="rId12" Type="http://schemas.openxmlformats.org/officeDocument/2006/relationships/ctrlProp" Target="../ctrlProps/ctrlProp774.xml"/><Relationship Id="rId2" Type="http://schemas.openxmlformats.org/officeDocument/2006/relationships/drawing" Target="../drawings/drawing56.xml"/><Relationship Id="rId1" Type="http://schemas.openxmlformats.org/officeDocument/2006/relationships/printerSettings" Target="../printerSettings/printerSettings96.bin"/><Relationship Id="rId6" Type="http://schemas.openxmlformats.org/officeDocument/2006/relationships/ctrlProp" Target="../ctrlProps/ctrlProp768.xml"/><Relationship Id="rId11" Type="http://schemas.openxmlformats.org/officeDocument/2006/relationships/ctrlProp" Target="../ctrlProps/ctrlProp773.xml"/><Relationship Id="rId5" Type="http://schemas.openxmlformats.org/officeDocument/2006/relationships/ctrlProp" Target="../ctrlProps/ctrlProp767.xml"/><Relationship Id="rId10" Type="http://schemas.openxmlformats.org/officeDocument/2006/relationships/ctrlProp" Target="../ctrlProps/ctrlProp772.xml"/><Relationship Id="rId4" Type="http://schemas.openxmlformats.org/officeDocument/2006/relationships/ctrlProp" Target="../ctrlProps/ctrlProp766.xml"/><Relationship Id="rId9" Type="http://schemas.openxmlformats.org/officeDocument/2006/relationships/ctrlProp" Target="../ctrlProps/ctrlProp771.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3A85D-2FD1-4AFC-AD47-FFC162F91D2C}">
  <dimension ref="A1:P75"/>
  <sheetViews>
    <sheetView tabSelected="1" zoomScaleNormal="100" zoomScaleSheetLayoutView="100" workbookViewId="0">
      <selection activeCell="K6" sqref="K6"/>
    </sheetView>
  </sheetViews>
  <sheetFormatPr defaultColWidth="9" defaultRowHeight="13.5"/>
  <cols>
    <col min="1" max="16384" width="9" style="1"/>
  </cols>
  <sheetData>
    <row r="1" spans="1:16">
      <c r="A1" s="978"/>
      <c r="B1" s="978"/>
      <c r="C1" s="978"/>
      <c r="D1" s="978"/>
      <c r="E1" s="978"/>
      <c r="F1" s="978"/>
      <c r="G1" s="978"/>
      <c r="H1" s="978"/>
      <c r="I1" s="978"/>
    </row>
    <row r="2" spans="1:16">
      <c r="A2" s="978"/>
      <c r="B2" s="978"/>
      <c r="C2" s="978"/>
      <c r="D2" s="978"/>
      <c r="E2" s="978"/>
      <c r="F2" s="978"/>
      <c r="G2" s="978"/>
      <c r="H2" s="978"/>
      <c r="I2" s="978"/>
    </row>
    <row r="3" spans="1:16">
      <c r="A3" s="978"/>
      <c r="B3" s="978"/>
      <c r="C3" s="978"/>
      <c r="D3" s="978"/>
      <c r="E3" s="978"/>
      <c r="F3" s="978"/>
      <c r="G3" s="978"/>
      <c r="H3" s="978"/>
      <c r="I3" s="978"/>
    </row>
    <row r="4" spans="1:16" ht="9" customHeight="1">
      <c r="A4" s="978"/>
      <c r="B4" s="978"/>
      <c r="C4" s="978"/>
      <c r="D4" s="978"/>
      <c r="E4" s="978"/>
      <c r="F4" s="978"/>
      <c r="G4" s="978"/>
      <c r="H4" s="978"/>
      <c r="I4" s="978"/>
    </row>
    <row r="5" spans="1:16" ht="27.75" customHeight="1">
      <c r="A5" s="1757" t="s">
        <v>2405</v>
      </c>
      <c r="B5" s="1757"/>
      <c r="C5" s="1757"/>
      <c r="D5" s="1757"/>
      <c r="E5" s="1757"/>
      <c r="F5" s="1757"/>
      <c r="G5" s="1757"/>
      <c r="H5" s="1757"/>
      <c r="I5" s="1757"/>
    </row>
    <row r="6" spans="1:16" ht="31.5" customHeight="1">
      <c r="A6" s="979"/>
      <c r="B6" s="979"/>
      <c r="C6" s="61"/>
      <c r="D6" s="979"/>
      <c r="E6" s="979"/>
      <c r="F6" s="979"/>
      <c r="G6" s="979"/>
      <c r="H6" s="979"/>
      <c r="I6" s="979"/>
    </row>
    <row r="7" spans="1:16" ht="36.75" customHeight="1">
      <c r="A7" s="979"/>
      <c r="B7" s="979"/>
      <c r="C7" s="979"/>
      <c r="D7" s="979"/>
      <c r="E7" s="979"/>
      <c r="F7" s="979"/>
      <c r="G7" s="979"/>
      <c r="H7" s="979"/>
      <c r="I7" s="979"/>
    </row>
    <row r="8" spans="1:16" ht="36.75" customHeight="1">
      <c r="A8" s="980"/>
      <c r="B8" s="979"/>
      <c r="C8" s="979"/>
      <c r="D8" s="979"/>
      <c r="E8" s="979"/>
      <c r="F8" s="979"/>
      <c r="G8" s="979"/>
      <c r="H8" s="979"/>
      <c r="I8" s="979"/>
    </row>
    <row r="9" spans="1:16" ht="36.75" customHeight="1">
      <c r="A9" s="980"/>
      <c r="B9" s="981" t="s">
        <v>3039</v>
      </c>
      <c r="C9" s="979"/>
      <c r="D9" s="979"/>
      <c r="E9" s="979"/>
      <c r="F9" s="979"/>
      <c r="G9" s="979"/>
      <c r="H9" s="979"/>
      <c r="I9" s="979"/>
    </row>
    <row r="10" spans="1:16" ht="36.75" customHeight="1">
      <c r="A10" s="980"/>
      <c r="B10" s="981"/>
      <c r="C10" s="979"/>
      <c r="D10" s="979"/>
      <c r="E10" s="979"/>
      <c r="F10" s="979"/>
      <c r="G10" s="979"/>
      <c r="H10" s="979"/>
      <c r="I10" s="979"/>
    </row>
    <row r="11" spans="1:16" ht="36.75" customHeight="1">
      <c r="A11" s="980"/>
      <c r="B11" s="981"/>
      <c r="C11" s="979"/>
      <c r="D11" s="979"/>
      <c r="E11" s="979"/>
      <c r="F11" s="979"/>
      <c r="G11" s="979"/>
      <c r="H11" s="979"/>
      <c r="I11" s="979"/>
    </row>
    <row r="12" spans="1:16" ht="16.5" customHeight="1">
      <c r="A12" s="979"/>
      <c r="B12" s="979"/>
      <c r="C12" s="979"/>
      <c r="D12" s="979"/>
      <c r="E12" s="979"/>
      <c r="F12" s="979"/>
      <c r="G12" s="979"/>
      <c r="H12" s="979"/>
      <c r="I12" s="979"/>
    </row>
    <row r="13" spans="1:16" ht="36.75" customHeight="1">
      <c r="A13" s="979"/>
      <c r="B13" s="979"/>
      <c r="C13" s="979"/>
      <c r="D13" s="979"/>
      <c r="E13" s="979"/>
      <c r="F13" s="979"/>
      <c r="G13" s="979"/>
      <c r="H13" s="979"/>
      <c r="I13" s="979"/>
    </row>
    <row r="14" spans="1:16">
      <c r="A14" s="978"/>
      <c r="B14" s="978"/>
      <c r="C14" s="978"/>
      <c r="D14" s="978"/>
      <c r="E14" s="978"/>
      <c r="F14" s="978"/>
      <c r="G14" s="978"/>
      <c r="H14" s="978"/>
      <c r="I14" s="978"/>
    </row>
    <row r="15" spans="1:16">
      <c r="A15" s="978"/>
      <c r="B15" s="978"/>
      <c r="C15" s="978" t="s">
        <v>2406</v>
      </c>
      <c r="D15" s="978"/>
      <c r="E15" s="978"/>
      <c r="F15" s="978"/>
      <c r="G15" s="978"/>
      <c r="H15" s="978"/>
      <c r="I15" s="978"/>
    </row>
    <row r="16" spans="1:16">
      <c r="A16" s="978"/>
      <c r="B16" s="978"/>
      <c r="C16" s="978"/>
      <c r="D16" s="978"/>
      <c r="E16" s="978"/>
      <c r="F16" s="978"/>
      <c r="G16" s="978"/>
      <c r="H16" s="978"/>
      <c r="I16" s="978"/>
      <c r="K16" s="982"/>
      <c r="P16" s="982"/>
    </row>
    <row r="17" spans="1:16" ht="18.75" customHeight="1">
      <c r="A17" s="978"/>
      <c r="B17" s="978"/>
      <c r="C17" s="1756" t="s">
        <v>2407</v>
      </c>
      <c r="D17" s="1756"/>
      <c r="E17" s="1756"/>
      <c r="F17" s="1756"/>
      <c r="G17" s="1756"/>
      <c r="H17" s="1756"/>
      <c r="I17" s="1756"/>
    </row>
    <row r="18" spans="1:16">
      <c r="A18" s="978"/>
      <c r="B18" s="978"/>
      <c r="C18" s="1756"/>
      <c r="D18" s="1756"/>
      <c r="E18" s="1756"/>
      <c r="F18" s="1756"/>
      <c r="G18" s="1756"/>
      <c r="H18" s="1756"/>
      <c r="I18" s="1756"/>
    </row>
    <row r="19" spans="1:16">
      <c r="A19" s="978"/>
      <c r="B19" s="978"/>
      <c r="C19" s="978"/>
      <c r="D19" s="978"/>
      <c r="E19" s="978"/>
      <c r="F19" s="978"/>
      <c r="G19" s="978"/>
      <c r="H19" s="978"/>
      <c r="I19" s="978"/>
      <c r="P19" s="982"/>
    </row>
    <row r="20" spans="1:16">
      <c r="A20" s="978"/>
      <c r="B20" s="978"/>
      <c r="C20" s="978"/>
      <c r="D20" s="978"/>
      <c r="E20" s="978"/>
      <c r="F20" s="978"/>
      <c r="G20" s="978"/>
      <c r="H20" s="978"/>
      <c r="I20" s="978"/>
    </row>
    <row r="21" spans="1:16" ht="11.25" customHeight="1">
      <c r="A21" s="978"/>
      <c r="B21" s="978"/>
      <c r="C21" s="978"/>
      <c r="D21" s="978"/>
      <c r="E21" s="978"/>
      <c r="F21" s="978"/>
      <c r="G21" s="978"/>
      <c r="H21" s="978"/>
      <c r="I21" s="978"/>
    </row>
    <row r="22" spans="1:16">
      <c r="A22" s="978"/>
      <c r="B22" s="978"/>
      <c r="C22" s="978"/>
      <c r="D22" s="978"/>
      <c r="E22" s="978"/>
      <c r="F22" s="978"/>
      <c r="G22" s="978"/>
      <c r="H22" s="978"/>
      <c r="I22" s="978"/>
    </row>
    <row r="23" spans="1:16">
      <c r="A23" s="978"/>
      <c r="B23" s="978"/>
      <c r="C23" s="978" t="s">
        <v>2408</v>
      </c>
      <c r="D23" s="978"/>
      <c r="E23" s="978"/>
      <c r="F23" s="978"/>
      <c r="G23" s="978"/>
      <c r="H23" s="978"/>
      <c r="I23" s="978"/>
    </row>
    <row r="24" spans="1:16">
      <c r="A24" s="978"/>
      <c r="B24" s="978"/>
      <c r="C24" s="978"/>
      <c r="D24" s="978"/>
      <c r="E24" s="978"/>
      <c r="F24" s="978"/>
      <c r="G24" s="978"/>
      <c r="H24" s="978"/>
      <c r="I24" s="978"/>
    </row>
    <row r="25" spans="1:16">
      <c r="A25" s="978"/>
      <c r="B25" s="978"/>
      <c r="C25" s="978"/>
      <c r="D25" s="978"/>
      <c r="E25" s="978"/>
      <c r="F25" s="978"/>
      <c r="G25" s="978"/>
      <c r="H25" s="978"/>
      <c r="I25" s="978"/>
    </row>
    <row r="26" spans="1:16">
      <c r="A26" s="978"/>
      <c r="B26" s="978"/>
      <c r="C26" s="978"/>
      <c r="D26" s="978"/>
      <c r="E26" s="978"/>
      <c r="F26" s="978"/>
      <c r="G26" s="978"/>
      <c r="H26" s="978"/>
      <c r="I26" s="978"/>
    </row>
    <row r="27" spans="1:16">
      <c r="A27" s="978"/>
      <c r="B27" s="978"/>
      <c r="C27" s="978"/>
      <c r="D27" s="978"/>
      <c r="E27" s="978"/>
      <c r="F27" s="978"/>
      <c r="G27" s="978"/>
      <c r="H27" s="978"/>
      <c r="I27" s="978"/>
    </row>
    <row r="28" spans="1:16">
      <c r="A28" s="978"/>
      <c r="B28" s="978"/>
      <c r="C28" s="983" t="s">
        <v>2409</v>
      </c>
      <c r="D28" s="978"/>
      <c r="E28" s="978"/>
      <c r="F28" s="978"/>
      <c r="G28" s="978"/>
      <c r="H28" s="978"/>
      <c r="I28" s="978"/>
    </row>
    <row r="29" spans="1:16">
      <c r="A29" s="978"/>
      <c r="B29" s="978"/>
      <c r="C29" s="978"/>
      <c r="D29" s="978"/>
      <c r="E29" s="978"/>
      <c r="F29" s="978"/>
      <c r="G29" s="978"/>
      <c r="H29" s="978"/>
      <c r="I29" s="978"/>
      <c r="K29" s="982"/>
    </row>
    <row r="30" spans="1:16">
      <c r="A30" s="978"/>
      <c r="B30" s="978"/>
      <c r="C30" s="978"/>
      <c r="D30" s="978"/>
      <c r="E30" s="978"/>
      <c r="F30" s="978"/>
      <c r="G30" s="978"/>
      <c r="H30" s="978"/>
      <c r="I30" s="978"/>
    </row>
    <row r="31" spans="1:16">
      <c r="A31" s="978"/>
      <c r="B31" s="978"/>
      <c r="C31" s="978"/>
      <c r="D31" s="978"/>
      <c r="E31" s="978"/>
      <c r="F31" s="978"/>
      <c r="G31" s="978"/>
      <c r="H31" s="978"/>
      <c r="I31" s="978"/>
    </row>
    <row r="32" spans="1:16">
      <c r="A32" s="978"/>
      <c r="B32" s="978"/>
      <c r="C32" s="978"/>
      <c r="D32" s="978"/>
      <c r="E32" s="978"/>
      <c r="G32" s="984" t="s">
        <v>2410</v>
      </c>
      <c r="H32" s="978"/>
      <c r="I32" s="978"/>
    </row>
    <row r="33" spans="1:9">
      <c r="A33" s="978"/>
      <c r="B33" s="978"/>
      <c r="C33" s="978"/>
      <c r="D33" s="978"/>
      <c r="E33" s="978"/>
      <c r="F33" s="978"/>
      <c r="G33" s="978"/>
      <c r="H33" s="978"/>
      <c r="I33" s="978"/>
    </row>
    <row r="34" spans="1:9">
      <c r="A34" s="978"/>
      <c r="B34" s="978"/>
      <c r="C34" s="978" t="s">
        <v>2411</v>
      </c>
      <c r="D34" s="978"/>
      <c r="E34" s="978"/>
      <c r="F34" s="978"/>
      <c r="G34" s="978"/>
      <c r="H34" s="978"/>
      <c r="I34" s="978"/>
    </row>
    <row r="35" spans="1:9" ht="3.75" customHeight="1">
      <c r="A35" s="978"/>
      <c r="B35" s="978"/>
      <c r="C35" s="978"/>
      <c r="D35" s="978"/>
      <c r="E35" s="978"/>
      <c r="F35" s="978"/>
      <c r="G35" s="978"/>
      <c r="H35" s="978"/>
      <c r="I35" s="978"/>
    </row>
    <row r="36" spans="1:9" ht="18.75">
      <c r="A36" s="978"/>
      <c r="B36" s="978"/>
      <c r="C36" s="1758" t="s">
        <v>2412</v>
      </c>
      <c r="D36" s="1759"/>
      <c r="E36" s="1759"/>
      <c r="F36" s="978"/>
      <c r="G36" s="978"/>
      <c r="H36" s="978"/>
      <c r="I36" s="978"/>
    </row>
    <row r="37" spans="1:9" ht="18.75">
      <c r="A37" s="978"/>
      <c r="B37" s="978"/>
      <c r="C37" s="1758" t="s">
        <v>2413</v>
      </c>
      <c r="D37" s="1759"/>
      <c r="E37" s="1759"/>
      <c r="F37" s="978"/>
      <c r="G37" s="978"/>
      <c r="H37" s="978"/>
      <c r="I37" s="978"/>
    </row>
    <row r="38" spans="1:9" ht="18.75" customHeight="1">
      <c r="A38" s="978"/>
      <c r="B38" s="978"/>
      <c r="C38" s="1758" t="s">
        <v>2414</v>
      </c>
      <c r="D38" s="1758"/>
      <c r="E38" s="1758"/>
      <c r="F38" s="1758"/>
      <c r="G38" s="1758"/>
      <c r="H38" s="978"/>
      <c r="I38" s="978"/>
    </row>
    <row r="39" spans="1:9">
      <c r="A39" s="1756"/>
      <c r="B39" s="1756"/>
      <c r="C39" s="1756"/>
      <c r="D39" s="1756"/>
      <c r="E39" s="1756"/>
      <c r="F39" s="1756"/>
      <c r="G39" s="1756"/>
      <c r="H39" s="1756"/>
      <c r="I39" s="1756"/>
    </row>
    <row r="40" spans="1:9">
      <c r="A40" s="978"/>
      <c r="B40" s="978"/>
      <c r="C40" s="978"/>
      <c r="D40" s="978"/>
      <c r="E40" s="978"/>
      <c r="F40" s="978"/>
      <c r="G40" s="978"/>
      <c r="H40" s="978"/>
      <c r="I40" s="978"/>
    </row>
    <row r="41" spans="1:9">
      <c r="A41" s="978"/>
      <c r="B41" s="978"/>
      <c r="C41" s="978" t="s">
        <v>2415</v>
      </c>
      <c r="D41" s="978"/>
      <c r="E41" s="978"/>
      <c r="F41" s="978"/>
      <c r="G41" s="978"/>
      <c r="H41" s="978"/>
      <c r="I41" s="978"/>
    </row>
    <row r="42" spans="1:9">
      <c r="A42" s="978"/>
      <c r="B42" s="978"/>
      <c r="C42" s="978"/>
      <c r="D42" s="978"/>
      <c r="E42" s="978"/>
      <c r="F42" s="978"/>
      <c r="G42" s="978"/>
      <c r="H42" s="978"/>
      <c r="I42" s="978"/>
    </row>
    <row r="43" spans="1:9">
      <c r="A43" s="978"/>
      <c r="B43" s="978"/>
      <c r="C43" s="978"/>
      <c r="D43" s="978"/>
      <c r="E43" s="978"/>
      <c r="F43" s="978"/>
      <c r="G43" s="978"/>
      <c r="H43" s="978"/>
      <c r="I43" s="978"/>
    </row>
    <row r="44" spans="1:9">
      <c r="A44" s="978"/>
      <c r="B44" s="978"/>
      <c r="C44" s="978"/>
      <c r="D44" s="978"/>
      <c r="E44" s="978"/>
      <c r="F44" s="978"/>
      <c r="G44" s="978"/>
      <c r="H44" s="978"/>
      <c r="I44" s="978"/>
    </row>
    <row r="45" spans="1:9">
      <c r="A45" s="978"/>
      <c r="B45" s="978"/>
      <c r="C45" s="978"/>
      <c r="D45" s="978"/>
      <c r="E45" s="978"/>
      <c r="F45" s="978"/>
      <c r="G45" s="978"/>
      <c r="H45" s="978"/>
      <c r="I45" s="978"/>
    </row>
    <row r="46" spans="1:9">
      <c r="A46" s="978"/>
      <c r="B46" s="978"/>
      <c r="C46" s="978" t="s">
        <v>3040</v>
      </c>
      <c r="D46" s="978"/>
      <c r="E46" s="978"/>
      <c r="F46" s="978"/>
      <c r="G46" s="978"/>
      <c r="H46" s="978"/>
      <c r="I46" s="978"/>
    </row>
    <row r="47" spans="1:9">
      <c r="A47" s="978"/>
      <c r="B47" s="978"/>
      <c r="C47" s="978"/>
      <c r="D47" s="978"/>
      <c r="E47" s="978"/>
      <c r="F47" s="978"/>
      <c r="G47" s="978"/>
      <c r="H47" s="978"/>
      <c r="I47" s="978"/>
    </row>
    <row r="48" spans="1:9">
      <c r="A48" s="978"/>
      <c r="B48" s="978"/>
      <c r="C48" s="978"/>
      <c r="D48" s="978"/>
      <c r="E48" s="978"/>
      <c r="F48" s="978"/>
      <c r="G48" s="978"/>
      <c r="H48" s="978"/>
      <c r="I48" s="978"/>
    </row>
    <row r="49" spans="1:9">
      <c r="A49" s="978"/>
      <c r="B49" s="978"/>
      <c r="C49" s="978"/>
      <c r="D49" s="978"/>
      <c r="E49" s="978"/>
      <c r="F49" s="978"/>
      <c r="G49" s="978"/>
      <c r="H49" s="978"/>
      <c r="I49" s="978"/>
    </row>
    <row r="50" spans="1:9">
      <c r="A50" s="978"/>
      <c r="B50" s="978"/>
      <c r="C50" s="978"/>
      <c r="D50" s="978"/>
      <c r="E50" s="978"/>
      <c r="F50" s="978"/>
      <c r="G50" s="978"/>
      <c r="H50" s="978"/>
      <c r="I50" s="978"/>
    </row>
    <row r="51" spans="1:9">
      <c r="A51" s="978"/>
      <c r="B51" s="978"/>
      <c r="C51" s="978"/>
      <c r="D51" s="978"/>
      <c r="E51" s="978"/>
      <c r="F51" s="978"/>
      <c r="G51" s="978"/>
      <c r="H51" s="978"/>
      <c r="I51" s="978"/>
    </row>
    <row r="52" spans="1:9">
      <c r="A52" s="978"/>
      <c r="B52" s="978"/>
      <c r="C52" s="978"/>
      <c r="D52" s="978"/>
      <c r="E52" s="978"/>
      <c r="F52" s="978"/>
      <c r="G52" s="978"/>
      <c r="H52" s="978"/>
      <c r="I52" s="978"/>
    </row>
    <row r="53" spans="1:9">
      <c r="A53" s="978"/>
      <c r="B53" s="978"/>
      <c r="C53" s="978"/>
      <c r="D53" s="978"/>
      <c r="E53" s="978"/>
      <c r="F53" s="978"/>
      <c r="G53" s="978"/>
      <c r="H53" s="978"/>
      <c r="I53" s="978"/>
    </row>
    <row r="54" spans="1:9">
      <c r="A54" s="978"/>
      <c r="B54" s="978"/>
      <c r="C54" s="978"/>
      <c r="D54" s="978"/>
      <c r="E54" s="978"/>
      <c r="F54" s="978"/>
      <c r="G54" s="978"/>
      <c r="H54" s="978"/>
      <c r="I54" s="978"/>
    </row>
    <row r="55" spans="1:9">
      <c r="A55" s="978"/>
      <c r="B55" s="978"/>
      <c r="C55" s="978"/>
      <c r="D55" s="978"/>
      <c r="E55" s="978"/>
      <c r="F55" s="978"/>
      <c r="G55" s="978"/>
      <c r="H55" s="978"/>
      <c r="I55" s="978"/>
    </row>
    <row r="56" spans="1:9">
      <c r="A56" s="978"/>
      <c r="B56" s="978"/>
      <c r="C56" s="978"/>
      <c r="D56" s="978"/>
      <c r="E56" s="978"/>
      <c r="F56" s="978"/>
      <c r="G56" s="978"/>
      <c r="H56" s="978"/>
      <c r="I56" s="978"/>
    </row>
    <row r="57" spans="1:9">
      <c r="A57" s="978"/>
      <c r="B57" s="978"/>
      <c r="C57" s="978"/>
      <c r="D57" s="978"/>
      <c r="E57" s="978"/>
      <c r="F57" s="978"/>
      <c r="G57" s="978"/>
      <c r="H57" s="978"/>
      <c r="I57" s="978"/>
    </row>
    <row r="58" spans="1:9">
      <c r="A58" s="978"/>
      <c r="B58" s="978"/>
      <c r="C58" s="978"/>
      <c r="D58" s="978"/>
      <c r="E58" s="978"/>
      <c r="F58" s="978"/>
      <c r="G58" s="978"/>
      <c r="H58" s="978"/>
      <c r="I58" s="978"/>
    </row>
    <row r="59" spans="1:9">
      <c r="A59" s="978"/>
      <c r="B59" s="978"/>
      <c r="C59" s="978"/>
      <c r="D59" s="978"/>
      <c r="E59" s="978"/>
      <c r="F59" s="978"/>
      <c r="G59" s="978"/>
      <c r="H59" s="978"/>
      <c r="I59" s="978"/>
    </row>
    <row r="60" spans="1:9">
      <c r="A60" s="978"/>
      <c r="B60" s="978"/>
      <c r="C60" s="978"/>
      <c r="D60" s="978"/>
      <c r="E60" s="978"/>
      <c r="F60" s="978"/>
      <c r="G60" s="978"/>
      <c r="H60" s="978"/>
      <c r="I60" s="978"/>
    </row>
    <row r="61" spans="1:9">
      <c r="A61" s="978"/>
      <c r="B61" s="978"/>
      <c r="C61" s="978"/>
      <c r="D61" s="978"/>
      <c r="E61" s="978"/>
      <c r="F61" s="978"/>
      <c r="G61" s="978"/>
      <c r="H61" s="978"/>
      <c r="I61" s="978"/>
    </row>
    <row r="62" spans="1:9">
      <c r="A62" s="978"/>
      <c r="B62" s="978"/>
      <c r="C62" s="978"/>
      <c r="D62" s="978"/>
      <c r="E62" s="978"/>
      <c r="F62" s="978"/>
      <c r="G62" s="978"/>
      <c r="H62" s="978"/>
      <c r="I62" s="978"/>
    </row>
    <row r="63" spans="1:9">
      <c r="A63" s="978"/>
      <c r="B63" s="978"/>
      <c r="C63" s="978"/>
      <c r="D63" s="978"/>
      <c r="E63" s="978"/>
      <c r="F63" s="978"/>
      <c r="G63" s="978"/>
      <c r="H63" s="978"/>
      <c r="I63" s="978"/>
    </row>
    <row r="64" spans="1:9">
      <c r="A64" s="978"/>
      <c r="B64" s="978"/>
      <c r="C64" s="978"/>
      <c r="D64" s="978"/>
      <c r="E64" s="978"/>
      <c r="F64" s="978"/>
      <c r="G64" s="978"/>
      <c r="H64" s="978"/>
      <c r="I64" s="978"/>
    </row>
    <row r="65" spans="1:9">
      <c r="A65" s="978"/>
      <c r="B65" s="978"/>
      <c r="C65" s="978"/>
      <c r="D65" s="978"/>
      <c r="E65" s="978"/>
      <c r="F65" s="978"/>
      <c r="G65" s="978"/>
      <c r="H65" s="978"/>
      <c r="I65" s="978"/>
    </row>
    <row r="66" spans="1:9">
      <c r="A66" s="978"/>
      <c r="B66" s="978"/>
      <c r="C66" s="978"/>
      <c r="D66" s="978"/>
      <c r="E66" s="978"/>
      <c r="F66" s="978"/>
      <c r="G66" s="978"/>
      <c r="H66" s="978"/>
      <c r="I66" s="978"/>
    </row>
    <row r="67" spans="1:9">
      <c r="A67" s="978"/>
      <c r="B67" s="978"/>
      <c r="C67" s="978"/>
      <c r="D67" s="978"/>
      <c r="E67" s="978"/>
      <c r="F67" s="978"/>
      <c r="G67" s="978"/>
      <c r="H67" s="978"/>
      <c r="I67" s="978"/>
    </row>
    <row r="68" spans="1:9">
      <c r="A68" s="978"/>
      <c r="B68" s="978"/>
      <c r="C68" s="978"/>
      <c r="D68" s="978"/>
      <c r="E68" s="978"/>
      <c r="F68" s="978"/>
      <c r="G68" s="978"/>
      <c r="H68" s="978"/>
      <c r="I68" s="978"/>
    </row>
    <row r="69" spans="1:9">
      <c r="A69" s="978"/>
      <c r="B69" s="978"/>
      <c r="C69" s="978"/>
      <c r="D69" s="978"/>
      <c r="E69" s="978"/>
      <c r="F69" s="978"/>
      <c r="G69" s="978"/>
      <c r="H69" s="978"/>
      <c r="I69" s="978"/>
    </row>
    <row r="70" spans="1:9">
      <c r="A70" s="978"/>
      <c r="B70" s="978"/>
      <c r="C70" s="978"/>
      <c r="D70" s="978"/>
      <c r="E70" s="978"/>
      <c r="F70" s="978"/>
      <c r="G70" s="978"/>
      <c r="H70" s="978"/>
      <c r="I70" s="978"/>
    </row>
    <row r="71" spans="1:9">
      <c r="A71" s="978"/>
      <c r="B71" s="978"/>
      <c r="C71" s="978"/>
      <c r="D71" s="978"/>
      <c r="E71" s="978"/>
      <c r="F71" s="978"/>
      <c r="G71" s="978"/>
      <c r="H71" s="978"/>
      <c r="I71" s="978"/>
    </row>
    <row r="72" spans="1:9">
      <c r="A72" s="978"/>
      <c r="B72" s="978"/>
      <c r="C72" s="978"/>
      <c r="D72" s="978"/>
      <c r="E72" s="978"/>
      <c r="F72" s="978"/>
      <c r="G72" s="978"/>
      <c r="H72" s="978"/>
      <c r="I72" s="978"/>
    </row>
    <row r="73" spans="1:9">
      <c r="A73" s="978"/>
      <c r="B73" s="978"/>
      <c r="C73" s="978"/>
      <c r="D73" s="978"/>
      <c r="E73" s="978"/>
      <c r="F73" s="978"/>
      <c r="G73" s="978"/>
      <c r="H73" s="978"/>
      <c r="I73" s="978"/>
    </row>
    <row r="74" spans="1:9">
      <c r="A74" s="978"/>
      <c r="B74" s="978"/>
      <c r="C74" s="978"/>
      <c r="D74" s="978"/>
      <c r="E74" s="978"/>
      <c r="F74" s="978"/>
      <c r="G74" s="978"/>
      <c r="H74" s="978"/>
      <c r="I74" s="978"/>
    </row>
    <row r="75" spans="1:9">
      <c r="A75" s="978"/>
      <c r="B75" s="978"/>
      <c r="C75" s="978"/>
      <c r="D75" s="978"/>
      <c r="E75" s="978"/>
      <c r="F75" s="978"/>
      <c r="G75" s="978"/>
      <c r="H75" s="978"/>
      <c r="I75" s="978"/>
    </row>
  </sheetData>
  <mergeCells count="6">
    <mergeCell ref="A39:I39"/>
    <mergeCell ref="A5:I5"/>
    <mergeCell ref="C17:I18"/>
    <mergeCell ref="C36:E36"/>
    <mergeCell ref="C37:E37"/>
    <mergeCell ref="C38:G38"/>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7"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Q12"/>
  <sheetViews>
    <sheetView workbookViewId="0">
      <selection activeCell="E28" sqref="E28"/>
    </sheetView>
  </sheetViews>
  <sheetFormatPr defaultRowHeight="18.75"/>
  <cols>
    <col min="2" max="3" width="4.75" customWidth="1"/>
    <col min="5" max="5" width="26" customWidth="1"/>
    <col min="6" max="6" width="3.75" style="605" customWidth="1"/>
    <col min="7" max="7" width="12" customWidth="1"/>
  </cols>
  <sheetData>
    <row r="1" spans="1:17">
      <c r="A1" s="600">
        <v>110033</v>
      </c>
      <c r="B1" t="s">
        <v>22</v>
      </c>
      <c r="C1" t="s">
        <v>3045</v>
      </c>
      <c r="D1" t="s">
        <v>3046</v>
      </c>
      <c r="E1" t="s">
        <v>1942</v>
      </c>
      <c r="F1" s="605" t="s">
        <v>3047</v>
      </c>
      <c r="G1" t="s">
        <v>3331</v>
      </c>
      <c r="H1" t="s">
        <v>3332</v>
      </c>
      <c r="I1" t="s">
        <v>3333</v>
      </c>
      <c r="J1" t="s">
        <v>3334</v>
      </c>
      <c r="K1" t="s">
        <v>3335</v>
      </c>
      <c r="L1" t="s">
        <v>3336</v>
      </c>
      <c r="M1" t="s">
        <v>3337</v>
      </c>
      <c r="N1" t="s">
        <v>3338</v>
      </c>
      <c r="O1" t="s">
        <v>1943</v>
      </c>
      <c r="P1" t="s">
        <v>56</v>
      </c>
      <c r="Q1" t="s">
        <v>363</v>
      </c>
    </row>
    <row r="2" spans="1:17">
      <c r="A2" s="600">
        <v>113656</v>
      </c>
      <c r="B2" t="s">
        <v>34</v>
      </c>
      <c r="C2" t="s">
        <v>3045</v>
      </c>
      <c r="D2" t="s">
        <v>3046</v>
      </c>
      <c r="E2" t="s">
        <v>1942</v>
      </c>
      <c r="F2" s="605" t="s">
        <v>3047</v>
      </c>
      <c r="G2" t="s">
        <v>3339</v>
      </c>
      <c r="H2" t="s">
        <v>23</v>
      </c>
      <c r="I2" t="s">
        <v>3340</v>
      </c>
      <c r="J2" t="s">
        <v>3341</v>
      </c>
      <c r="K2" t="s">
        <v>3342</v>
      </c>
      <c r="L2" t="s">
        <v>3343</v>
      </c>
      <c r="M2" t="s">
        <v>3344</v>
      </c>
      <c r="N2" t="s">
        <v>3345</v>
      </c>
      <c r="O2" t="s">
        <v>1943</v>
      </c>
      <c r="P2" t="s">
        <v>54</v>
      </c>
      <c r="Q2" t="s">
        <v>2035</v>
      </c>
    </row>
    <row r="3" spans="1:17">
      <c r="A3" s="600">
        <v>114332</v>
      </c>
      <c r="B3" t="s">
        <v>27</v>
      </c>
      <c r="C3" t="s">
        <v>3045</v>
      </c>
      <c r="D3" t="s">
        <v>3046</v>
      </c>
      <c r="E3" t="s">
        <v>1942</v>
      </c>
      <c r="F3" s="605" t="s">
        <v>3047</v>
      </c>
      <c r="G3" t="s">
        <v>3579</v>
      </c>
      <c r="H3" t="s">
        <v>3580</v>
      </c>
      <c r="I3" t="s">
        <v>3581</v>
      </c>
      <c r="J3" t="s">
        <v>3582</v>
      </c>
      <c r="K3" t="s">
        <v>3583</v>
      </c>
      <c r="L3" t="s">
        <v>3584</v>
      </c>
      <c r="M3" t="s">
        <v>3585</v>
      </c>
      <c r="N3" t="s">
        <v>3586</v>
      </c>
      <c r="O3" t="s">
        <v>1943</v>
      </c>
      <c r="P3" t="s">
        <v>33</v>
      </c>
      <c r="Q3" t="s">
        <v>2011</v>
      </c>
    </row>
    <row r="4" spans="1:17">
      <c r="A4" s="600">
        <v>712259</v>
      </c>
      <c r="B4" t="s">
        <v>37</v>
      </c>
      <c r="C4" t="s">
        <v>3045</v>
      </c>
      <c r="D4" t="s">
        <v>3046</v>
      </c>
      <c r="E4" t="s">
        <v>1942</v>
      </c>
      <c r="F4" s="605" t="s">
        <v>3047</v>
      </c>
      <c r="G4" t="s">
        <v>3354</v>
      </c>
      <c r="H4" t="s">
        <v>3355</v>
      </c>
      <c r="I4" t="s">
        <v>3356</v>
      </c>
      <c r="J4" t="s">
        <v>3357</v>
      </c>
      <c r="K4" t="s">
        <v>3358</v>
      </c>
      <c r="L4" t="s">
        <v>3359</v>
      </c>
      <c r="M4" t="s">
        <v>3360</v>
      </c>
      <c r="N4" t="s">
        <v>3361</v>
      </c>
      <c r="O4" t="s">
        <v>1943</v>
      </c>
      <c r="P4" t="s">
        <v>50</v>
      </c>
      <c r="Q4" t="s">
        <v>1956</v>
      </c>
    </row>
    <row r="5" spans="1:17">
      <c r="A5" s="600">
        <v>812497</v>
      </c>
      <c r="B5" t="s">
        <v>39</v>
      </c>
      <c r="C5" t="s">
        <v>3045</v>
      </c>
      <c r="D5" t="s">
        <v>3046</v>
      </c>
      <c r="E5" t="s">
        <v>1942</v>
      </c>
      <c r="F5" s="605" t="s">
        <v>3047</v>
      </c>
      <c r="G5" t="s">
        <v>3588</v>
      </c>
      <c r="H5" t="s">
        <v>3589</v>
      </c>
      <c r="I5" t="s">
        <v>3590</v>
      </c>
      <c r="J5" t="s">
        <v>3591</v>
      </c>
      <c r="K5" t="s">
        <v>3592</v>
      </c>
      <c r="L5" t="s">
        <v>3593</v>
      </c>
      <c r="M5" t="s">
        <v>3594</v>
      </c>
      <c r="N5" t="s">
        <v>3595</v>
      </c>
      <c r="O5" t="s">
        <v>1943</v>
      </c>
      <c r="P5" t="s">
        <v>48</v>
      </c>
      <c r="Q5" t="s">
        <v>2039</v>
      </c>
    </row>
    <row r="6" spans="1:17">
      <c r="A6" s="600">
        <v>1110107</v>
      </c>
      <c r="B6" t="s">
        <v>32</v>
      </c>
      <c r="C6" t="s">
        <v>3045</v>
      </c>
      <c r="D6" t="s">
        <v>3046</v>
      </c>
      <c r="E6" t="s">
        <v>1942</v>
      </c>
      <c r="F6" s="605" t="s">
        <v>3047</v>
      </c>
      <c r="G6" t="s">
        <v>3422</v>
      </c>
      <c r="H6" t="s">
        <v>23</v>
      </c>
      <c r="I6" t="s">
        <v>3423</v>
      </c>
      <c r="J6" t="s">
        <v>3424</v>
      </c>
      <c r="K6" t="s">
        <v>3425</v>
      </c>
      <c r="L6" t="s">
        <v>3426</v>
      </c>
      <c r="M6" t="s">
        <v>3427</v>
      </c>
      <c r="N6" t="s">
        <v>3428</v>
      </c>
      <c r="O6" t="s">
        <v>1943</v>
      </c>
      <c r="P6" t="s">
        <v>46</v>
      </c>
      <c r="Q6" t="s">
        <v>3596</v>
      </c>
    </row>
    <row r="7" spans="1:17">
      <c r="A7" s="600">
        <v>6010021</v>
      </c>
      <c r="B7" t="s">
        <v>29</v>
      </c>
      <c r="C7" t="s">
        <v>3045</v>
      </c>
      <c r="D7" t="s">
        <v>3046</v>
      </c>
      <c r="E7" t="s">
        <v>1942</v>
      </c>
      <c r="F7" s="605" t="s">
        <v>3047</v>
      </c>
      <c r="G7" t="s">
        <v>3597</v>
      </c>
      <c r="H7" t="s">
        <v>3598</v>
      </c>
      <c r="I7" t="s">
        <v>3599</v>
      </c>
      <c r="J7" t="s">
        <v>3600</v>
      </c>
      <c r="K7" t="s">
        <v>3601</v>
      </c>
      <c r="L7" t="s">
        <v>3602</v>
      </c>
      <c r="M7" t="s">
        <v>3603</v>
      </c>
      <c r="N7" t="s">
        <v>3604</v>
      </c>
      <c r="O7" t="s">
        <v>1943</v>
      </c>
      <c r="P7" t="s">
        <v>61</v>
      </c>
      <c r="Q7" t="s">
        <v>3605</v>
      </c>
    </row>
    <row r="8" spans="1:17">
      <c r="A8" s="600"/>
    </row>
    <row r="9" spans="1:17">
      <c r="A9" s="600"/>
    </row>
    <row r="10" spans="1:17">
      <c r="A10" s="600"/>
    </row>
    <row r="11" spans="1:17">
      <c r="A11" s="600"/>
    </row>
    <row r="12" spans="1:17">
      <c r="A12" s="600"/>
    </row>
  </sheetData>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Q91"/>
  <sheetViews>
    <sheetView workbookViewId="0">
      <selection activeCell="E28" sqref="E28"/>
    </sheetView>
  </sheetViews>
  <sheetFormatPr defaultRowHeight="18.75"/>
  <cols>
    <col min="2" max="2" width="5.25" customWidth="1"/>
    <col min="3" max="3" width="5.625" customWidth="1"/>
    <col min="5" max="5" width="37.875" bestFit="1" customWidth="1"/>
    <col min="6" max="6" width="5.125" style="605" customWidth="1"/>
    <col min="7" max="7" width="18.625" customWidth="1"/>
    <col min="8" max="8" width="9.75" customWidth="1"/>
  </cols>
  <sheetData>
    <row r="1" spans="1:17">
      <c r="A1" s="600">
        <v>110017</v>
      </c>
      <c r="B1" t="s">
        <v>32</v>
      </c>
      <c r="C1" t="s">
        <v>3045</v>
      </c>
      <c r="D1" t="s">
        <v>3046</v>
      </c>
      <c r="E1" t="s">
        <v>1840</v>
      </c>
      <c r="F1" s="605" t="s">
        <v>3047</v>
      </c>
      <c r="G1" t="s">
        <v>3493</v>
      </c>
      <c r="H1" t="s">
        <v>3494</v>
      </c>
      <c r="I1" t="s">
        <v>3495</v>
      </c>
      <c r="J1" t="s">
        <v>3395</v>
      </c>
      <c r="K1" t="s">
        <v>3496</v>
      </c>
      <c r="L1" t="s">
        <v>3497</v>
      </c>
      <c r="M1" t="s">
        <v>3498</v>
      </c>
      <c r="N1" t="s">
        <v>3499</v>
      </c>
      <c r="O1" t="s">
        <v>1945</v>
      </c>
      <c r="P1" t="s">
        <v>277</v>
      </c>
      <c r="Q1" t="s">
        <v>3175</v>
      </c>
    </row>
    <row r="2" spans="1:17">
      <c r="A2" s="600">
        <v>110017</v>
      </c>
      <c r="B2" t="s">
        <v>32</v>
      </c>
      <c r="C2" t="s">
        <v>3045</v>
      </c>
      <c r="D2" t="s">
        <v>3046</v>
      </c>
      <c r="E2" t="s">
        <v>1840</v>
      </c>
      <c r="F2" s="605" t="s">
        <v>3047</v>
      </c>
      <c r="G2" t="s">
        <v>3493</v>
      </c>
      <c r="H2" t="s">
        <v>3494</v>
      </c>
      <c r="I2" t="s">
        <v>3495</v>
      </c>
      <c r="J2" t="s">
        <v>3395</v>
      </c>
      <c r="K2" t="s">
        <v>3496</v>
      </c>
      <c r="L2" t="s">
        <v>3497</v>
      </c>
      <c r="M2" t="s">
        <v>3498</v>
      </c>
      <c r="N2" t="s">
        <v>3499</v>
      </c>
      <c r="O2" t="s">
        <v>1945</v>
      </c>
      <c r="P2" t="s">
        <v>277</v>
      </c>
      <c r="Q2" t="s">
        <v>3175</v>
      </c>
    </row>
    <row r="3" spans="1:17">
      <c r="A3" s="600">
        <v>110017</v>
      </c>
      <c r="B3" t="s">
        <v>32</v>
      </c>
      <c r="C3" t="s">
        <v>3045</v>
      </c>
      <c r="D3" t="s">
        <v>3046</v>
      </c>
      <c r="E3" t="s">
        <v>1840</v>
      </c>
      <c r="F3" s="605" t="s">
        <v>3047</v>
      </c>
      <c r="G3" t="s">
        <v>3493</v>
      </c>
      <c r="H3" t="s">
        <v>3494</v>
      </c>
      <c r="I3" t="s">
        <v>3495</v>
      </c>
      <c r="J3" t="s">
        <v>3395</v>
      </c>
      <c r="K3" t="s">
        <v>3496</v>
      </c>
      <c r="L3" t="s">
        <v>3497</v>
      </c>
      <c r="M3" t="s">
        <v>3498</v>
      </c>
      <c r="N3" t="s">
        <v>3499</v>
      </c>
      <c r="O3" t="s">
        <v>1945</v>
      </c>
      <c r="P3" t="s">
        <v>277</v>
      </c>
      <c r="Q3" t="s">
        <v>3175</v>
      </c>
    </row>
    <row r="4" spans="1:17">
      <c r="A4" s="600">
        <v>110017</v>
      </c>
      <c r="B4" t="s">
        <v>32</v>
      </c>
      <c r="C4" t="s">
        <v>3045</v>
      </c>
      <c r="D4" t="s">
        <v>3046</v>
      </c>
      <c r="E4" t="s">
        <v>1840</v>
      </c>
      <c r="F4" s="605" t="s">
        <v>3047</v>
      </c>
      <c r="G4" t="s">
        <v>3493</v>
      </c>
      <c r="H4" t="s">
        <v>3494</v>
      </c>
      <c r="I4" t="s">
        <v>3495</v>
      </c>
      <c r="J4" t="s">
        <v>3395</v>
      </c>
      <c r="K4" t="s">
        <v>3496</v>
      </c>
      <c r="L4" t="s">
        <v>3497</v>
      </c>
      <c r="M4" t="s">
        <v>3498</v>
      </c>
      <c r="N4" t="s">
        <v>3499</v>
      </c>
      <c r="O4" t="s">
        <v>1945</v>
      </c>
      <c r="P4" t="s">
        <v>277</v>
      </c>
      <c r="Q4" t="s">
        <v>3175</v>
      </c>
    </row>
    <row r="5" spans="1:17">
      <c r="A5" s="600">
        <v>110017</v>
      </c>
      <c r="B5" t="s">
        <v>32</v>
      </c>
      <c r="C5" t="s">
        <v>3045</v>
      </c>
      <c r="D5" t="s">
        <v>3046</v>
      </c>
      <c r="E5" t="s">
        <v>1840</v>
      </c>
      <c r="F5" s="605" t="s">
        <v>3047</v>
      </c>
      <c r="G5" t="s">
        <v>3493</v>
      </c>
      <c r="H5" t="s">
        <v>3494</v>
      </c>
      <c r="I5" t="s">
        <v>3495</v>
      </c>
      <c r="J5" t="s">
        <v>3395</v>
      </c>
      <c r="K5" t="s">
        <v>3496</v>
      </c>
      <c r="L5" t="s">
        <v>3497</v>
      </c>
      <c r="M5" t="s">
        <v>3498</v>
      </c>
      <c r="N5" t="s">
        <v>3499</v>
      </c>
      <c r="O5" t="s">
        <v>1945</v>
      </c>
      <c r="P5" t="s">
        <v>277</v>
      </c>
      <c r="Q5" t="s">
        <v>3175</v>
      </c>
    </row>
    <row r="6" spans="1:17">
      <c r="A6" s="600">
        <v>110017</v>
      </c>
      <c r="B6" t="s">
        <v>37</v>
      </c>
      <c r="C6" t="s">
        <v>3045</v>
      </c>
      <c r="D6" t="s">
        <v>3046</v>
      </c>
      <c r="E6" t="s">
        <v>1844</v>
      </c>
      <c r="F6" s="605" t="s">
        <v>3047</v>
      </c>
      <c r="G6" t="s">
        <v>3493</v>
      </c>
      <c r="H6" t="s">
        <v>3494</v>
      </c>
      <c r="I6" t="s">
        <v>3495</v>
      </c>
      <c r="J6" t="s">
        <v>3395</v>
      </c>
      <c r="K6" t="s">
        <v>3496</v>
      </c>
      <c r="L6" t="s">
        <v>3497</v>
      </c>
      <c r="M6" t="s">
        <v>3498</v>
      </c>
      <c r="N6" t="s">
        <v>3499</v>
      </c>
      <c r="O6" t="s">
        <v>2005</v>
      </c>
      <c r="P6" t="s">
        <v>1946</v>
      </c>
      <c r="Q6" t="s">
        <v>3175</v>
      </c>
    </row>
    <row r="7" spans="1:17">
      <c r="A7" s="600">
        <v>110017</v>
      </c>
      <c r="B7" t="s">
        <v>37</v>
      </c>
      <c r="C7" t="s">
        <v>3045</v>
      </c>
      <c r="D7" t="s">
        <v>3046</v>
      </c>
      <c r="E7" t="s">
        <v>1844</v>
      </c>
      <c r="F7" s="605" t="s">
        <v>3047</v>
      </c>
      <c r="G7" t="s">
        <v>3493</v>
      </c>
      <c r="H7" t="s">
        <v>3494</v>
      </c>
      <c r="I7" t="s">
        <v>3495</v>
      </c>
      <c r="J7" t="s">
        <v>3395</v>
      </c>
      <c r="K7" t="s">
        <v>3496</v>
      </c>
      <c r="L7" t="s">
        <v>3497</v>
      </c>
      <c r="M7" t="s">
        <v>3498</v>
      </c>
      <c r="N7" t="s">
        <v>3499</v>
      </c>
      <c r="O7" t="s">
        <v>2005</v>
      </c>
      <c r="P7" t="s">
        <v>1946</v>
      </c>
      <c r="Q7" t="s">
        <v>3175</v>
      </c>
    </row>
    <row r="8" spans="1:17">
      <c r="A8" s="600">
        <v>110017</v>
      </c>
      <c r="B8" t="s">
        <v>37</v>
      </c>
      <c r="C8" t="s">
        <v>3045</v>
      </c>
      <c r="D8" t="s">
        <v>3046</v>
      </c>
      <c r="E8" t="s">
        <v>1844</v>
      </c>
      <c r="F8" s="605" t="s">
        <v>3047</v>
      </c>
      <c r="G8" t="s">
        <v>3493</v>
      </c>
      <c r="H8" t="s">
        <v>3494</v>
      </c>
      <c r="I8" t="s">
        <v>3495</v>
      </c>
      <c r="J8" t="s">
        <v>3395</v>
      </c>
      <c r="K8" t="s">
        <v>3496</v>
      </c>
      <c r="L8" t="s">
        <v>3497</v>
      </c>
      <c r="M8" t="s">
        <v>3498</v>
      </c>
      <c r="N8" t="s">
        <v>3499</v>
      </c>
      <c r="O8" t="s">
        <v>2005</v>
      </c>
      <c r="P8" t="s">
        <v>1946</v>
      </c>
      <c r="Q8" t="s">
        <v>3175</v>
      </c>
    </row>
    <row r="9" spans="1:17">
      <c r="A9" s="600">
        <v>110017</v>
      </c>
      <c r="B9" t="s">
        <v>37</v>
      </c>
      <c r="C9" t="s">
        <v>3045</v>
      </c>
      <c r="D9" t="s">
        <v>3046</v>
      </c>
      <c r="E9" t="s">
        <v>1844</v>
      </c>
      <c r="F9" s="605" t="s">
        <v>3047</v>
      </c>
      <c r="G9" t="s">
        <v>3493</v>
      </c>
      <c r="H9" t="s">
        <v>3494</v>
      </c>
      <c r="I9" t="s">
        <v>3495</v>
      </c>
      <c r="J9" t="s">
        <v>3395</v>
      </c>
      <c r="K9" t="s">
        <v>3496</v>
      </c>
      <c r="L9" t="s">
        <v>3497</v>
      </c>
      <c r="M9" t="s">
        <v>3498</v>
      </c>
      <c r="N9" t="s">
        <v>3499</v>
      </c>
      <c r="O9" t="s">
        <v>2005</v>
      </c>
      <c r="P9" t="s">
        <v>1946</v>
      </c>
      <c r="Q9" t="s">
        <v>3175</v>
      </c>
    </row>
    <row r="10" spans="1:17">
      <c r="A10" s="600">
        <v>110017</v>
      </c>
      <c r="B10" t="s">
        <v>37</v>
      </c>
      <c r="C10" t="s">
        <v>3045</v>
      </c>
      <c r="D10" t="s">
        <v>3046</v>
      </c>
      <c r="E10" t="s">
        <v>1844</v>
      </c>
      <c r="F10" s="605" t="s">
        <v>3047</v>
      </c>
      <c r="G10" t="s">
        <v>3493</v>
      </c>
      <c r="H10" t="s">
        <v>3494</v>
      </c>
      <c r="I10" t="s">
        <v>3495</v>
      </c>
      <c r="J10" t="s">
        <v>3395</v>
      </c>
      <c r="K10" t="s">
        <v>3496</v>
      </c>
      <c r="L10" t="s">
        <v>3497</v>
      </c>
      <c r="M10" t="s">
        <v>3498</v>
      </c>
      <c r="N10" t="s">
        <v>3499</v>
      </c>
      <c r="O10" t="s">
        <v>2005</v>
      </c>
      <c r="P10" t="s">
        <v>1946</v>
      </c>
      <c r="Q10" t="s">
        <v>3175</v>
      </c>
    </row>
    <row r="11" spans="1:17">
      <c r="A11" s="600">
        <v>110017</v>
      </c>
      <c r="B11" t="s">
        <v>37</v>
      </c>
      <c r="C11" t="s">
        <v>3045</v>
      </c>
      <c r="D11" t="s">
        <v>3046</v>
      </c>
      <c r="E11" t="s">
        <v>1844</v>
      </c>
      <c r="F11" s="605" t="s">
        <v>3047</v>
      </c>
      <c r="G11" t="s">
        <v>3493</v>
      </c>
      <c r="H11" t="s">
        <v>3494</v>
      </c>
      <c r="I11" t="s">
        <v>3495</v>
      </c>
      <c r="J11" t="s">
        <v>3395</v>
      </c>
      <c r="K11" t="s">
        <v>3496</v>
      </c>
      <c r="L11" t="s">
        <v>3497</v>
      </c>
      <c r="M11" t="s">
        <v>3498</v>
      </c>
      <c r="N11" t="s">
        <v>3499</v>
      </c>
      <c r="O11" t="s">
        <v>2005</v>
      </c>
      <c r="P11" t="s">
        <v>1946</v>
      </c>
      <c r="Q11" t="s">
        <v>3175</v>
      </c>
    </row>
    <row r="12" spans="1:17">
      <c r="A12" s="600">
        <v>111239</v>
      </c>
      <c r="B12" t="s">
        <v>34</v>
      </c>
      <c r="C12" t="s">
        <v>3045</v>
      </c>
      <c r="D12" t="s">
        <v>3046</v>
      </c>
      <c r="E12" t="s">
        <v>1840</v>
      </c>
      <c r="F12" s="605" t="s">
        <v>3047</v>
      </c>
      <c r="G12" t="s">
        <v>3393</v>
      </c>
      <c r="H12" t="s">
        <v>23</v>
      </c>
      <c r="I12" t="s">
        <v>3394</v>
      </c>
      <c r="J12" t="s">
        <v>3395</v>
      </c>
      <c r="K12" t="s">
        <v>3396</v>
      </c>
      <c r="L12" t="s">
        <v>3397</v>
      </c>
      <c r="M12" t="s">
        <v>3398</v>
      </c>
      <c r="N12" t="s">
        <v>3399</v>
      </c>
      <c r="O12" t="s">
        <v>1945</v>
      </c>
      <c r="P12" t="s">
        <v>1946</v>
      </c>
      <c r="Q12" t="s">
        <v>3175</v>
      </c>
    </row>
    <row r="13" spans="1:17">
      <c r="A13" s="600">
        <v>111239</v>
      </c>
      <c r="B13" t="s">
        <v>34</v>
      </c>
      <c r="C13" t="s">
        <v>3045</v>
      </c>
      <c r="D13" t="s">
        <v>3046</v>
      </c>
      <c r="E13" t="s">
        <v>1840</v>
      </c>
      <c r="F13" s="605" t="s">
        <v>3047</v>
      </c>
      <c r="G13" t="s">
        <v>3393</v>
      </c>
      <c r="H13" t="s">
        <v>23</v>
      </c>
      <c r="I13" t="s">
        <v>3394</v>
      </c>
      <c r="J13" t="s">
        <v>3395</v>
      </c>
      <c r="K13" t="s">
        <v>3396</v>
      </c>
      <c r="L13" t="s">
        <v>3397</v>
      </c>
      <c r="M13" t="s">
        <v>3398</v>
      </c>
      <c r="N13" t="s">
        <v>3399</v>
      </c>
      <c r="O13" t="s">
        <v>1945</v>
      </c>
      <c r="P13" t="s">
        <v>1946</v>
      </c>
      <c r="Q13" t="s">
        <v>3175</v>
      </c>
    </row>
    <row r="14" spans="1:17">
      <c r="A14" s="600">
        <v>111239</v>
      </c>
      <c r="B14" t="s">
        <v>34</v>
      </c>
      <c r="C14" t="s">
        <v>3045</v>
      </c>
      <c r="D14" t="s">
        <v>3046</v>
      </c>
      <c r="E14" t="s">
        <v>1840</v>
      </c>
      <c r="F14" s="605" t="s">
        <v>3047</v>
      </c>
      <c r="G14" t="s">
        <v>3393</v>
      </c>
      <c r="H14" t="s">
        <v>23</v>
      </c>
      <c r="I14" t="s">
        <v>3394</v>
      </c>
      <c r="J14" t="s">
        <v>3395</v>
      </c>
      <c r="K14" t="s">
        <v>3396</v>
      </c>
      <c r="L14" t="s">
        <v>3397</v>
      </c>
      <c r="M14" t="s">
        <v>3398</v>
      </c>
      <c r="N14" t="s">
        <v>3399</v>
      </c>
      <c r="O14" t="s">
        <v>1945</v>
      </c>
      <c r="P14" t="s">
        <v>1946</v>
      </c>
      <c r="Q14" t="s">
        <v>3175</v>
      </c>
    </row>
    <row r="15" spans="1:17">
      <c r="A15" s="600">
        <v>111239</v>
      </c>
      <c r="B15" t="s">
        <v>34</v>
      </c>
      <c r="C15" t="s">
        <v>3045</v>
      </c>
      <c r="D15" t="s">
        <v>3046</v>
      </c>
      <c r="E15" t="s">
        <v>1840</v>
      </c>
      <c r="F15" s="605" t="s">
        <v>3047</v>
      </c>
      <c r="G15" t="s">
        <v>3393</v>
      </c>
      <c r="H15" t="s">
        <v>23</v>
      </c>
      <c r="I15" t="s">
        <v>3394</v>
      </c>
      <c r="J15" t="s">
        <v>3395</v>
      </c>
      <c r="K15" t="s">
        <v>3396</v>
      </c>
      <c r="L15" t="s">
        <v>3397</v>
      </c>
      <c r="M15" t="s">
        <v>3398</v>
      </c>
      <c r="N15" t="s">
        <v>3399</v>
      </c>
      <c r="O15" t="s">
        <v>1945</v>
      </c>
      <c r="P15" t="s">
        <v>1946</v>
      </c>
      <c r="Q15" t="s">
        <v>3175</v>
      </c>
    </row>
    <row r="16" spans="1:17">
      <c r="A16" s="600">
        <v>111239</v>
      </c>
      <c r="B16" t="s">
        <v>34</v>
      </c>
      <c r="C16" t="s">
        <v>3045</v>
      </c>
      <c r="D16" t="s">
        <v>3046</v>
      </c>
      <c r="E16" t="s">
        <v>1840</v>
      </c>
      <c r="F16" s="605" t="s">
        <v>3047</v>
      </c>
      <c r="G16" t="s">
        <v>3393</v>
      </c>
      <c r="H16" t="s">
        <v>23</v>
      </c>
      <c r="I16" t="s">
        <v>3394</v>
      </c>
      <c r="J16" t="s">
        <v>3395</v>
      </c>
      <c r="K16" t="s">
        <v>3396</v>
      </c>
      <c r="L16" t="s">
        <v>3397</v>
      </c>
      <c r="M16" t="s">
        <v>3398</v>
      </c>
      <c r="N16" t="s">
        <v>3399</v>
      </c>
      <c r="O16" t="s">
        <v>1945</v>
      </c>
      <c r="P16" t="s">
        <v>1946</v>
      </c>
      <c r="Q16" t="s">
        <v>3175</v>
      </c>
    </row>
    <row r="17" spans="1:17">
      <c r="A17" s="600">
        <v>111239</v>
      </c>
      <c r="B17" t="s">
        <v>34</v>
      </c>
      <c r="C17" t="s">
        <v>3045</v>
      </c>
      <c r="D17" t="s">
        <v>3046</v>
      </c>
      <c r="E17" t="s">
        <v>1840</v>
      </c>
      <c r="F17" s="605" t="s">
        <v>3047</v>
      </c>
      <c r="G17" t="s">
        <v>3393</v>
      </c>
      <c r="H17" t="s">
        <v>23</v>
      </c>
      <c r="I17" t="s">
        <v>3394</v>
      </c>
      <c r="J17" t="s">
        <v>3395</v>
      </c>
      <c r="K17" t="s">
        <v>3396</v>
      </c>
      <c r="L17" t="s">
        <v>3397</v>
      </c>
      <c r="M17" t="s">
        <v>3398</v>
      </c>
      <c r="N17" t="s">
        <v>3399</v>
      </c>
      <c r="O17" t="s">
        <v>1945</v>
      </c>
      <c r="P17" t="s">
        <v>1946</v>
      </c>
      <c r="Q17" t="s">
        <v>3175</v>
      </c>
    </row>
    <row r="18" spans="1:17">
      <c r="A18" s="600">
        <v>113656</v>
      </c>
      <c r="B18" t="s">
        <v>29</v>
      </c>
      <c r="C18" t="s">
        <v>3045</v>
      </c>
      <c r="D18" t="s">
        <v>3046</v>
      </c>
      <c r="E18" t="s">
        <v>1840</v>
      </c>
      <c r="F18" s="605" t="s">
        <v>3047</v>
      </c>
      <c r="G18" t="s">
        <v>3339</v>
      </c>
      <c r="H18" t="s">
        <v>23</v>
      </c>
      <c r="I18" t="s">
        <v>3340</v>
      </c>
      <c r="J18" t="s">
        <v>3341</v>
      </c>
      <c r="K18" t="s">
        <v>3342</v>
      </c>
      <c r="L18" t="s">
        <v>3343</v>
      </c>
      <c r="M18" t="s">
        <v>3344</v>
      </c>
      <c r="N18" t="s">
        <v>3345</v>
      </c>
      <c r="O18" t="s">
        <v>1945</v>
      </c>
      <c r="P18" t="s">
        <v>52</v>
      </c>
      <c r="Q18" t="s">
        <v>3175</v>
      </c>
    </row>
    <row r="19" spans="1:17">
      <c r="A19" s="600">
        <v>113656</v>
      </c>
      <c r="B19" t="s">
        <v>29</v>
      </c>
      <c r="C19" t="s">
        <v>3045</v>
      </c>
      <c r="D19" t="s">
        <v>3046</v>
      </c>
      <c r="E19" t="s">
        <v>1840</v>
      </c>
      <c r="F19" s="605" t="s">
        <v>3047</v>
      </c>
      <c r="G19" t="s">
        <v>3339</v>
      </c>
      <c r="H19" t="s">
        <v>23</v>
      </c>
      <c r="I19" t="s">
        <v>3340</v>
      </c>
      <c r="J19" t="s">
        <v>3341</v>
      </c>
      <c r="K19" t="s">
        <v>3342</v>
      </c>
      <c r="L19" t="s">
        <v>3343</v>
      </c>
      <c r="M19" t="s">
        <v>3344</v>
      </c>
      <c r="N19" t="s">
        <v>3345</v>
      </c>
      <c r="O19" t="s">
        <v>1945</v>
      </c>
      <c r="P19" t="s">
        <v>52</v>
      </c>
      <c r="Q19" t="s">
        <v>3175</v>
      </c>
    </row>
    <row r="20" spans="1:17">
      <c r="A20" s="600">
        <v>113656</v>
      </c>
      <c r="B20" t="s">
        <v>29</v>
      </c>
      <c r="C20" t="s">
        <v>3045</v>
      </c>
      <c r="D20" t="s">
        <v>3046</v>
      </c>
      <c r="E20" t="s">
        <v>1840</v>
      </c>
      <c r="F20" s="605" t="s">
        <v>3047</v>
      </c>
      <c r="G20" t="s">
        <v>3339</v>
      </c>
      <c r="H20" t="s">
        <v>23</v>
      </c>
      <c r="I20" t="s">
        <v>3340</v>
      </c>
      <c r="J20" t="s">
        <v>3341</v>
      </c>
      <c r="K20" t="s">
        <v>3342</v>
      </c>
      <c r="L20" t="s">
        <v>3343</v>
      </c>
      <c r="M20" t="s">
        <v>3344</v>
      </c>
      <c r="N20" t="s">
        <v>3345</v>
      </c>
      <c r="O20" t="s">
        <v>1945</v>
      </c>
      <c r="P20" t="s">
        <v>52</v>
      </c>
      <c r="Q20" t="s">
        <v>3175</v>
      </c>
    </row>
    <row r="21" spans="1:17">
      <c r="A21" s="600">
        <v>113656</v>
      </c>
      <c r="B21" t="s">
        <v>29</v>
      </c>
      <c r="C21" t="s">
        <v>3045</v>
      </c>
      <c r="D21" t="s">
        <v>3046</v>
      </c>
      <c r="E21" t="s">
        <v>1840</v>
      </c>
      <c r="F21" s="605" t="s">
        <v>3047</v>
      </c>
      <c r="G21" t="s">
        <v>3339</v>
      </c>
      <c r="H21" t="s">
        <v>23</v>
      </c>
      <c r="I21" t="s">
        <v>3340</v>
      </c>
      <c r="J21" t="s">
        <v>3341</v>
      </c>
      <c r="K21" t="s">
        <v>3342</v>
      </c>
      <c r="L21" t="s">
        <v>3343</v>
      </c>
      <c r="M21" t="s">
        <v>3344</v>
      </c>
      <c r="N21" t="s">
        <v>3345</v>
      </c>
      <c r="O21" t="s">
        <v>1945</v>
      </c>
      <c r="P21" t="s">
        <v>52</v>
      </c>
      <c r="Q21" t="s">
        <v>3175</v>
      </c>
    </row>
    <row r="22" spans="1:17">
      <c r="A22" s="600">
        <v>113656</v>
      </c>
      <c r="B22" t="s">
        <v>29</v>
      </c>
      <c r="C22" t="s">
        <v>3045</v>
      </c>
      <c r="D22" t="s">
        <v>3046</v>
      </c>
      <c r="E22" t="s">
        <v>1840</v>
      </c>
      <c r="F22" s="605" t="s">
        <v>3047</v>
      </c>
      <c r="G22" t="s">
        <v>3339</v>
      </c>
      <c r="H22" t="s">
        <v>23</v>
      </c>
      <c r="I22" t="s">
        <v>3340</v>
      </c>
      <c r="J22" t="s">
        <v>3341</v>
      </c>
      <c r="K22" t="s">
        <v>3342</v>
      </c>
      <c r="L22" t="s">
        <v>3343</v>
      </c>
      <c r="M22" t="s">
        <v>3344</v>
      </c>
      <c r="N22" t="s">
        <v>3345</v>
      </c>
      <c r="O22" t="s">
        <v>1945</v>
      </c>
      <c r="P22" t="s">
        <v>52</v>
      </c>
      <c r="Q22" t="s">
        <v>3175</v>
      </c>
    </row>
    <row r="23" spans="1:17">
      <c r="A23" s="600">
        <v>411274</v>
      </c>
      <c r="B23" t="s">
        <v>27</v>
      </c>
      <c r="C23" t="s">
        <v>3045</v>
      </c>
      <c r="D23" t="s">
        <v>3046</v>
      </c>
      <c r="E23" t="s">
        <v>1840</v>
      </c>
      <c r="F23" s="605" t="s">
        <v>3047</v>
      </c>
      <c r="G23" t="s">
        <v>3606</v>
      </c>
      <c r="H23" t="s">
        <v>23</v>
      </c>
      <c r="I23" t="s">
        <v>3607</v>
      </c>
      <c r="J23" t="s">
        <v>3608</v>
      </c>
      <c r="K23" t="s">
        <v>3609</v>
      </c>
      <c r="L23" t="s">
        <v>3610</v>
      </c>
      <c r="M23" t="s">
        <v>3611</v>
      </c>
      <c r="N23" t="s">
        <v>3421</v>
      </c>
      <c r="O23" t="s">
        <v>1945</v>
      </c>
      <c r="P23" t="s">
        <v>30</v>
      </c>
      <c r="Q23" t="s">
        <v>3175</v>
      </c>
    </row>
    <row r="24" spans="1:17">
      <c r="A24" s="600">
        <v>411274</v>
      </c>
      <c r="B24" t="s">
        <v>27</v>
      </c>
      <c r="C24" t="s">
        <v>3045</v>
      </c>
      <c r="D24" t="s">
        <v>3046</v>
      </c>
      <c r="E24" t="s">
        <v>1840</v>
      </c>
      <c r="F24" s="605" t="s">
        <v>3047</v>
      </c>
      <c r="G24" t="s">
        <v>3606</v>
      </c>
      <c r="H24" t="s">
        <v>23</v>
      </c>
      <c r="I24" t="s">
        <v>3607</v>
      </c>
      <c r="J24" t="s">
        <v>3608</v>
      </c>
      <c r="K24" t="s">
        <v>3609</v>
      </c>
      <c r="L24" t="s">
        <v>3610</v>
      </c>
      <c r="M24" t="s">
        <v>3611</v>
      </c>
      <c r="N24" t="s">
        <v>3421</v>
      </c>
      <c r="O24" t="s">
        <v>1945</v>
      </c>
      <c r="P24" t="s">
        <v>30</v>
      </c>
      <c r="Q24" t="s">
        <v>3175</v>
      </c>
    </row>
    <row r="25" spans="1:17">
      <c r="A25" s="600">
        <v>411274</v>
      </c>
      <c r="B25" t="s">
        <v>27</v>
      </c>
      <c r="C25" t="s">
        <v>3045</v>
      </c>
      <c r="D25" t="s">
        <v>3046</v>
      </c>
      <c r="E25" t="s">
        <v>1840</v>
      </c>
      <c r="F25" s="605" t="s">
        <v>3047</v>
      </c>
      <c r="G25" t="s">
        <v>3606</v>
      </c>
      <c r="H25" t="s">
        <v>23</v>
      </c>
      <c r="I25" t="s">
        <v>3607</v>
      </c>
      <c r="J25" t="s">
        <v>3608</v>
      </c>
      <c r="K25" t="s">
        <v>3609</v>
      </c>
      <c r="L25" t="s">
        <v>3610</v>
      </c>
      <c r="M25" t="s">
        <v>3611</v>
      </c>
      <c r="N25" t="s">
        <v>3421</v>
      </c>
      <c r="O25" t="s">
        <v>1945</v>
      </c>
      <c r="P25" t="s">
        <v>30</v>
      </c>
      <c r="Q25" t="s">
        <v>3175</v>
      </c>
    </row>
    <row r="26" spans="1:17">
      <c r="A26" s="600">
        <v>411274</v>
      </c>
      <c r="B26" t="s">
        <v>27</v>
      </c>
      <c r="C26" t="s">
        <v>3045</v>
      </c>
      <c r="D26" t="s">
        <v>3046</v>
      </c>
      <c r="E26" t="s">
        <v>1840</v>
      </c>
      <c r="F26" s="605" t="s">
        <v>3047</v>
      </c>
      <c r="G26" t="s">
        <v>3606</v>
      </c>
      <c r="H26" t="s">
        <v>23</v>
      </c>
      <c r="I26" t="s">
        <v>3607</v>
      </c>
      <c r="J26" t="s">
        <v>3608</v>
      </c>
      <c r="K26" t="s">
        <v>3609</v>
      </c>
      <c r="L26" t="s">
        <v>3610</v>
      </c>
      <c r="M26" t="s">
        <v>3611</v>
      </c>
      <c r="N26" t="s">
        <v>3421</v>
      </c>
      <c r="O26" t="s">
        <v>1945</v>
      </c>
      <c r="P26" t="s">
        <v>30</v>
      </c>
      <c r="Q26" t="s">
        <v>3175</v>
      </c>
    </row>
    <row r="27" spans="1:17">
      <c r="A27" s="600">
        <v>411274</v>
      </c>
      <c r="B27" t="s">
        <v>27</v>
      </c>
      <c r="C27" t="s">
        <v>3045</v>
      </c>
      <c r="D27" t="s">
        <v>3046</v>
      </c>
      <c r="E27" t="s">
        <v>1840</v>
      </c>
      <c r="F27" s="605" t="s">
        <v>3047</v>
      </c>
      <c r="G27" t="s">
        <v>3606</v>
      </c>
      <c r="H27" t="s">
        <v>23</v>
      </c>
      <c r="I27" t="s">
        <v>3607</v>
      </c>
      <c r="J27" t="s">
        <v>3608</v>
      </c>
      <c r="K27" t="s">
        <v>3609</v>
      </c>
      <c r="L27" t="s">
        <v>3610</v>
      </c>
      <c r="M27" t="s">
        <v>3611</v>
      </c>
      <c r="N27" t="s">
        <v>3421</v>
      </c>
      <c r="O27" t="s">
        <v>1945</v>
      </c>
      <c r="P27" t="s">
        <v>30</v>
      </c>
      <c r="Q27" t="s">
        <v>3175</v>
      </c>
    </row>
    <row r="28" spans="1:17">
      <c r="A28">
        <v>411274</v>
      </c>
      <c r="B28" t="s">
        <v>27</v>
      </c>
      <c r="C28" t="s">
        <v>3045</v>
      </c>
      <c r="D28" t="s">
        <v>3046</v>
      </c>
      <c r="E28" t="s">
        <v>1840</v>
      </c>
      <c r="F28" s="605" t="s">
        <v>3047</v>
      </c>
      <c r="G28" t="s">
        <v>3606</v>
      </c>
      <c r="H28" t="s">
        <v>23</v>
      </c>
      <c r="I28" t="s">
        <v>3607</v>
      </c>
      <c r="J28" t="s">
        <v>3608</v>
      </c>
      <c r="K28" t="s">
        <v>3609</v>
      </c>
      <c r="L28" t="s">
        <v>3610</v>
      </c>
      <c r="M28" t="s">
        <v>3611</v>
      </c>
      <c r="N28" t="s">
        <v>3421</v>
      </c>
      <c r="O28" t="s">
        <v>1945</v>
      </c>
      <c r="P28" t="s">
        <v>30</v>
      </c>
      <c r="Q28" t="s">
        <v>3175</v>
      </c>
    </row>
    <row r="29" spans="1:17">
      <c r="A29">
        <v>411274</v>
      </c>
      <c r="B29" t="s">
        <v>27</v>
      </c>
      <c r="C29" t="s">
        <v>3045</v>
      </c>
      <c r="D29" t="s">
        <v>3046</v>
      </c>
      <c r="E29" t="s">
        <v>1840</v>
      </c>
      <c r="F29" s="605" t="s">
        <v>3047</v>
      </c>
      <c r="G29" t="s">
        <v>3606</v>
      </c>
      <c r="H29" t="s">
        <v>23</v>
      </c>
      <c r="I29" t="s">
        <v>3607</v>
      </c>
      <c r="J29" t="s">
        <v>3608</v>
      </c>
      <c r="K29" t="s">
        <v>3609</v>
      </c>
      <c r="L29" t="s">
        <v>3610</v>
      </c>
      <c r="M29" t="s">
        <v>3611</v>
      </c>
      <c r="N29" t="s">
        <v>3421</v>
      </c>
      <c r="O29" t="s">
        <v>1945</v>
      </c>
      <c r="P29" t="s">
        <v>30</v>
      </c>
      <c r="Q29" t="s">
        <v>3175</v>
      </c>
    </row>
    <row r="30" spans="1:17">
      <c r="A30">
        <v>411274</v>
      </c>
      <c r="B30" t="s">
        <v>27</v>
      </c>
      <c r="C30" t="s">
        <v>3045</v>
      </c>
      <c r="D30" t="s">
        <v>3046</v>
      </c>
      <c r="E30" t="s">
        <v>1840</v>
      </c>
      <c r="F30" s="605" t="s">
        <v>3047</v>
      </c>
      <c r="G30" t="s">
        <v>3606</v>
      </c>
      <c r="H30" t="s">
        <v>23</v>
      </c>
      <c r="I30" t="s">
        <v>3607</v>
      </c>
      <c r="J30" t="s">
        <v>3608</v>
      </c>
      <c r="K30" t="s">
        <v>3609</v>
      </c>
      <c r="L30" t="s">
        <v>3610</v>
      </c>
      <c r="M30" t="s">
        <v>3611</v>
      </c>
      <c r="N30" t="s">
        <v>3421</v>
      </c>
      <c r="O30" t="s">
        <v>1945</v>
      </c>
      <c r="P30" t="s">
        <v>30</v>
      </c>
      <c r="Q30" t="s">
        <v>3175</v>
      </c>
    </row>
    <row r="31" spans="1:17">
      <c r="A31">
        <v>411274</v>
      </c>
      <c r="B31" t="s">
        <v>27</v>
      </c>
      <c r="C31" t="s">
        <v>3045</v>
      </c>
      <c r="D31" t="s">
        <v>3046</v>
      </c>
      <c r="E31" t="s">
        <v>1840</v>
      </c>
      <c r="F31" s="605" t="s">
        <v>3047</v>
      </c>
      <c r="G31" t="s">
        <v>3606</v>
      </c>
      <c r="H31" t="s">
        <v>23</v>
      </c>
      <c r="I31" t="s">
        <v>3607</v>
      </c>
      <c r="J31" t="s">
        <v>3608</v>
      </c>
      <c r="K31" t="s">
        <v>3609</v>
      </c>
      <c r="L31" t="s">
        <v>3610</v>
      </c>
      <c r="M31" t="s">
        <v>3611</v>
      </c>
      <c r="N31" t="s">
        <v>3421</v>
      </c>
      <c r="O31" t="s">
        <v>1945</v>
      </c>
      <c r="P31" t="s">
        <v>30</v>
      </c>
      <c r="Q31" t="s">
        <v>3175</v>
      </c>
    </row>
    <row r="32" spans="1:17">
      <c r="A32">
        <v>712093</v>
      </c>
      <c r="B32" t="s">
        <v>37</v>
      </c>
      <c r="C32" t="s">
        <v>3045</v>
      </c>
      <c r="D32" t="s">
        <v>3046</v>
      </c>
      <c r="E32" t="s">
        <v>1840</v>
      </c>
      <c r="F32" s="605" t="s">
        <v>3047</v>
      </c>
      <c r="G32" t="s">
        <v>3514</v>
      </c>
      <c r="H32" t="s">
        <v>23</v>
      </c>
      <c r="I32" t="s">
        <v>3515</v>
      </c>
      <c r="J32" t="s">
        <v>3516</v>
      </c>
      <c r="K32" t="s">
        <v>3517</v>
      </c>
      <c r="L32" t="s">
        <v>3518</v>
      </c>
      <c r="M32" t="s">
        <v>3519</v>
      </c>
      <c r="N32" t="s">
        <v>3520</v>
      </c>
      <c r="O32" t="s">
        <v>1945</v>
      </c>
      <c r="P32" t="s">
        <v>1948</v>
      </c>
      <c r="Q32" t="s">
        <v>3143</v>
      </c>
    </row>
    <row r="33" spans="1:17">
      <c r="A33">
        <v>712093</v>
      </c>
      <c r="B33" t="s">
        <v>37</v>
      </c>
      <c r="C33" t="s">
        <v>3045</v>
      </c>
      <c r="D33" t="s">
        <v>3046</v>
      </c>
      <c r="E33" t="s">
        <v>1840</v>
      </c>
      <c r="F33" s="605" t="s">
        <v>3047</v>
      </c>
      <c r="G33" t="s">
        <v>3514</v>
      </c>
      <c r="H33" t="s">
        <v>23</v>
      </c>
      <c r="I33" t="s">
        <v>3515</v>
      </c>
      <c r="J33" t="s">
        <v>3516</v>
      </c>
      <c r="K33" t="s">
        <v>3517</v>
      </c>
      <c r="L33" t="s">
        <v>3518</v>
      </c>
      <c r="M33" t="s">
        <v>3519</v>
      </c>
      <c r="N33" t="s">
        <v>3520</v>
      </c>
      <c r="O33" t="s">
        <v>1945</v>
      </c>
      <c r="P33" t="s">
        <v>1948</v>
      </c>
      <c r="Q33" t="s">
        <v>3143</v>
      </c>
    </row>
    <row r="34" spans="1:17">
      <c r="A34">
        <v>712093</v>
      </c>
      <c r="B34" t="s">
        <v>37</v>
      </c>
      <c r="C34" t="s">
        <v>3045</v>
      </c>
      <c r="D34" t="s">
        <v>3046</v>
      </c>
      <c r="E34" t="s">
        <v>1840</v>
      </c>
      <c r="F34" s="605" t="s">
        <v>3047</v>
      </c>
      <c r="G34" t="s">
        <v>3514</v>
      </c>
      <c r="H34" t="s">
        <v>23</v>
      </c>
      <c r="I34" t="s">
        <v>3515</v>
      </c>
      <c r="J34" t="s">
        <v>3516</v>
      </c>
      <c r="K34" t="s">
        <v>3517</v>
      </c>
      <c r="L34" t="s">
        <v>3518</v>
      </c>
      <c r="M34" t="s">
        <v>3519</v>
      </c>
      <c r="N34" t="s">
        <v>3520</v>
      </c>
      <c r="O34" t="s">
        <v>1945</v>
      </c>
      <c r="P34" t="s">
        <v>1948</v>
      </c>
      <c r="Q34" t="s">
        <v>3143</v>
      </c>
    </row>
    <row r="35" spans="1:17">
      <c r="A35">
        <v>712093</v>
      </c>
      <c r="B35" t="s">
        <v>37</v>
      </c>
      <c r="C35" t="s">
        <v>3045</v>
      </c>
      <c r="D35" t="s">
        <v>3046</v>
      </c>
      <c r="E35" t="s">
        <v>1840</v>
      </c>
      <c r="F35" s="605" t="s">
        <v>3047</v>
      </c>
      <c r="G35" t="s">
        <v>3514</v>
      </c>
      <c r="H35" t="s">
        <v>23</v>
      </c>
      <c r="I35" t="s">
        <v>3515</v>
      </c>
      <c r="J35" t="s">
        <v>3516</v>
      </c>
      <c r="K35" t="s">
        <v>3517</v>
      </c>
      <c r="L35" t="s">
        <v>3518</v>
      </c>
      <c r="M35" t="s">
        <v>3519</v>
      </c>
      <c r="N35" t="s">
        <v>3520</v>
      </c>
      <c r="O35" t="s">
        <v>1945</v>
      </c>
      <c r="P35" t="s">
        <v>1948</v>
      </c>
      <c r="Q35" t="s">
        <v>3143</v>
      </c>
    </row>
    <row r="36" spans="1:17">
      <c r="A36">
        <v>712093</v>
      </c>
      <c r="B36" t="s">
        <v>37</v>
      </c>
      <c r="C36" t="s">
        <v>3045</v>
      </c>
      <c r="D36" t="s">
        <v>3046</v>
      </c>
      <c r="E36" t="s">
        <v>1840</v>
      </c>
      <c r="F36" s="605" t="s">
        <v>3047</v>
      </c>
      <c r="G36" t="s">
        <v>3514</v>
      </c>
      <c r="H36" t="s">
        <v>23</v>
      </c>
      <c r="I36" t="s">
        <v>3515</v>
      </c>
      <c r="J36" t="s">
        <v>3516</v>
      </c>
      <c r="K36" t="s">
        <v>3517</v>
      </c>
      <c r="L36" t="s">
        <v>3518</v>
      </c>
      <c r="M36" t="s">
        <v>3519</v>
      </c>
      <c r="N36" t="s">
        <v>3520</v>
      </c>
      <c r="O36" t="s">
        <v>1945</v>
      </c>
      <c r="P36" t="s">
        <v>1948</v>
      </c>
      <c r="Q36" t="s">
        <v>3143</v>
      </c>
    </row>
    <row r="37" spans="1:17">
      <c r="A37">
        <v>712093</v>
      </c>
      <c r="B37" t="s">
        <v>37</v>
      </c>
      <c r="C37" t="s">
        <v>3045</v>
      </c>
      <c r="D37" t="s">
        <v>3046</v>
      </c>
      <c r="E37" t="s">
        <v>1840</v>
      </c>
      <c r="F37" s="605" t="s">
        <v>3047</v>
      </c>
      <c r="G37" t="s">
        <v>3514</v>
      </c>
      <c r="H37" t="s">
        <v>23</v>
      </c>
      <c r="I37" t="s">
        <v>3515</v>
      </c>
      <c r="J37" t="s">
        <v>3516</v>
      </c>
      <c r="K37" t="s">
        <v>3517</v>
      </c>
      <c r="L37" t="s">
        <v>3518</v>
      </c>
      <c r="M37" t="s">
        <v>3519</v>
      </c>
      <c r="N37" t="s">
        <v>3520</v>
      </c>
      <c r="O37" t="s">
        <v>1945</v>
      </c>
      <c r="P37" t="s">
        <v>1948</v>
      </c>
      <c r="Q37" t="s">
        <v>3143</v>
      </c>
    </row>
    <row r="38" spans="1:17">
      <c r="A38">
        <v>712093</v>
      </c>
      <c r="B38" t="s">
        <v>37</v>
      </c>
      <c r="C38" t="s">
        <v>3045</v>
      </c>
      <c r="D38" t="s">
        <v>3046</v>
      </c>
      <c r="E38" t="s">
        <v>1840</v>
      </c>
      <c r="F38" s="605" t="s">
        <v>3047</v>
      </c>
      <c r="G38" t="s">
        <v>3514</v>
      </c>
      <c r="H38" t="s">
        <v>23</v>
      </c>
      <c r="I38" t="s">
        <v>3515</v>
      </c>
      <c r="J38" t="s">
        <v>3516</v>
      </c>
      <c r="K38" t="s">
        <v>3517</v>
      </c>
      <c r="L38" t="s">
        <v>3518</v>
      </c>
      <c r="M38" t="s">
        <v>3519</v>
      </c>
      <c r="N38" t="s">
        <v>3520</v>
      </c>
      <c r="O38" t="s">
        <v>1945</v>
      </c>
      <c r="P38" t="s">
        <v>1948</v>
      </c>
      <c r="Q38" t="s">
        <v>3143</v>
      </c>
    </row>
    <row r="39" spans="1:17">
      <c r="A39">
        <v>712093</v>
      </c>
      <c r="B39" t="s">
        <v>37</v>
      </c>
      <c r="C39" t="s">
        <v>3045</v>
      </c>
      <c r="D39" t="s">
        <v>3046</v>
      </c>
      <c r="E39" t="s">
        <v>1840</v>
      </c>
      <c r="F39" s="605" t="s">
        <v>3047</v>
      </c>
      <c r="G39" t="s">
        <v>3514</v>
      </c>
      <c r="H39" t="s">
        <v>23</v>
      </c>
      <c r="I39" t="s">
        <v>3515</v>
      </c>
      <c r="J39" t="s">
        <v>3516</v>
      </c>
      <c r="K39" t="s">
        <v>3517</v>
      </c>
      <c r="L39" t="s">
        <v>3518</v>
      </c>
      <c r="M39" t="s">
        <v>3519</v>
      </c>
      <c r="N39" t="s">
        <v>3520</v>
      </c>
      <c r="O39" t="s">
        <v>1945</v>
      </c>
      <c r="P39" t="s">
        <v>1948</v>
      </c>
      <c r="Q39" t="s">
        <v>3143</v>
      </c>
    </row>
    <row r="40" spans="1:17">
      <c r="A40">
        <v>712093</v>
      </c>
      <c r="B40" t="s">
        <v>37</v>
      </c>
      <c r="C40" t="s">
        <v>3045</v>
      </c>
      <c r="D40" t="s">
        <v>3046</v>
      </c>
      <c r="E40" t="s">
        <v>1840</v>
      </c>
      <c r="F40" s="605" t="s">
        <v>3047</v>
      </c>
      <c r="G40" t="s">
        <v>3514</v>
      </c>
      <c r="H40" t="s">
        <v>23</v>
      </c>
      <c r="I40" t="s">
        <v>3515</v>
      </c>
      <c r="J40" t="s">
        <v>3516</v>
      </c>
      <c r="K40" t="s">
        <v>3517</v>
      </c>
      <c r="L40" t="s">
        <v>3518</v>
      </c>
      <c r="M40" t="s">
        <v>3519</v>
      </c>
      <c r="N40" t="s">
        <v>3520</v>
      </c>
      <c r="O40" t="s">
        <v>1945</v>
      </c>
      <c r="P40" t="s">
        <v>1948</v>
      </c>
      <c r="Q40" t="s">
        <v>3143</v>
      </c>
    </row>
    <row r="41" spans="1:17">
      <c r="A41">
        <v>712093</v>
      </c>
      <c r="B41" t="s">
        <v>37</v>
      </c>
      <c r="C41" t="s">
        <v>3045</v>
      </c>
      <c r="D41" t="s">
        <v>3046</v>
      </c>
      <c r="E41" t="s">
        <v>1840</v>
      </c>
      <c r="F41" s="605" t="s">
        <v>3047</v>
      </c>
      <c r="G41" t="s">
        <v>3514</v>
      </c>
      <c r="H41" t="s">
        <v>23</v>
      </c>
      <c r="I41" t="s">
        <v>3515</v>
      </c>
      <c r="J41" t="s">
        <v>3516</v>
      </c>
      <c r="K41" t="s">
        <v>3517</v>
      </c>
      <c r="L41" t="s">
        <v>3518</v>
      </c>
      <c r="M41" t="s">
        <v>3519</v>
      </c>
      <c r="N41" t="s">
        <v>3520</v>
      </c>
      <c r="O41" t="s">
        <v>1945</v>
      </c>
      <c r="P41" t="s">
        <v>1948</v>
      </c>
      <c r="Q41" t="s">
        <v>3143</v>
      </c>
    </row>
    <row r="42" spans="1:17">
      <c r="A42">
        <v>712093</v>
      </c>
      <c r="B42" t="s">
        <v>37</v>
      </c>
      <c r="C42" t="s">
        <v>3045</v>
      </c>
      <c r="D42" t="s">
        <v>3046</v>
      </c>
      <c r="E42" t="s">
        <v>1840</v>
      </c>
      <c r="F42" s="605" t="s">
        <v>3047</v>
      </c>
      <c r="G42" t="s">
        <v>3514</v>
      </c>
      <c r="H42" t="s">
        <v>23</v>
      </c>
      <c r="I42" t="s">
        <v>3515</v>
      </c>
      <c r="J42" t="s">
        <v>3516</v>
      </c>
      <c r="K42" t="s">
        <v>3517</v>
      </c>
      <c r="L42" t="s">
        <v>3518</v>
      </c>
      <c r="M42" t="s">
        <v>3519</v>
      </c>
      <c r="N42" t="s">
        <v>3520</v>
      </c>
      <c r="O42" t="s">
        <v>1945</v>
      </c>
      <c r="P42" t="s">
        <v>1948</v>
      </c>
      <c r="Q42" t="s">
        <v>3143</v>
      </c>
    </row>
    <row r="43" spans="1:17">
      <c r="A43">
        <v>712267</v>
      </c>
      <c r="B43" t="s">
        <v>22</v>
      </c>
      <c r="C43" t="s">
        <v>3045</v>
      </c>
      <c r="D43" t="s">
        <v>3046</v>
      </c>
      <c r="E43" t="s">
        <v>1842</v>
      </c>
      <c r="F43" s="605" t="s">
        <v>3047</v>
      </c>
      <c r="G43" t="s">
        <v>3415</v>
      </c>
      <c r="H43" t="s">
        <v>23</v>
      </c>
      <c r="I43" t="s">
        <v>3416</v>
      </c>
      <c r="J43" t="s">
        <v>3417</v>
      </c>
      <c r="K43" t="s">
        <v>3418</v>
      </c>
      <c r="L43" t="s">
        <v>3419</v>
      </c>
      <c r="M43" t="s">
        <v>3420</v>
      </c>
      <c r="N43" t="s">
        <v>3421</v>
      </c>
      <c r="O43" t="s">
        <v>1947</v>
      </c>
      <c r="P43" t="s">
        <v>25</v>
      </c>
      <c r="Q43" t="s">
        <v>3175</v>
      </c>
    </row>
    <row r="44" spans="1:17">
      <c r="A44">
        <v>712267</v>
      </c>
      <c r="B44" t="s">
        <v>22</v>
      </c>
      <c r="C44" t="s">
        <v>3045</v>
      </c>
      <c r="D44" t="s">
        <v>3046</v>
      </c>
      <c r="E44" t="s">
        <v>1842</v>
      </c>
      <c r="F44" s="605" t="s">
        <v>3047</v>
      </c>
      <c r="G44" t="s">
        <v>3415</v>
      </c>
      <c r="H44" t="s">
        <v>23</v>
      </c>
      <c r="I44" t="s">
        <v>3416</v>
      </c>
      <c r="J44" t="s">
        <v>3417</v>
      </c>
      <c r="K44" t="s">
        <v>3418</v>
      </c>
      <c r="L44" t="s">
        <v>3419</v>
      </c>
      <c r="M44" t="s">
        <v>3420</v>
      </c>
      <c r="N44" t="s">
        <v>3421</v>
      </c>
      <c r="O44" t="s">
        <v>1947</v>
      </c>
      <c r="P44" t="s">
        <v>25</v>
      </c>
      <c r="Q44" t="s">
        <v>3175</v>
      </c>
    </row>
    <row r="45" spans="1:17">
      <c r="A45">
        <v>712267</v>
      </c>
      <c r="B45" t="s">
        <v>22</v>
      </c>
      <c r="C45" t="s">
        <v>3045</v>
      </c>
      <c r="D45" t="s">
        <v>3046</v>
      </c>
      <c r="E45" t="s">
        <v>1842</v>
      </c>
      <c r="F45" s="605" t="s">
        <v>3047</v>
      </c>
      <c r="G45" t="s">
        <v>3415</v>
      </c>
      <c r="H45" t="s">
        <v>23</v>
      </c>
      <c r="I45" t="s">
        <v>3416</v>
      </c>
      <c r="J45" t="s">
        <v>3417</v>
      </c>
      <c r="K45" t="s">
        <v>3418</v>
      </c>
      <c r="L45" t="s">
        <v>3419</v>
      </c>
      <c r="M45" t="s">
        <v>3420</v>
      </c>
      <c r="N45" t="s">
        <v>3421</v>
      </c>
      <c r="O45" t="s">
        <v>1947</v>
      </c>
      <c r="P45" t="s">
        <v>25</v>
      </c>
      <c r="Q45" t="s">
        <v>3175</v>
      </c>
    </row>
    <row r="46" spans="1:17">
      <c r="A46">
        <v>712267</v>
      </c>
      <c r="B46" t="s">
        <v>22</v>
      </c>
      <c r="C46" t="s">
        <v>3045</v>
      </c>
      <c r="D46" t="s">
        <v>3046</v>
      </c>
      <c r="E46" t="s">
        <v>1842</v>
      </c>
      <c r="F46" s="605" t="s">
        <v>3047</v>
      </c>
      <c r="G46" t="s">
        <v>3415</v>
      </c>
      <c r="H46" t="s">
        <v>23</v>
      </c>
      <c r="I46" t="s">
        <v>3416</v>
      </c>
      <c r="J46" t="s">
        <v>3417</v>
      </c>
      <c r="K46" t="s">
        <v>3418</v>
      </c>
      <c r="L46" t="s">
        <v>3419</v>
      </c>
      <c r="M46" t="s">
        <v>3420</v>
      </c>
      <c r="N46" t="s">
        <v>3421</v>
      </c>
      <c r="O46" t="s">
        <v>1947</v>
      </c>
      <c r="P46" t="s">
        <v>25</v>
      </c>
      <c r="Q46" t="s">
        <v>3175</v>
      </c>
    </row>
    <row r="47" spans="1:17">
      <c r="A47">
        <v>712267</v>
      </c>
      <c r="B47" t="s">
        <v>22</v>
      </c>
      <c r="C47" t="s">
        <v>3045</v>
      </c>
      <c r="D47" t="s">
        <v>3046</v>
      </c>
      <c r="E47" t="s">
        <v>1842</v>
      </c>
      <c r="F47" s="605" t="s">
        <v>3047</v>
      </c>
      <c r="G47" t="s">
        <v>3415</v>
      </c>
      <c r="H47" t="s">
        <v>23</v>
      </c>
      <c r="I47" t="s">
        <v>3416</v>
      </c>
      <c r="J47" t="s">
        <v>3417</v>
      </c>
      <c r="K47" t="s">
        <v>3418</v>
      </c>
      <c r="L47" t="s">
        <v>3419</v>
      </c>
      <c r="M47" t="s">
        <v>3420</v>
      </c>
      <c r="N47" t="s">
        <v>3421</v>
      </c>
      <c r="O47" t="s">
        <v>1947</v>
      </c>
      <c r="P47" t="s">
        <v>25</v>
      </c>
      <c r="Q47" t="s">
        <v>3175</v>
      </c>
    </row>
    <row r="48" spans="1:17">
      <c r="A48">
        <v>712267</v>
      </c>
      <c r="B48" t="s">
        <v>22</v>
      </c>
      <c r="C48" t="s">
        <v>3045</v>
      </c>
      <c r="D48" t="s">
        <v>3046</v>
      </c>
      <c r="E48" t="s">
        <v>1842</v>
      </c>
      <c r="F48" s="605" t="s">
        <v>3047</v>
      </c>
      <c r="G48" t="s">
        <v>3415</v>
      </c>
      <c r="H48" t="s">
        <v>23</v>
      </c>
      <c r="I48" t="s">
        <v>3416</v>
      </c>
      <c r="J48" t="s">
        <v>3417</v>
      </c>
      <c r="K48" t="s">
        <v>3418</v>
      </c>
      <c r="L48" t="s">
        <v>3419</v>
      </c>
      <c r="M48" t="s">
        <v>3420</v>
      </c>
      <c r="N48" t="s">
        <v>3421</v>
      </c>
      <c r="O48" t="s">
        <v>1947</v>
      </c>
      <c r="P48" t="s">
        <v>25</v>
      </c>
      <c r="Q48" t="s">
        <v>3175</v>
      </c>
    </row>
    <row r="49" spans="1:17">
      <c r="A49">
        <v>712267</v>
      </c>
      <c r="B49" t="s">
        <v>22</v>
      </c>
      <c r="C49" t="s">
        <v>3045</v>
      </c>
      <c r="D49" t="s">
        <v>3046</v>
      </c>
      <c r="E49" t="s">
        <v>1842</v>
      </c>
      <c r="F49" s="605" t="s">
        <v>3047</v>
      </c>
      <c r="G49" t="s">
        <v>3415</v>
      </c>
      <c r="H49" t="s">
        <v>23</v>
      </c>
      <c r="I49" t="s">
        <v>3416</v>
      </c>
      <c r="J49" t="s">
        <v>3417</v>
      </c>
      <c r="K49" t="s">
        <v>3418</v>
      </c>
      <c r="L49" t="s">
        <v>3419</v>
      </c>
      <c r="M49" t="s">
        <v>3420</v>
      </c>
      <c r="N49" t="s">
        <v>3421</v>
      </c>
      <c r="O49" t="s">
        <v>1947</v>
      </c>
      <c r="P49" t="s">
        <v>25</v>
      </c>
      <c r="Q49" t="s">
        <v>3175</v>
      </c>
    </row>
    <row r="50" spans="1:17">
      <c r="A50">
        <v>712267</v>
      </c>
      <c r="B50" t="s">
        <v>22</v>
      </c>
      <c r="C50" t="s">
        <v>3045</v>
      </c>
      <c r="D50" t="s">
        <v>3046</v>
      </c>
      <c r="E50" t="s">
        <v>1842</v>
      </c>
      <c r="F50" s="605" t="s">
        <v>3047</v>
      </c>
      <c r="G50" t="s">
        <v>3415</v>
      </c>
      <c r="H50" t="s">
        <v>23</v>
      </c>
      <c r="I50" t="s">
        <v>3416</v>
      </c>
      <c r="J50" t="s">
        <v>3417</v>
      </c>
      <c r="K50" t="s">
        <v>3418</v>
      </c>
      <c r="L50" t="s">
        <v>3419</v>
      </c>
      <c r="M50" t="s">
        <v>3420</v>
      </c>
      <c r="N50" t="s">
        <v>3421</v>
      </c>
      <c r="O50" t="s">
        <v>1947</v>
      </c>
      <c r="P50" t="s">
        <v>25</v>
      </c>
      <c r="Q50" t="s">
        <v>3175</v>
      </c>
    </row>
    <row r="51" spans="1:17">
      <c r="A51">
        <v>712267</v>
      </c>
      <c r="B51" t="s">
        <v>22</v>
      </c>
      <c r="C51" t="s">
        <v>3045</v>
      </c>
      <c r="D51" t="s">
        <v>3046</v>
      </c>
      <c r="E51" t="s">
        <v>1842</v>
      </c>
      <c r="F51" s="605" t="s">
        <v>3047</v>
      </c>
      <c r="G51" t="s">
        <v>3415</v>
      </c>
      <c r="H51" t="s">
        <v>23</v>
      </c>
      <c r="I51" t="s">
        <v>3416</v>
      </c>
      <c r="J51" t="s">
        <v>3417</v>
      </c>
      <c r="K51" t="s">
        <v>3418</v>
      </c>
      <c r="L51" t="s">
        <v>3419</v>
      </c>
      <c r="M51" t="s">
        <v>3420</v>
      </c>
      <c r="N51" t="s">
        <v>3421</v>
      </c>
      <c r="O51" t="s">
        <v>1947</v>
      </c>
      <c r="P51" t="s">
        <v>25</v>
      </c>
      <c r="Q51" t="s">
        <v>3175</v>
      </c>
    </row>
    <row r="52" spans="1:17">
      <c r="A52">
        <v>812505</v>
      </c>
      <c r="B52" t="s">
        <v>22</v>
      </c>
      <c r="C52" t="s">
        <v>3045</v>
      </c>
      <c r="D52" t="s">
        <v>3046</v>
      </c>
      <c r="E52" t="s">
        <v>1840</v>
      </c>
      <c r="F52" s="605" t="s">
        <v>3047</v>
      </c>
      <c r="G52" t="s">
        <v>3522</v>
      </c>
      <c r="H52" t="s">
        <v>23</v>
      </c>
      <c r="I52" t="s">
        <v>3523</v>
      </c>
      <c r="J52" t="s">
        <v>3524</v>
      </c>
      <c r="K52" t="s">
        <v>3525</v>
      </c>
      <c r="L52" t="s">
        <v>3526</v>
      </c>
      <c r="M52" t="s">
        <v>3527</v>
      </c>
      <c r="N52" t="s">
        <v>3528</v>
      </c>
      <c r="O52" t="s">
        <v>1945</v>
      </c>
      <c r="P52" t="s">
        <v>63</v>
      </c>
      <c r="Q52" t="s">
        <v>3175</v>
      </c>
    </row>
    <row r="53" spans="1:17">
      <c r="A53">
        <v>812505</v>
      </c>
      <c r="B53" t="s">
        <v>22</v>
      </c>
      <c r="C53" t="s">
        <v>3045</v>
      </c>
      <c r="D53" t="s">
        <v>3046</v>
      </c>
      <c r="E53" t="s">
        <v>1840</v>
      </c>
      <c r="F53" s="605" t="s">
        <v>3047</v>
      </c>
      <c r="G53" t="s">
        <v>3522</v>
      </c>
      <c r="H53" t="s">
        <v>23</v>
      </c>
      <c r="I53" t="s">
        <v>3523</v>
      </c>
      <c r="J53" t="s">
        <v>3524</v>
      </c>
      <c r="K53" t="s">
        <v>3525</v>
      </c>
      <c r="L53" t="s">
        <v>3526</v>
      </c>
      <c r="M53" t="s">
        <v>3527</v>
      </c>
      <c r="N53" t="s">
        <v>3528</v>
      </c>
      <c r="O53" t="s">
        <v>1945</v>
      </c>
      <c r="P53" t="s">
        <v>63</v>
      </c>
      <c r="Q53" t="s">
        <v>3175</v>
      </c>
    </row>
    <row r="54" spans="1:17">
      <c r="A54">
        <v>812505</v>
      </c>
      <c r="B54" t="s">
        <v>22</v>
      </c>
      <c r="C54" t="s">
        <v>3045</v>
      </c>
      <c r="D54" t="s">
        <v>3046</v>
      </c>
      <c r="E54" t="s">
        <v>1840</v>
      </c>
      <c r="F54" s="605" t="s">
        <v>3047</v>
      </c>
      <c r="G54" t="s">
        <v>3522</v>
      </c>
      <c r="H54" t="s">
        <v>23</v>
      </c>
      <c r="I54" t="s">
        <v>3523</v>
      </c>
      <c r="J54" t="s">
        <v>3524</v>
      </c>
      <c r="K54" t="s">
        <v>3525</v>
      </c>
      <c r="L54" t="s">
        <v>3526</v>
      </c>
      <c r="M54" t="s">
        <v>3527</v>
      </c>
      <c r="N54" t="s">
        <v>3528</v>
      </c>
      <c r="O54" t="s">
        <v>1945</v>
      </c>
      <c r="P54" t="s">
        <v>63</v>
      </c>
      <c r="Q54" t="s">
        <v>3175</v>
      </c>
    </row>
    <row r="55" spans="1:17">
      <c r="A55">
        <v>812505</v>
      </c>
      <c r="B55" t="s">
        <v>22</v>
      </c>
      <c r="C55" t="s">
        <v>3045</v>
      </c>
      <c r="D55" t="s">
        <v>3046</v>
      </c>
      <c r="E55" t="s">
        <v>1840</v>
      </c>
      <c r="F55" s="605" t="s">
        <v>3047</v>
      </c>
      <c r="G55" t="s">
        <v>3522</v>
      </c>
      <c r="H55" t="s">
        <v>23</v>
      </c>
      <c r="I55" t="s">
        <v>3523</v>
      </c>
      <c r="J55" t="s">
        <v>3524</v>
      </c>
      <c r="K55" t="s">
        <v>3525</v>
      </c>
      <c r="L55" t="s">
        <v>3526</v>
      </c>
      <c r="M55" t="s">
        <v>3527</v>
      </c>
      <c r="N55" t="s">
        <v>3528</v>
      </c>
      <c r="O55" t="s">
        <v>1945</v>
      </c>
      <c r="P55" t="s">
        <v>63</v>
      </c>
      <c r="Q55" t="s">
        <v>3175</v>
      </c>
    </row>
    <row r="56" spans="1:17">
      <c r="A56">
        <v>812505</v>
      </c>
      <c r="B56" t="s">
        <v>22</v>
      </c>
      <c r="C56" t="s">
        <v>3045</v>
      </c>
      <c r="D56" t="s">
        <v>3046</v>
      </c>
      <c r="E56" t="s">
        <v>1840</v>
      </c>
      <c r="F56" s="605" t="s">
        <v>3047</v>
      </c>
      <c r="G56" t="s">
        <v>3522</v>
      </c>
      <c r="H56" t="s">
        <v>23</v>
      </c>
      <c r="I56" t="s">
        <v>3523</v>
      </c>
      <c r="J56" t="s">
        <v>3524</v>
      </c>
      <c r="K56" t="s">
        <v>3525</v>
      </c>
      <c r="L56" t="s">
        <v>3526</v>
      </c>
      <c r="M56" t="s">
        <v>3527</v>
      </c>
      <c r="N56" t="s">
        <v>3528</v>
      </c>
      <c r="O56" t="s">
        <v>1945</v>
      </c>
      <c r="P56" t="s">
        <v>63</v>
      </c>
      <c r="Q56" t="s">
        <v>3175</v>
      </c>
    </row>
    <row r="57" spans="1:17">
      <c r="A57">
        <v>812505</v>
      </c>
      <c r="B57" t="s">
        <v>22</v>
      </c>
      <c r="C57" t="s">
        <v>3045</v>
      </c>
      <c r="D57" t="s">
        <v>3046</v>
      </c>
      <c r="E57" t="s">
        <v>1840</v>
      </c>
      <c r="F57" s="605" t="s">
        <v>3047</v>
      </c>
      <c r="G57" t="s">
        <v>3522</v>
      </c>
      <c r="H57" t="s">
        <v>23</v>
      </c>
      <c r="I57" t="s">
        <v>3523</v>
      </c>
      <c r="J57" t="s">
        <v>3524</v>
      </c>
      <c r="K57" t="s">
        <v>3525</v>
      </c>
      <c r="L57" t="s">
        <v>3526</v>
      </c>
      <c r="M57" t="s">
        <v>3527</v>
      </c>
      <c r="N57" t="s">
        <v>3528</v>
      </c>
      <c r="O57" t="s">
        <v>1945</v>
      </c>
      <c r="P57" t="s">
        <v>63</v>
      </c>
      <c r="Q57" t="s">
        <v>3175</v>
      </c>
    </row>
    <row r="58" spans="1:17">
      <c r="A58">
        <v>812505</v>
      </c>
      <c r="B58" t="s">
        <v>22</v>
      </c>
      <c r="C58" t="s">
        <v>3045</v>
      </c>
      <c r="D58" t="s">
        <v>3046</v>
      </c>
      <c r="E58" t="s">
        <v>1844</v>
      </c>
      <c r="F58" s="605" t="s">
        <v>3047</v>
      </c>
      <c r="G58" t="s">
        <v>3522</v>
      </c>
      <c r="H58" t="s">
        <v>23</v>
      </c>
      <c r="I58" t="s">
        <v>3523</v>
      </c>
      <c r="J58" t="s">
        <v>3524</v>
      </c>
      <c r="K58" t="s">
        <v>3525</v>
      </c>
      <c r="L58" t="s">
        <v>3526</v>
      </c>
      <c r="M58" t="s">
        <v>3527</v>
      </c>
      <c r="N58" t="s">
        <v>3528</v>
      </c>
      <c r="O58" t="s">
        <v>2005</v>
      </c>
      <c r="P58" t="s">
        <v>38</v>
      </c>
      <c r="Q58" t="s">
        <v>3175</v>
      </c>
    </row>
    <row r="59" spans="1:17">
      <c r="A59">
        <v>812505</v>
      </c>
      <c r="B59" t="s">
        <v>22</v>
      </c>
      <c r="C59" t="s">
        <v>3045</v>
      </c>
      <c r="D59" t="s">
        <v>3046</v>
      </c>
      <c r="E59" t="s">
        <v>1844</v>
      </c>
      <c r="F59" s="605" t="s">
        <v>3047</v>
      </c>
      <c r="G59" t="s">
        <v>3522</v>
      </c>
      <c r="H59" t="s">
        <v>23</v>
      </c>
      <c r="I59" t="s">
        <v>3523</v>
      </c>
      <c r="J59" t="s">
        <v>3524</v>
      </c>
      <c r="K59" t="s">
        <v>3525</v>
      </c>
      <c r="L59" t="s">
        <v>3526</v>
      </c>
      <c r="M59" t="s">
        <v>3527</v>
      </c>
      <c r="N59" t="s">
        <v>3528</v>
      </c>
      <c r="O59" t="s">
        <v>2005</v>
      </c>
      <c r="P59" t="s">
        <v>38</v>
      </c>
      <c r="Q59" t="s">
        <v>3175</v>
      </c>
    </row>
    <row r="60" spans="1:17">
      <c r="A60">
        <v>812505</v>
      </c>
      <c r="B60" t="s">
        <v>22</v>
      </c>
      <c r="C60" t="s">
        <v>3045</v>
      </c>
      <c r="D60" t="s">
        <v>3046</v>
      </c>
      <c r="E60" t="s">
        <v>1844</v>
      </c>
      <c r="F60" s="605" t="s">
        <v>3047</v>
      </c>
      <c r="G60" t="s">
        <v>3522</v>
      </c>
      <c r="H60" t="s">
        <v>23</v>
      </c>
      <c r="I60" t="s">
        <v>3523</v>
      </c>
      <c r="J60" t="s">
        <v>3524</v>
      </c>
      <c r="K60" t="s">
        <v>3525</v>
      </c>
      <c r="L60" t="s">
        <v>3526</v>
      </c>
      <c r="M60" t="s">
        <v>3527</v>
      </c>
      <c r="N60" t="s">
        <v>3528</v>
      </c>
      <c r="O60" t="s">
        <v>2005</v>
      </c>
      <c r="P60" t="s">
        <v>38</v>
      </c>
      <c r="Q60" t="s">
        <v>3175</v>
      </c>
    </row>
    <row r="61" spans="1:17">
      <c r="A61">
        <v>812505</v>
      </c>
      <c r="B61" t="s">
        <v>22</v>
      </c>
      <c r="C61" t="s">
        <v>3045</v>
      </c>
      <c r="D61" t="s">
        <v>3046</v>
      </c>
      <c r="E61" t="s">
        <v>1844</v>
      </c>
      <c r="F61" s="605" t="s">
        <v>3047</v>
      </c>
      <c r="G61" t="s">
        <v>3522</v>
      </c>
      <c r="H61" t="s">
        <v>23</v>
      </c>
      <c r="I61" t="s">
        <v>3523</v>
      </c>
      <c r="J61" t="s">
        <v>3524</v>
      </c>
      <c r="K61" t="s">
        <v>3525</v>
      </c>
      <c r="L61" t="s">
        <v>3526</v>
      </c>
      <c r="M61" t="s">
        <v>3527</v>
      </c>
      <c r="N61" t="s">
        <v>3528</v>
      </c>
      <c r="O61" t="s">
        <v>2005</v>
      </c>
      <c r="P61" t="s">
        <v>38</v>
      </c>
      <c r="Q61" t="s">
        <v>3175</v>
      </c>
    </row>
    <row r="62" spans="1:17">
      <c r="A62">
        <v>812505</v>
      </c>
      <c r="B62" t="s">
        <v>22</v>
      </c>
      <c r="C62" t="s">
        <v>3045</v>
      </c>
      <c r="D62" t="s">
        <v>3046</v>
      </c>
      <c r="E62" t="s">
        <v>1844</v>
      </c>
      <c r="F62" s="605" t="s">
        <v>3047</v>
      </c>
      <c r="G62" t="s">
        <v>3522</v>
      </c>
      <c r="H62" t="s">
        <v>23</v>
      </c>
      <c r="I62" t="s">
        <v>3523</v>
      </c>
      <c r="J62" t="s">
        <v>3524</v>
      </c>
      <c r="K62" t="s">
        <v>3525</v>
      </c>
      <c r="L62" t="s">
        <v>3526</v>
      </c>
      <c r="M62" t="s">
        <v>3527</v>
      </c>
      <c r="N62" t="s">
        <v>3528</v>
      </c>
      <c r="O62" t="s">
        <v>2005</v>
      </c>
      <c r="P62" t="s">
        <v>38</v>
      </c>
      <c r="Q62" t="s">
        <v>3175</v>
      </c>
    </row>
    <row r="63" spans="1:17">
      <c r="A63">
        <v>812505</v>
      </c>
      <c r="B63" t="s">
        <v>22</v>
      </c>
      <c r="C63" t="s">
        <v>3045</v>
      </c>
      <c r="D63" t="s">
        <v>3046</v>
      </c>
      <c r="E63" t="s">
        <v>1844</v>
      </c>
      <c r="F63" s="605" t="s">
        <v>3047</v>
      </c>
      <c r="G63" t="s">
        <v>3522</v>
      </c>
      <c r="H63" t="s">
        <v>23</v>
      </c>
      <c r="I63" t="s">
        <v>3523</v>
      </c>
      <c r="J63" t="s">
        <v>3524</v>
      </c>
      <c r="K63" t="s">
        <v>3525</v>
      </c>
      <c r="L63" t="s">
        <v>3526</v>
      </c>
      <c r="M63" t="s">
        <v>3527</v>
      </c>
      <c r="N63" t="s">
        <v>3528</v>
      </c>
      <c r="O63" t="s">
        <v>2005</v>
      </c>
      <c r="P63" t="s">
        <v>38</v>
      </c>
      <c r="Q63" t="s">
        <v>3175</v>
      </c>
    </row>
    <row r="64" spans="1:17">
      <c r="A64">
        <v>1110602</v>
      </c>
      <c r="B64" t="s">
        <v>27</v>
      </c>
      <c r="C64" t="s">
        <v>3045</v>
      </c>
      <c r="D64" t="s">
        <v>3046</v>
      </c>
      <c r="E64" t="s">
        <v>1844</v>
      </c>
      <c r="F64" s="605" t="s">
        <v>3047</v>
      </c>
      <c r="G64" t="s">
        <v>3529</v>
      </c>
      <c r="H64" t="s">
        <v>3530</v>
      </c>
      <c r="I64" t="s">
        <v>3531</v>
      </c>
      <c r="J64" t="s">
        <v>3532</v>
      </c>
      <c r="K64" t="s">
        <v>3533</v>
      </c>
      <c r="L64" t="s">
        <v>3534</v>
      </c>
      <c r="M64" t="s">
        <v>3535</v>
      </c>
      <c r="N64" t="s">
        <v>3536</v>
      </c>
      <c r="O64" t="s">
        <v>2005</v>
      </c>
      <c r="P64" t="s">
        <v>63</v>
      </c>
      <c r="Q64" t="s">
        <v>3175</v>
      </c>
    </row>
    <row r="65" spans="1:17">
      <c r="A65">
        <v>1110602</v>
      </c>
      <c r="B65" t="s">
        <v>27</v>
      </c>
      <c r="C65" t="s">
        <v>3045</v>
      </c>
      <c r="D65" t="s">
        <v>3046</v>
      </c>
      <c r="E65" t="s">
        <v>1844</v>
      </c>
      <c r="F65" s="605" t="s">
        <v>3047</v>
      </c>
      <c r="G65" t="s">
        <v>3529</v>
      </c>
      <c r="H65" t="s">
        <v>3530</v>
      </c>
      <c r="I65" t="s">
        <v>3531</v>
      </c>
      <c r="J65" t="s">
        <v>3532</v>
      </c>
      <c r="K65" t="s">
        <v>3533</v>
      </c>
      <c r="L65" t="s">
        <v>3534</v>
      </c>
      <c r="M65" t="s">
        <v>3535</v>
      </c>
      <c r="N65" t="s">
        <v>3536</v>
      </c>
      <c r="O65" t="s">
        <v>2005</v>
      </c>
      <c r="P65" t="s">
        <v>63</v>
      </c>
      <c r="Q65" t="s">
        <v>3175</v>
      </c>
    </row>
    <row r="66" spans="1:17">
      <c r="A66">
        <v>1110602</v>
      </c>
      <c r="B66" t="s">
        <v>27</v>
      </c>
      <c r="C66" t="s">
        <v>3045</v>
      </c>
      <c r="D66" t="s">
        <v>3046</v>
      </c>
      <c r="E66" t="s">
        <v>1844</v>
      </c>
      <c r="F66" s="605" t="s">
        <v>3047</v>
      </c>
      <c r="G66" t="s">
        <v>3529</v>
      </c>
      <c r="H66" t="s">
        <v>3530</v>
      </c>
      <c r="I66" t="s">
        <v>3531</v>
      </c>
      <c r="J66" t="s">
        <v>3532</v>
      </c>
      <c r="K66" t="s">
        <v>3533</v>
      </c>
      <c r="L66" t="s">
        <v>3534</v>
      </c>
      <c r="M66" t="s">
        <v>3535</v>
      </c>
      <c r="N66" t="s">
        <v>3536</v>
      </c>
      <c r="O66" t="s">
        <v>2005</v>
      </c>
      <c r="P66" t="s">
        <v>63</v>
      </c>
      <c r="Q66" t="s">
        <v>3175</v>
      </c>
    </row>
    <row r="67" spans="1:17">
      <c r="A67">
        <v>1110602</v>
      </c>
      <c r="B67" t="s">
        <v>27</v>
      </c>
      <c r="C67" t="s">
        <v>3045</v>
      </c>
      <c r="D67" t="s">
        <v>3046</v>
      </c>
      <c r="E67" t="s">
        <v>1844</v>
      </c>
      <c r="F67" s="605" t="s">
        <v>3047</v>
      </c>
      <c r="G67" t="s">
        <v>3529</v>
      </c>
      <c r="H67" t="s">
        <v>3530</v>
      </c>
      <c r="I67" t="s">
        <v>3531</v>
      </c>
      <c r="J67" t="s">
        <v>3532</v>
      </c>
      <c r="K67" t="s">
        <v>3533</v>
      </c>
      <c r="L67" t="s">
        <v>3534</v>
      </c>
      <c r="M67" t="s">
        <v>3535</v>
      </c>
      <c r="N67" t="s">
        <v>3536</v>
      </c>
      <c r="O67" t="s">
        <v>2005</v>
      </c>
      <c r="P67" t="s">
        <v>63</v>
      </c>
      <c r="Q67" t="s">
        <v>3175</v>
      </c>
    </row>
    <row r="68" spans="1:17">
      <c r="A68">
        <v>1110602</v>
      </c>
      <c r="B68" t="s">
        <v>27</v>
      </c>
      <c r="C68" t="s">
        <v>3045</v>
      </c>
      <c r="D68" t="s">
        <v>3046</v>
      </c>
      <c r="E68" t="s">
        <v>1844</v>
      </c>
      <c r="F68" s="605" t="s">
        <v>3047</v>
      </c>
      <c r="G68" t="s">
        <v>3529</v>
      </c>
      <c r="H68" t="s">
        <v>3530</v>
      </c>
      <c r="I68" t="s">
        <v>3531</v>
      </c>
      <c r="J68" t="s">
        <v>3532</v>
      </c>
      <c r="K68" t="s">
        <v>3533</v>
      </c>
      <c r="L68" t="s">
        <v>3534</v>
      </c>
      <c r="M68" t="s">
        <v>3535</v>
      </c>
      <c r="N68" t="s">
        <v>3536</v>
      </c>
      <c r="O68" t="s">
        <v>2005</v>
      </c>
      <c r="P68" t="s">
        <v>63</v>
      </c>
      <c r="Q68" t="s">
        <v>3175</v>
      </c>
    </row>
    <row r="69" spans="1:17">
      <c r="A69">
        <v>1110602</v>
      </c>
      <c r="B69" t="s">
        <v>27</v>
      </c>
      <c r="C69" t="s">
        <v>3045</v>
      </c>
      <c r="D69" t="s">
        <v>3046</v>
      </c>
      <c r="E69" t="s">
        <v>1844</v>
      </c>
      <c r="F69" s="605" t="s">
        <v>3047</v>
      </c>
      <c r="G69" t="s">
        <v>3529</v>
      </c>
      <c r="H69" t="s">
        <v>3530</v>
      </c>
      <c r="I69" t="s">
        <v>3531</v>
      </c>
      <c r="J69" t="s">
        <v>3532</v>
      </c>
      <c r="K69" t="s">
        <v>3533</v>
      </c>
      <c r="L69" t="s">
        <v>3534</v>
      </c>
      <c r="M69" t="s">
        <v>3535</v>
      </c>
      <c r="N69" t="s">
        <v>3536</v>
      </c>
      <c r="O69" t="s">
        <v>2005</v>
      </c>
      <c r="P69" t="s">
        <v>63</v>
      </c>
      <c r="Q69" t="s">
        <v>3175</v>
      </c>
    </row>
    <row r="70" spans="1:17">
      <c r="A70">
        <v>1310491</v>
      </c>
      <c r="B70" t="s">
        <v>29</v>
      </c>
      <c r="C70" t="s">
        <v>3045</v>
      </c>
      <c r="D70" t="s">
        <v>3046</v>
      </c>
      <c r="E70" t="s">
        <v>1844</v>
      </c>
      <c r="F70" s="605" t="s">
        <v>3047</v>
      </c>
      <c r="G70" t="s">
        <v>3436</v>
      </c>
      <c r="H70" t="s">
        <v>3437</v>
      </c>
      <c r="I70" t="s">
        <v>3438</v>
      </c>
      <c r="J70" t="s">
        <v>3439</v>
      </c>
      <c r="K70" t="s">
        <v>3440</v>
      </c>
      <c r="L70" t="s">
        <v>3441</v>
      </c>
      <c r="M70" t="s">
        <v>3442</v>
      </c>
      <c r="N70" t="s">
        <v>3443</v>
      </c>
      <c r="O70" t="s">
        <v>2005</v>
      </c>
      <c r="P70" t="s">
        <v>30</v>
      </c>
      <c r="Q70" t="s">
        <v>3175</v>
      </c>
    </row>
    <row r="71" spans="1:17">
      <c r="A71">
        <v>1310491</v>
      </c>
      <c r="B71" t="s">
        <v>29</v>
      </c>
      <c r="C71" t="s">
        <v>3045</v>
      </c>
      <c r="D71" t="s">
        <v>3046</v>
      </c>
      <c r="E71" t="s">
        <v>1844</v>
      </c>
      <c r="F71" s="605" t="s">
        <v>3047</v>
      </c>
      <c r="G71" t="s">
        <v>3436</v>
      </c>
      <c r="H71" t="s">
        <v>3437</v>
      </c>
      <c r="I71" t="s">
        <v>3438</v>
      </c>
      <c r="J71" t="s">
        <v>3439</v>
      </c>
      <c r="K71" t="s">
        <v>3440</v>
      </c>
      <c r="L71" t="s">
        <v>3441</v>
      </c>
      <c r="M71" t="s">
        <v>3442</v>
      </c>
      <c r="N71" t="s">
        <v>3443</v>
      </c>
      <c r="O71" t="s">
        <v>2005</v>
      </c>
      <c r="P71" t="s">
        <v>30</v>
      </c>
      <c r="Q71" t="s">
        <v>3175</v>
      </c>
    </row>
    <row r="72" spans="1:17">
      <c r="A72">
        <v>1310491</v>
      </c>
      <c r="B72" t="s">
        <v>29</v>
      </c>
      <c r="C72" t="s">
        <v>3045</v>
      </c>
      <c r="D72" t="s">
        <v>3046</v>
      </c>
      <c r="E72" t="s">
        <v>1844</v>
      </c>
      <c r="F72" s="605" t="s">
        <v>3047</v>
      </c>
      <c r="G72" t="s">
        <v>3436</v>
      </c>
      <c r="H72" t="s">
        <v>3437</v>
      </c>
      <c r="I72" t="s">
        <v>3438</v>
      </c>
      <c r="J72" t="s">
        <v>3439</v>
      </c>
      <c r="K72" t="s">
        <v>3440</v>
      </c>
      <c r="L72" t="s">
        <v>3441</v>
      </c>
      <c r="M72" t="s">
        <v>3442</v>
      </c>
      <c r="N72" t="s">
        <v>3443</v>
      </c>
      <c r="O72" t="s">
        <v>2005</v>
      </c>
      <c r="P72" t="s">
        <v>30</v>
      </c>
      <c r="Q72" t="s">
        <v>3175</v>
      </c>
    </row>
    <row r="73" spans="1:17">
      <c r="A73">
        <v>1310491</v>
      </c>
      <c r="B73" t="s">
        <v>29</v>
      </c>
      <c r="C73" t="s">
        <v>3045</v>
      </c>
      <c r="D73" t="s">
        <v>3046</v>
      </c>
      <c r="E73" t="s">
        <v>1844</v>
      </c>
      <c r="F73" s="605" t="s">
        <v>3047</v>
      </c>
      <c r="G73" t="s">
        <v>3436</v>
      </c>
      <c r="H73" t="s">
        <v>3437</v>
      </c>
      <c r="I73" t="s">
        <v>3438</v>
      </c>
      <c r="J73" t="s">
        <v>3439</v>
      </c>
      <c r="K73" t="s">
        <v>3440</v>
      </c>
      <c r="L73" t="s">
        <v>3441</v>
      </c>
      <c r="M73" t="s">
        <v>3442</v>
      </c>
      <c r="N73" t="s">
        <v>3443</v>
      </c>
      <c r="O73" t="s">
        <v>2005</v>
      </c>
      <c r="P73" t="s">
        <v>30</v>
      </c>
      <c r="Q73" t="s">
        <v>3175</v>
      </c>
    </row>
    <row r="74" spans="1:17">
      <c r="A74">
        <v>1310491</v>
      </c>
      <c r="B74" t="s">
        <v>29</v>
      </c>
      <c r="C74" t="s">
        <v>3045</v>
      </c>
      <c r="D74" t="s">
        <v>3046</v>
      </c>
      <c r="E74" t="s">
        <v>1844</v>
      </c>
      <c r="F74" s="605" t="s">
        <v>3047</v>
      </c>
      <c r="G74" t="s">
        <v>3436</v>
      </c>
      <c r="H74" t="s">
        <v>3437</v>
      </c>
      <c r="I74" t="s">
        <v>3438</v>
      </c>
      <c r="J74" t="s">
        <v>3439</v>
      </c>
      <c r="K74" t="s">
        <v>3440</v>
      </c>
      <c r="L74" t="s">
        <v>3441</v>
      </c>
      <c r="M74" t="s">
        <v>3442</v>
      </c>
      <c r="N74" t="s">
        <v>3443</v>
      </c>
      <c r="O74" t="s">
        <v>2005</v>
      </c>
      <c r="P74" t="s">
        <v>30</v>
      </c>
      <c r="Q74" t="s">
        <v>3175</v>
      </c>
    </row>
    <row r="75" spans="1:17">
      <c r="A75">
        <v>1310491</v>
      </c>
      <c r="B75" t="s">
        <v>29</v>
      </c>
      <c r="C75" t="s">
        <v>3045</v>
      </c>
      <c r="D75" t="s">
        <v>3046</v>
      </c>
      <c r="E75" t="s">
        <v>1844</v>
      </c>
      <c r="F75" s="605" t="s">
        <v>3047</v>
      </c>
      <c r="G75" t="s">
        <v>3436</v>
      </c>
      <c r="H75" t="s">
        <v>3437</v>
      </c>
      <c r="I75" t="s">
        <v>3438</v>
      </c>
      <c r="J75" t="s">
        <v>3439</v>
      </c>
      <c r="K75" t="s">
        <v>3440</v>
      </c>
      <c r="L75" t="s">
        <v>3441</v>
      </c>
      <c r="M75" t="s">
        <v>3442</v>
      </c>
      <c r="N75" t="s">
        <v>3443</v>
      </c>
      <c r="O75" t="s">
        <v>2005</v>
      </c>
      <c r="P75" t="s">
        <v>30</v>
      </c>
      <c r="Q75" t="s">
        <v>3175</v>
      </c>
    </row>
    <row r="76" spans="1:17">
      <c r="A76">
        <v>1610452</v>
      </c>
      <c r="B76" t="s">
        <v>22</v>
      </c>
      <c r="C76" t="s">
        <v>3045</v>
      </c>
      <c r="D76" t="s">
        <v>3046</v>
      </c>
      <c r="E76" t="s">
        <v>3612</v>
      </c>
      <c r="F76" s="605" t="s">
        <v>3047</v>
      </c>
      <c r="G76" t="s">
        <v>3613</v>
      </c>
      <c r="H76" t="s">
        <v>23</v>
      </c>
      <c r="I76" t="s">
        <v>3614</v>
      </c>
      <c r="J76" t="s">
        <v>3615</v>
      </c>
      <c r="K76" t="s">
        <v>3616</v>
      </c>
      <c r="L76" t="s">
        <v>3617</v>
      </c>
      <c r="M76" t="s">
        <v>3618</v>
      </c>
      <c r="N76" t="s">
        <v>3619</v>
      </c>
      <c r="O76" t="s">
        <v>3620</v>
      </c>
      <c r="P76" t="s">
        <v>33</v>
      </c>
      <c r="Q76" t="s">
        <v>3143</v>
      </c>
    </row>
    <row r="77" spans="1:17">
      <c r="A77">
        <v>1610452</v>
      </c>
      <c r="B77" t="s">
        <v>22</v>
      </c>
      <c r="C77" t="s">
        <v>3045</v>
      </c>
      <c r="D77" t="s">
        <v>3046</v>
      </c>
      <c r="E77" t="s">
        <v>3612</v>
      </c>
      <c r="F77" s="605" t="s">
        <v>3047</v>
      </c>
      <c r="G77" t="s">
        <v>3613</v>
      </c>
      <c r="H77" t="s">
        <v>23</v>
      </c>
      <c r="I77" t="s">
        <v>3614</v>
      </c>
      <c r="J77" t="s">
        <v>3615</v>
      </c>
      <c r="K77" t="s">
        <v>3616</v>
      </c>
      <c r="L77" t="s">
        <v>3617</v>
      </c>
      <c r="M77" t="s">
        <v>3618</v>
      </c>
      <c r="N77" t="s">
        <v>3619</v>
      </c>
      <c r="O77" t="s">
        <v>3620</v>
      </c>
      <c r="P77" t="s">
        <v>33</v>
      </c>
      <c r="Q77" t="s">
        <v>3143</v>
      </c>
    </row>
    <row r="78" spans="1:17">
      <c r="A78">
        <v>1610452</v>
      </c>
      <c r="B78" t="s">
        <v>22</v>
      </c>
      <c r="C78" t="s">
        <v>3045</v>
      </c>
      <c r="D78" t="s">
        <v>3046</v>
      </c>
      <c r="E78" t="s">
        <v>3612</v>
      </c>
      <c r="F78" s="605" t="s">
        <v>3047</v>
      </c>
      <c r="G78" t="s">
        <v>3613</v>
      </c>
      <c r="H78" t="s">
        <v>23</v>
      </c>
      <c r="I78" t="s">
        <v>3614</v>
      </c>
      <c r="J78" t="s">
        <v>3615</v>
      </c>
      <c r="K78" t="s">
        <v>3616</v>
      </c>
      <c r="L78" t="s">
        <v>3617</v>
      </c>
      <c r="M78" t="s">
        <v>3618</v>
      </c>
      <c r="N78" t="s">
        <v>3619</v>
      </c>
      <c r="O78" t="s">
        <v>3620</v>
      </c>
      <c r="P78" t="s">
        <v>33</v>
      </c>
      <c r="Q78" t="s">
        <v>3143</v>
      </c>
    </row>
    <row r="79" spans="1:17">
      <c r="A79">
        <v>1610452</v>
      </c>
      <c r="B79" t="s">
        <v>22</v>
      </c>
      <c r="C79" t="s">
        <v>3045</v>
      </c>
      <c r="D79" t="s">
        <v>3046</v>
      </c>
      <c r="E79" t="s">
        <v>3612</v>
      </c>
      <c r="F79" s="605" t="s">
        <v>3047</v>
      </c>
      <c r="G79" t="s">
        <v>3613</v>
      </c>
      <c r="H79" t="s">
        <v>23</v>
      </c>
      <c r="I79" t="s">
        <v>3614</v>
      </c>
      <c r="J79" t="s">
        <v>3615</v>
      </c>
      <c r="K79" t="s">
        <v>3616</v>
      </c>
      <c r="L79" t="s">
        <v>3617</v>
      </c>
      <c r="M79" t="s">
        <v>3618</v>
      </c>
      <c r="N79" t="s">
        <v>3619</v>
      </c>
      <c r="O79" t="s">
        <v>3620</v>
      </c>
      <c r="P79" t="s">
        <v>33</v>
      </c>
      <c r="Q79" t="s">
        <v>3143</v>
      </c>
    </row>
    <row r="80" spans="1:17">
      <c r="A80">
        <v>1610452</v>
      </c>
      <c r="B80" t="s">
        <v>22</v>
      </c>
      <c r="C80" t="s">
        <v>3045</v>
      </c>
      <c r="D80" t="s">
        <v>3046</v>
      </c>
      <c r="E80" t="s">
        <v>3612</v>
      </c>
      <c r="F80" s="605" t="s">
        <v>3047</v>
      </c>
      <c r="G80" t="s">
        <v>3613</v>
      </c>
      <c r="H80" t="s">
        <v>23</v>
      </c>
      <c r="I80" t="s">
        <v>3614</v>
      </c>
      <c r="J80" t="s">
        <v>3615</v>
      </c>
      <c r="K80" t="s">
        <v>3616</v>
      </c>
      <c r="L80" t="s">
        <v>3617</v>
      </c>
      <c r="M80" t="s">
        <v>3618</v>
      </c>
      <c r="N80" t="s">
        <v>3619</v>
      </c>
      <c r="O80" t="s">
        <v>3620</v>
      </c>
      <c r="P80" t="s">
        <v>33</v>
      </c>
      <c r="Q80" t="s">
        <v>3143</v>
      </c>
    </row>
    <row r="81" spans="1:17">
      <c r="A81">
        <v>1610452</v>
      </c>
      <c r="B81" t="s">
        <v>22</v>
      </c>
      <c r="C81" t="s">
        <v>3045</v>
      </c>
      <c r="D81" t="s">
        <v>3046</v>
      </c>
      <c r="E81" t="s">
        <v>3612</v>
      </c>
      <c r="F81" s="605" t="s">
        <v>3047</v>
      </c>
      <c r="G81" t="s">
        <v>3613</v>
      </c>
      <c r="H81" t="s">
        <v>23</v>
      </c>
      <c r="I81" t="s">
        <v>3614</v>
      </c>
      <c r="J81" t="s">
        <v>3615</v>
      </c>
      <c r="K81" t="s">
        <v>3616</v>
      </c>
      <c r="L81" t="s">
        <v>3617</v>
      </c>
      <c r="M81" t="s">
        <v>3618</v>
      </c>
      <c r="N81" t="s">
        <v>3619</v>
      </c>
      <c r="O81" t="s">
        <v>3620</v>
      </c>
      <c r="P81" t="s">
        <v>33</v>
      </c>
      <c r="Q81" t="s">
        <v>3143</v>
      </c>
    </row>
    <row r="82" spans="1:17">
      <c r="A82">
        <v>1710195</v>
      </c>
      <c r="B82" t="s">
        <v>32</v>
      </c>
      <c r="C82" t="s">
        <v>3045</v>
      </c>
      <c r="D82" t="s">
        <v>3046</v>
      </c>
      <c r="E82" t="s">
        <v>1844</v>
      </c>
      <c r="F82" s="605" t="s">
        <v>3047</v>
      </c>
      <c r="G82" t="s">
        <v>3621</v>
      </c>
      <c r="H82" t="s">
        <v>23</v>
      </c>
      <c r="I82" t="s">
        <v>3622</v>
      </c>
      <c r="J82" t="s">
        <v>3623</v>
      </c>
      <c r="K82" t="s">
        <v>3624</v>
      </c>
      <c r="L82" t="s">
        <v>3625</v>
      </c>
      <c r="M82" t="s">
        <v>3626</v>
      </c>
      <c r="N82" t="s">
        <v>3627</v>
      </c>
      <c r="O82" t="s">
        <v>2005</v>
      </c>
      <c r="P82" t="s">
        <v>52</v>
      </c>
      <c r="Q82" t="s">
        <v>3175</v>
      </c>
    </row>
    <row r="83" spans="1:17">
      <c r="A83">
        <v>1710195</v>
      </c>
      <c r="B83" t="s">
        <v>32</v>
      </c>
      <c r="C83" t="s">
        <v>3045</v>
      </c>
      <c r="D83" t="s">
        <v>3046</v>
      </c>
      <c r="E83" t="s">
        <v>1844</v>
      </c>
      <c r="F83" s="605" t="s">
        <v>3047</v>
      </c>
      <c r="G83" t="s">
        <v>3621</v>
      </c>
      <c r="H83" t="s">
        <v>23</v>
      </c>
      <c r="I83" t="s">
        <v>3622</v>
      </c>
      <c r="J83" t="s">
        <v>3623</v>
      </c>
      <c r="K83" t="s">
        <v>3624</v>
      </c>
      <c r="L83" t="s">
        <v>3625</v>
      </c>
      <c r="M83" t="s">
        <v>3626</v>
      </c>
      <c r="N83" t="s">
        <v>3627</v>
      </c>
      <c r="O83" t="s">
        <v>2005</v>
      </c>
      <c r="P83" t="s">
        <v>52</v>
      </c>
      <c r="Q83" t="s">
        <v>3175</v>
      </c>
    </row>
    <row r="84" spans="1:17">
      <c r="A84">
        <v>1710195</v>
      </c>
      <c r="B84" t="s">
        <v>32</v>
      </c>
      <c r="C84" t="s">
        <v>3045</v>
      </c>
      <c r="D84" t="s">
        <v>3046</v>
      </c>
      <c r="E84" t="s">
        <v>1844</v>
      </c>
      <c r="F84" s="605" t="s">
        <v>3047</v>
      </c>
      <c r="G84" t="s">
        <v>3621</v>
      </c>
      <c r="H84" t="s">
        <v>23</v>
      </c>
      <c r="I84" t="s">
        <v>3622</v>
      </c>
      <c r="J84" t="s">
        <v>3623</v>
      </c>
      <c r="K84" t="s">
        <v>3624</v>
      </c>
      <c r="L84" t="s">
        <v>3625</v>
      </c>
      <c r="M84" t="s">
        <v>3626</v>
      </c>
      <c r="N84" t="s">
        <v>3627</v>
      </c>
      <c r="O84" t="s">
        <v>2005</v>
      </c>
      <c r="P84" t="s">
        <v>52</v>
      </c>
      <c r="Q84" t="s">
        <v>3175</v>
      </c>
    </row>
    <row r="85" spans="1:17">
      <c r="A85">
        <v>1710195</v>
      </c>
      <c r="B85" t="s">
        <v>32</v>
      </c>
      <c r="C85" t="s">
        <v>3045</v>
      </c>
      <c r="D85" t="s">
        <v>3046</v>
      </c>
      <c r="E85" t="s">
        <v>1844</v>
      </c>
      <c r="F85" s="605" t="s">
        <v>3047</v>
      </c>
      <c r="G85" t="s">
        <v>3621</v>
      </c>
      <c r="H85" t="s">
        <v>23</v>
      </c>
      <c r="I85" t="s">
        <v>3622</v>
      </c>
      <c r="J85" t="s">
        <v>3623</v>
      </c>
      <c r="K85" t="s">
        <v>3624</v>
      </c>
      <c r="L85" t="s">
        <v>3625</v>
      </c>
      <c r="M85" t="s">
        <v>3626</v>
      </c>
      <c r="N85" t="s">
        <v>3627</v>
      </c>
      <c r="O85" t="s">
        <v>2005</v>
      </c>
      <c r="P85" t="s">
        <v>52</v>
      </c>
      <c r="Q85" t="s">
        <v>3175</v>
      </c>
    </row>
    <row r="86" spans="1:17">
      <c r="A86">
        <v>1710195</v>
      </c>
      <c r="B86" t="s">
        <v>32</v>
      </c>
      <c r="C86" t="s">
        <v>3045</v>
      </c>
      <c r="D86" t="s">
        <v>3046</v>
      </c>
      <c r="E86" t="s">
        <v>1844</v>
      </c>
      <c r="F86" s="605" t="s">
        <v>3047</v>
      </c>
      <c r="G86" t="s">
        <v>3621</v>
      </c>
      <c r="H86" t="s">
        <v>23</v>
      </c>
      <c r="I86" t="s">
        <v>3622</v>
      </c>
      <c r="J86" t="s">
        <v>3623</v>
      </c>
      <c r="K86" t="s">
        <v>3624</v>
      </c>
      <c r="L86" t="s">
        <v>3625</v>
      </c>
      <c r="M86" t="s">
        <v>3626</v>
      </c>
      <c r="N86" t="s">
        <v>3627</v>
      </c>
      <c r="O86" t="s">
        <v>2005</v>
      </c>
      <c r="P86" t="s">
        <v>52</v>
      </c>
      <c r="Q86" t="s">
        <v>3175</v>
      </c>
    </row>
    <row r="87" spans="1:17">
      <c r="A87">
        <v>3010792</v>
      </c>
      <c r="B87" t="s">
        <v>34</v>
      </c>
      <c r="C87" t="s">
        <v>3045</v>
      </c>
      <c r="D87" t="s">
        <v>3046</v>
      </c>
      <c r="E87" t="s">
        <v>1844</v>
      </c>
      <c r="F87" s="605" t="s">
        <v>3047</v>
      </c>
      <c r="G87" t="s">
        <v>3377</v>
      </c>
      <c r="H87" t="s">
        <v>3378</v>
      </c>
      <c r="I87" t="s">
        <v>3379</v>
      </c>
      <c r="J87" t="s">
        <v>3380</v>
      </c>
      <c r="K87" t="s">
        <v>3381</v>
      </c>
      <c r="L87" t="s">
        <v>3382</v>
      </c>
      <c r="M87" t="s">
        <v>3383</v>
      </c>
      <c r="N87" t="s">
        <v>3384</v>
      </c>
      <c r="O87" t="s">
        <v>2005</v>
      </c>
      <c r="P87" t="s">
        <v>277</v>
      </c>
      <c r="Q87" t="s">
        <v>3175</v>
      </c>
    </row>
    <row r="88" spans="1:17">
      <c r="A88">
        <v>3010792</v>
      </c>
      <c r="B88" t="s">
        <v>34</v>
      </c>
      <c r="C88" t="s">
        <v>3045</v>
      </c>
      <c r="D88" t="s">
        <v>3046</v>
      </c>
      <c r="E88" t="s">
        <v>1844</v>
      </c>
      <c r="F88" s="605" t="s">
        <v>3047</v>
      </c>
      <c r="G88" t="s">
        <v>3377</v>
      </c>
      <c r="H88" t="s">
        <v>3378</v>
      </c>
      <c r="I88" t="s">
        <v>3379</v>
      </c>
      <c r="J88" t="s">
        <v>3380</v>
      </c>
      <c r="K88" t="s">
        <v>3381</v>
      </c>
      <c r="L88" t="s">
        <v>3382</v>
      </c>
      <c r="M88" t="s">
        <v>3383</v>
      </c>
      <c r="N88" t="s">
        <v>3384</v>
      </c>
      <c r="O88" t="s">
        <v>2005</v>
      </c>
      <c r="P88" t="s">
        <v>277</v>
      </c>
      <c r="Q88" t="s">
        <v>3175</v>
      </c>
    </row>
    <row r="89" spans="1:17">
      <c r="A89">
        <v>3010792</v>
      </c>
      <c r="B89" t="s">
        <v>34</v>
      </c>
      <c r="C89" t="s">
        <v>3045</v>
      </c>
      <c r="D89" t="s">
        <v>3046</v>
      </c>
      <c r="E89" t="s">
        <v>1844</v>
      </c>
      <c r="F89" s="605" t="s">
        <v>3047</v>
      </c>
      <c r="G89" t="s">
        <v>3377</v>
      </c>
      <c r="H89" t="s">
        <v>3378</v>
      </c>
      <c r="I89" t="s">
        <v>3379</v>
      </c>
      <c r="J89" t="s">
        <v>3380</v>
      </c>
      <c r="K89" t="s">
        <v>3381</v>
      </c>
      <c r="L89" t="s">
        <v>3382</v>
      </c>
      <c r="M89" t="s">
        <v>3383</v>
      </c>
      <c r="N89" t="s">
        <v>3384</v>
      </c>
      <c r="O89" t="s">
        <v>2005</v>
      </c>
      <c r="P89" t="s">
        <v>277</v>
      </c>
      <c r="Q89" t="s">
        <v>3175</v>
      </c>
    </row>
    <row r="90" spans="1:17">
      <c r="A90">
        <v>3010792</v>
      </c>
      <c r="B90" t="s">
        <v>34</v>
      </c>
      <c r="C90" t="s">
        <v>3045</v>
      </c>
      <c r="D90" t="s">
        <v>3046</v>
      </c>
      <c r="E90" t="s">
        <v>1844</v>
      </c>
      <c r="F90" s="605" t="s">
        <v>3047</v>
      </c>
      <c r="G90" t="s">
        <v>3377</v>
      </c>
      <c r="H90" t="s">
        <v>3378</v>
      </c>
      <c r="I90" t="s">
        <v>3379</v>
      </c>
      <c r="J90" t="s">
        <v>3380</v>
      </c>
      <c r="K90" t="s">
        <v>3381</v>
      </c>
      <c r="L90" t="s">
        <v>3382</v>
      </c>
      <c r="M90" t="s">
        <v>3383</v>
      </c>
      <c r="N90" t="s">
        <v>3384</v>
      </c>
      <c r="O90" t="s">
        <v>2005</v>
      </c>
      <c r="P90" t="s">
        <v>277</v>
      </c>
      <c r="Q90" t="s">
        <v>3175</v>
      </c>
    </row>
    <row r="91" spans="1:17">
      <c r="A91">
        <v>3010792</v>
      </c>
      <c r="B91" t="s">
        <v>34</v>
      </c>
      <c r="C91" t="s">
        <v>3045</v>
      </c>
      <c r="D91" t="s">
        <v>3046</v>
      </c>
      <c r="E91" t="s">
        <v>1844</v>
      </c>
      <c r="F91" s="605" t="s">
        <v>3047</v>
      </c>
      <c r="G91" t="s">
        <v>3377</v>
      </c>
      <c r="H91" t="s">
        <v>3378</v>
      </c>
      <c r="I91" t="s">
        <v>3379</v>
      </c>
      <c r="J91" t="s">
        <v>3380</v>
      </c>
      <c r="K91" t="s">
        <v>3381</v>
      </c>
      <c r="L91" t="s">
        <v>3382</v>
      </c>
      <c r="M91" t="s">
        <v>3383</v>
      </c>
      <c r="N91" t="s">
        <v>3384</v>
      </c>
      <c r="O91" t="s">
        <v>2005</v>
      </c>
      <c r="P91" t="s">
        <v>277</v>
      </c>
      <c r="Q91" t="s">
        <v>3175</v>
      </c>
    </row>
  </sheetData>
  <sortState xmlns:xlrd2="http://schemas.microsoft.com/office/spreadsheetml/2017/richdata2" ref="A1:P10">
    <sortCondition ref="A1:A10"/>
  </sortState>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Q8"/>
  <sheetViews>
    <sheetView workbookViewId="0">
      <selection activeCell="E14" sqref="E14"/>
    </sheetView>
  </sheetViews>
  <sheetFormatPr defaultRowHeight="18.75"/>
  <cols>
    <col min="2" max="2" width="5.25" customWidth="1"/>
    <col min="3" max="3" width="5.625" customWidth="1"/>
    <col min="5" max="5" width="21.375" bestFit="1" customWidth="1"/>
    <col min="6" max="6" width="4.125" style="605" customWidth="1"/>
  </cols>
  <sheetData>
    <row r="1" spans="1:17">
      <c r="A1" s="600">
        <v>410037</v>
      </c>
      <c r="B1" t="s">
        <v>22</v>
      </c>
      <c r="C1" t="s">
        <v>3045</v>
      </c>
      <c r="D1" t="s">
        <v>3046</v>
      </c>
      <c r="E1" t="s">
        <v>1950</v>
      </c>
      <c r="F1" s="605" t="s">
        <v>3047</v>
      </c>
      <c r="G1" t="s">
        <v>3114</v>
      </c>
      <c r="H1" t="s">
        <v>23</v>
      </c>
      <c r="I1" t="s">
        <v>3115</v>
      </c>
      <c r="J1" t="s">
        <v>3116</v>
      </c>
      <c r="K1" t="s">
        <v>3117</v>
      </c>
      <c r="L1" t="s">
        <v>3118</v>
      </c>
      <c r="M1" t="s">
        <v>3119</v>
      </c>
      <c r="N1" t="s">
        <v>3120</v>
      </c>
      <c r="O1" t="s">
        <v>1951</v>
      </c>
      <c r="P1" t="s">
        <v>56</v>
      </c>
      <c r="Q1" t="s">
        <v>161</v>
      </c>
    </row>
    <row r="2" spans="1:17">
      <c r="A2" s="600">
        <v>410037</v>
      </c>
      <c r="B2" t="s">
        <v>22</v>
      </c>
      <c r="C2" t="s">
        <v>3045</v>
      </c>
      <c r="D2" t="s">
        <v>3046</v>
      </c>
      <c r="E2" t="s">
        <v>1950</v>
      </c>
      <c r="F2" s="605" t="s">
        <v>3047</v>
      </c>
      <c r="G2" t="s">
        <v>3114</v>
      </c>
      <c r="H2" t="s">
        <v>23</v>
      </c>
      <c r="I2" t="s">
        <v>3115</v>
      </c>
      <c r="J2" t="s">
        <v>3116</v>
      </c>
      <c r="K2" t="s">
        <v>3117</v>
      </c>
      <c r="L2" t="s">
        <v>3118</v>
      </c>
      <c r="M2" t="s">
        <v>3119</v>
      </c>
      <c r="N2" t="s">
        <v>3120</v>
      </c>
      <c r="O2" t="s">
        <v>1951</v>
      </c>
      <c r="P2" t="s">
        <v>56</v>
      </c>
      <c r="Q2" t="s">
        <v>161</v>
      </c>
    </row>
    <row r="3" spans="1:17">
      <c r="A3">
        <v>410037</v>
      </c>
      <c r="B3" t="s">
        <v>22</v>
      </c>
      <c r="C3" t="s">
        <v>3045</v>
      </c>
      <c r="D3" t="s">
        <v>3046</v>
      </c>
      <c r="E3" t="s">
        <v>1950</v>
      </c>
      <c r="F3" s="605" t="s">
        <v>3047</v>
      </c>
      <c r="G3" t="s">
        <v>3114</v>
      </c>
      <c r="H3" t="s">
        <v>23</v>
      </c>
      <c r="I3" t="s">
        <v>3115</v>
      </c>
      <c r="J3" t="s">
        <v>3116</v>
      </c>
      <c r="K3" t="s">
        <v>3117</v>
      </c>
      <c r="L3" t="s">
        <v>3118</v>
      </c>
      <c r="M3" t="s">
        <v>3119</v>
      </c>
      <c r="N3" t="s">
        <v>3120</v>
      </c>
      <c r="O3" t="s">
        <v>1951</v>
      </c>
      <c r="P3" t="s">
        <v>56</v>
      </c>
      <c r="Q3" t="s">
        <v>161</v>
      </c>
    </row>
    <row r="6" spans="1:17">
      <c r="A6" s="2"/>
    </row>
    <row r="7" spans="1:17">
      <c r="A7" s="2"/>
    </row>
    <row r="8" spans="1:17">
      <c r="A8" s="2"/>
    </row>
  </sheetData>
  <sortState xmlns:xlrd2="http://schemas.microsoft.com/office/spreadsheetml/2017/richdata2" ref="A1:R1">
    <sortCondition ref="A1"/>
  </sortState>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
  <sheetViews>
    <sheetView workbookViewId="0">
      <selection activeCell="E28" sqref="E28"/>
    </sheetView>
  </sheetViews>
  <sheetFormatPr defaultRowHeight="18.75"/>
  <sheetData>
    <row r="1" spans="1:1">
      <c r="A1" t="s">
        <v>2003</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Q30"/>
  <sheetViews>
    <sheetView workbookViewId="0">
      <selection activeCell="E28" sqref="E28"/>
    </sheetView>
  </sheetViews>
  <sheetFormatPr defaultRowHeight="18.75"/>
  <cols>
    <col min="2" max="2" width="5.25" customWidth="1"/>
    <col min="3" max="3" width="5.375" customWidth="1"/>
    <col min="5" max="5" width="27.625" bestFit="1" customWidth="1"/>
    <col min="6" max="6" width="5.25" style="605" customWidth="1"/>
    <col min="7" max="7" width="27.625" customWidth="1"/>
    <col min="8" max="8" width="4.25" customWidth="1"/>
  </cols>
  <sheetData>
    <row r="1" spans="1:17">
      <c r="A1" s="600">
        <v>111064</v>
      </c>
      <c r="B1" t="s">
        <v>29</v>
      </c>
      <c r="C1" t="s">
        <v>3045</v>
      </c>
      <c r="D1" t="s">
        <v>3046</v>
      </c>
      <c r="E1" t="s">
        <v>1952</v>
      </c>
      <c r="F1" s="605" t="s">
        <v>3047</v>
      </c>
      <c r="G1" t="s">
        <v>3628</v>
      </c>
      <c r="H1" t="s">
        <v>23</v>
      </c>
      <c r="I1" t="s">
        <v>3629</v>
      </c>
      <c r="J1" t="s">
        <v>3395</v>
      </c>
      <c r="K1" t="s">
        <v>3630</v>
      </c>
      <c r="L1" t="s">
        <v>3631</v>
      </c>
      <c r="M1" t="s">
        <v>3632</v>
      </c>
      <c r="N1" t="s">
        <v>3633</v>
      </c>
      <c r="O1" t="s">
        <v>1953</v>
      </c>
      <c r="P1" t="s">
        <v>52</v>
      </c>
      <c r="Q1" t="s">
        <v>3143</v>
      </c>
    </row>
    <row r="2" spans="1:17">
      <c r="A2" s="600">
        <v>111064</v>
      </c>
      <c r="B2" t="s">
        <v>29</v>
      </c>
      <c r="C2" t="s">
        <v>3045</v>
      </c>
      <c r="D2" t="s">
        <v>3046</v>
      </c>
      <c r="E2" t="s">
        <v>1952</v>
      </c>
      <c r="F2" s="605" t="s">
        <v>3047</v>
      </c>
      <c r="G2" t="s">
        <v>3628</v>
      </c>
      <c r="H2" t="s">
        <v>23</v>
      </c>
      <c r="I2" t="s">
        <v>3629</v>
      </c>
      <c r="J2" t="s">
        <v>3395</v>
      </c>
      <c r="K2" t="s">
        <v>3630</v>
      </c>
      <c r="L2" t="s">
        <v>3631</v>
      </c>
      <c r="M2" t="s">
        <v>3632</v>
      </c>
      <c r="N2" t="s">
        <v>3633</v>
      </c>
      <c r="O2" t="s">
        <v>1953</v>
      </c>
      <c r="P2" t="s">
        <v>52</v>
      </c>
      <c r="Q2" t="s">
        <v>3143</v>
      </c>
    </row>
    <row r="3" spans="1:17">
      <c r="A3" s="600">
        <v>111064</v>
      </c>
      <c r="B3" t="s">
        <v>29</v>
      </c>
      <c r="C3" t="s">
        <v>3045</v>
      </c>
      <c r="D3" t="s">
        <v>3046</v>
      </c>
      <c r="E3" t="s">
        <v>1952</v>
      </c>
      <c r="F3" s="605" t="s">
        <v>3047</v>
      </c>
      <c r="G3" t="s">
        <v>3628</v>
      </c>
      <c r="H3" t="s">
        <v>23</v>
      </c>
      <c r="I3" t="s">
        <v>3629</v>
      </c>
      <c r="J3" t="s">
        <v>3395</v>
      </c>
      <c r="K3" t="s">
        <v>3630</v>
      </c>
      <c r="L3" t="s">
        <v>3631</v>
      </c>
      <c r="M3" t="s">
        <v>3632</v>
      </c>
      <c r="N3" t="s">
        <v>3633</v>
      </c>
      <c r="O3" t="s">
        <v>1953</v>
      </c>
      <c r="P3" t="s">
        <v>52</v>
      </c>
      <c r="Q3" t="s">
        <v>3143</v>
      </c>
    </row>
    <row r="4" spans="1:17">
      <c r="A4" s="600">
        <v>111064</v>
      </c>
      <c r="B4" t="s">
        <v>29</v>
      </c>
      <c r="C4" t="s">
        <v>3045</v>
      </c>
      <c r="D4" t="s">
        <v>3046</v>
      </c>
      <c r="E4" t="s">
        <v>1952</v>
      </c>
      <c r="F4" s="605" t="s">
        <v>3047</v>
      </c>
      <c r="G4" t="s">
        <v>3628</v>
      </c>
      <c r="H4" t="s">
        <v>23</v>
      </c>
      <c r="I4" t="s">
        <v>3629</v>
      </c>
      <c r="J4" t="s">
        <v>3395</v>
      </c>
      <c r="K4" t="s">
        <v>3630</v>
      </c>
      <c r="L4" t="s">
        <v>3631</v>
      </c>
      <c r="M4" t="s">
        <v>3632</v>
      </c>
      <c r="N4" t="s">
        <v>3633</v>
      </c>
      <c r="O4" t="s">
        <v>1953</v>
      </c>
      <c r="P4" t="s">
        <v>52</v>
      </c>
      <c r="Q4" t="s">
        <v>3143</v>
      </c>
    </row>
    <row r="5" spans="1:17">
      <c r="A5" s="600">
        <v>111064</v>
      </c>
      <c r="B5" t="s">
        <v>29</v>
      </c>
      <c r="C5" t="s">
        <v>3045</v>
      </c>
      <c r="D5" t="s">
        <v>3046</v>
      </c>
      <c r="E5" t="s">
        <v>1952</v>
      </c>
      <c r="F5" s="605" t="s">
        <v>3047</v>
      </c>
      <c r="G5" t="s">
        <v>3628</v>
      </c>
      <c r="H5" t="s">
        <v>23</v>
      </c>
      <c r="I5" t="s">
        <v>3629</v>
      </c>
      <c r="J5" t="s">
        <v>3395</v>
      </c>
      <c r="K5" t="s">
        <v>3630</v>
      </c>
      <c r="L5" t="s">
        <v>3631</v>
      </c>
      <c r="M5" t="s">
        <v>3632</v>
      </c>
      <c r="N5" t="s">
        <v>3633</v>
      </c>
      <c r="O5" t="s">
        <v>1953</v>
      </c>
      <c r="P5" t="s">
        <v>52</v>
      </c>
      <c r="Q5" t="s">
        <v>3143</v>
      </c>
    </row>
    <row r="6" spans="1:17">
      <c r="A6" s="600">
        <v>111064</v>
      </c>
      <c r="B6" t="s">
        <v>29</v>
      </c>
      <c r="C6" t="s">
        <v>3045</v>
      </c>
      <c r="D6" t="s">
        <v>3046</v>
      </c>
      <c r="E6" t="s">
        <v>1952</v>
      </c>
      <c r="F6" s="605" t="s">
        <v>3047</v>
      </c>
      <c r="G6" t="s">
        <v>3628</v>
      </c>
      <c r="H6" t="s">
        <v>23</v>
      </c>
      <c r="I6" t="s">
        <v>3629</v>
      </c>
      <c r="J6" t="s">
        <v>3395</v>
      </c>
      <c r="K6" t="s">
        <v>3630</v>
      </c>
      <c r="L6" t="s">
        <v>3631</v>
      </c>
      <c r="M6" t="s">
        <v>3632</v>
      </c>
      <c r="N6" t="s">
        <v>3633</v>
      </c>
      <c r="O6" t="s">
        <v>1953</v>
      </c>
      <c r="P6" t="s">
        <v>52</v>
      </c>
      <c r="Q6" t="s">
        <v>3143</v>
      </c>
    </row>
    <row r="7" spans="1:17">
      <c r="A7" s="600">
        <v>111064</v>
      </c>
      <c r="B7" t="s">
        <v>29</v>
      </c>
      <c r="C7" t="s">
        <v>3045</v>
      </c>
      <c r="D7" t="s">
        <v>3046</v>
      </c>
      <c r="E7" t="s">
        <v>1952</v>
      </c>
      <c r="F7" s="605" t="s">
        <v>3047</v>
      </c>
      <c r="G7" t="s">
        <v>3628</v>
      </c>
      <c r="H7" t="s">
        <v>23</v>
      </c>
      <c r="I7" t="s">
        <v>3629</v>
      </c>
      <c r="J7" t="s">
        <v>3395</v>
      </c>
      <c r="K7" t="s">
        <v>3630</v>
      </c>
      <c r="L7" t="s">
        <v>3631</v>
      </c>
      <c r="M7" t="s">
        <v>3632</v>
      </c>
      <c r="N7" t="s">
        <v>3633</v>
      </c>
      <c r="O7" t="s">
        <v>1953</v>
      </c>
      <c r="P7" t="s">
        <v>52</v>
      </c>
      <c r="Q7" t="s">
        <v>3143</v>
      </c>
    </row>
    <row r="8" spans="1:17">
      <c r="A8" s="600">
        <v>115230</v>
      </c>
      <c r="B8" t="s">
        <v>34</v>
      </c>
      <c r="C8" t="s">
        <v>3045</v>
      </c>
      <c r="D8" t="s">
        <v>3046</v>
      </c>
      <c r="E8" t="s">
        <v>1952</v>
      </c>
      <c r="F8" s="605" t="s">
        <v>3047</v>
      </c>
      <c r="G8" t="s">
        <v>3634</v>
      </c>
      <c r="H8" t="s">
        <v>23</v>
      </c>
      <c r="I8" t="s">
        <v>3635</v>
      </c>
      <c r="J8" t="s">
        <v>3636</v>
      </c>
      <c r="K8" t="s">
        <v>3637</v>
      </c>
      <c r="L8" t="s">
        <v>3638</v>
      </c>
      <c r="M8" t="s">
        <v>3639</v>
      </c>
      <c r="N8" t="s">
        <v>3640</v>
      </c>
      <c r="O8" t="s">
        <v>1953</v>
      </c>
      <c r="P8" t="s">
        <v>1946</v>
      </c>
      <c r="Q8" t="s">
        <v>3281</v>
      </c>
    </row>
    <row r="9" spans="1:17">
      <c r="A9">
        <v>115230</v>
      </c>
      <c r="B9" t="s">
        <v>34</v>
      </c>
      <c r="C9" t="s">
        <v>3045</v>
      </c>
      <c r="D9" t="s">
        <v>3046</v>
      </c>
      <c r="E9" t="s">
        <v>1952</v>
      </c>
      <c r="F9" s="605" t="s">
        <v>3047</v>
      </c>
      <c r="G9" t="s">
        <v>3634</v>
      </c>
      <c r="H9" t="s">
        <v>23</v>
      </c>
      <c r="I9" t="s">
        <v>3635</v>
      </c>
      <c r="J9" t="s">
        <v>3636</v>
      </c>
      <c r="K9" t="s">
        <v>3637</v>
      </c>
      <c r="L9" t="s">
        <v>3638</v>
      </c>
      <c r="M9" t="s">
        <v>3639</v>
      </c>
      <c r="N9" t="s">
        <v>3640</v>
      </c>
      <c r="O9" t="s">
        <v>1953</v>
      </c>
      <c r="P9" t="s">
        <v>1946</v>
      </c>
      <c r="Q9" t="s">
        <v>3281</v>
      </c>
    </row>
    <row r="10" spans="1:17">
      <c r="A10">
        <v>115230</v>
      </c>
      <c r="B10" t="s">
        <v>34</v>
      </c>
      <c r="C10" t="s">
        <v>3045</v>
      </c>
      <c r="D10" t="s">
        <v>3046</v>
      </c>
      <c r="E10" t="s">
        <v>1952</v>
      </c>
      <c r="F10" s="605" t="s">
        <v>3047</v>
      </c>
      <c r="G10" t="s">
        <v>3634</v>
      </c>
      <c r="H10" t="s">
        <v>23</v>
      </c>
      <c r="I10" t="s">
        <v>3635</v>
      </c>
      <c r="J10" t="s">
        <v>3636</v>
      </c>
      <c r="K10" t="s">
        <v>3637</v>
      </c>
      <c r="L10" t="s">
        <v>3638</v>
      </c>
      <c r="M10" t="s">
        <v>3639</v>
      </c>
      <c r="N10" t="s">
        <v>3640</v>
      </c>
      <c r="O10" t="s">
        <v>1953</v>
      </c>
      <c r="P10" t="s">
        <v>1946</v>
      </c>
      <c r="Q10" t="s">
        <v>3281</v>
      </c>
    </row>
    <row r="11" spans="1:17">
      <c r="A11">
        <v>115230</v>
      </c>
      <c r="B11" t="s">
        <v>34</v>
      </c>
      <c r="C11" t="s">
        <v>3045</v>
      </c>
      <c r="D11" t="s">
        <v>3046</v>
      </c>
      <c r="E11" t="s">
        <v>1952</v>
      </c>
      <c r="F11" s="605" t="s">
        <v>3047</v>
      </c>
      <c r="G11" t="s">
        <v>3634</v>
      </c>
      <c r="H11" t="s">
        <v>23</v>
      </c>
      <c r="I11" t="s">
        <v>3635</v>
      </c>
      <c r="J11" t="s">
        <v>3636</v>
      </c>
      <c r="K11" t="s">
        <v>3637</v>
      </c>
      <c r="L11" t="s">
        <v>3638</v>
      </c>
      <c r="M11" t="s">
        <v>3639</v>
      </c>
      <c r="N11" t="s">
        <v>3640</v>
      </c>
      <c r="O11" t="s">
        <v>1953</v>
      </c>
      <c r="P11" t="s">
        <v>1946</v>
      </c>
      <c r="Q11" t="s">
        <v>3281</v>
      </c>
    </row>
    <row r="12" spans="1:17">
      <c r="A12">
        <v>115230</v>
      </c>
      <c r="B12" t="s">
        <v>34</v>
      </c>
      <c r="C12" t="s">
        <v>3045</v>
      </c>
      <c r="D12" t="s">
        <v>3046</v>
      </c>
      <c r="E12" t="s">
        <v>1952</v>
      </c>
      <c r="F12" s="605" t="s">
        <v>3047</v>
      </c>
      <c r="G12" t="s">
        <v>3634</v>
      </c>
      <c r="H12" t="s">
        <v>23</v>
      </c>
      <c r="I12" t="s">
        <v>3635</v>
      </c>
      <c r="J12" t="s">
        <v>3636</v>
      </c>
      <c r="K12" t="s">
        <v>3637</v>
      </c>
      <c r="L12" t="s">
        <v>3638</v>
      </c>
      <c r="M12" t="s">
        <v>3639</v>
      </c>
      <c r="N12" t="s">
        <v>3640</v>
      </c>
      <c r="O12" t="s">
        <v>1953</v>
      </c>
      <c r="P12" t="s">
        <v>1946</v>
      </c>
      <c r="Q12" t="s">
        <v>3281</v>
      </c>
    </row>
    <row r="13" spans="1:17">
      <c r="A13">
        <v>115230</v>
      </c>
      <c r="B13" t="s">
        <v>34</v>
      </c>
      <c r="C13" t="s">
        <v>3045</v>
      </c>
      <c r="D13" t="s">
        <v>3046</v>
      </c>
      <c r="E13" t="s">
        <v>1952</v>
      </c>
      <c r="F13" s="605" t="s">
        <v>3047</v>
      </c>
      <c r="G13" t="s">
        <v>3634</v>
      </c>
      <c r="H13" t="s">
        <v>23</v>
      </c>
      <c r="I13" t="s">
        <v>3635</v>
      </c>
      <c r="J13" t="s">
        <v>3636</v>
      </c>
      <c r="K13" t="s">
        <v>3637</v>
      </c>
      <c r="L13" t="s">
        <v>3638</v>
      </c>
      <c r="M13" t="s">
        <v>3639</v>
      </c>
      <c r="N13" t="s">
        <v>3640</v>
      </c>
      <c r="O13" t="s">
        <v>1953</v>
      </c>
      <c r="P13" t="s">
        <v>1946</v>
      </c>
      <c r="Q13" t="s">
        <v>3281</v>
      </c>
    </row>
    <row r="14" spans="1:17">
      <c r="A14">
        <v>411662</v>
      </c>
      <c r="B14" t="s">
        <v>27</v>
      </c>
      <c r="C14" t="s">
        <v>3045</v>
      </c>
      <c r="D14" t="s">
        <v>3046</v>
      </c>
      <c r="E14" t="s">
        <v>1952</v>
      </c>
      <c r="F14" s="605" t="s">
        <v>3047</v>
      </c>
      <c r="G14" t="s">
        <v>3641</v>
      </c>
      <c r="H14" t="s">
        <v>23</v>
      </c>
      <c r="I14" t="s">
        <v>3642</v>
      </c>
      <c r="J14" t="s">
        <v>3643</v>
      </c>
      <c r="K14" t="s">
        <v>3644</v>
      </c>
      <c r="L14" t="s">
        <v>3645</v>
      </c>
      <c r="M14" t="s">
        <v>3646</v>
      </c>
      <c r="N14" t="s">
        <v>3647</v>
      </c>
      <c r="O14" t="s">
        <v>1953</v>
      </c>
      <c r="P14" t="s">
        <v>30</v>
      </c>
      <c r="Q14" t="s">
        <v>3465</v>
      </c>
    </row>
    <row r="15" spans="1:17">
      <c r="A15">
        <v>411662</v>
      </c>
      <c r="B15" t="s">
        <v>27</v>
      </c>
      <c r="C15" t="s">
        <v>3045</v>
      </c>
      <c r="D15" t="s">
        <v>3046</v>
      </c>
      <c r="E15" t="s">
        <v>1952</v>
      </c>
      <c r="F15" s="605" t="s">
        <v>3047</v>
      </c>
      <c r="G15" t="s">
        <v>3641</v>
      </c>
      <c r="H15" t="s">
        <v>23</v>
      </c>
      <c r="I15" t="s">
        <v>3642</v>
      </c>
      <c r="J15" t="s">
        <v>3643</v>
      </c>
      <c r="K15" t="s">
        <v>3644</v>
      </c>
      <c r="L15" t="s">
        <v>3645</v>
      </c>
      <c r="M15" t="s">
        <v>3646</v>
      </c>
      <c r="N15" t="s">
        <v>3647</v>
      </c>
      <c r="O15" t="s">
        <v>1953</v>
      </c>
      <c r="P15" t="s">
        <v>30</v>
      </c>
      <c r="Q15" t="s">
        <v>3465</v>
      </c>
    </row>
    <row r="16" spans="1:17">
      <c r="A16">
        <v>411662</v>
      </c>
      <c r="B16" t="s">
        <v>27</v>
      </c>
      <c r="C16" t="s">
        <v>3045</v>
      </c>
      <c r="D16" t="s">
        <v>3046</v>
      </c>
      <c r="E16" t="s">
        <v>1952</v>
      </c>
      <c r="F16" s="605" t="s">
        <v>3047</v>
      </c>
      <c r="G16" t="s">
        <v>3641</v>
      </c>
      <c r="H16" t="s">
        <v>23</v>
      </c>
      <c r="I16" t="s">
        <v>3642</v>
      </c>
      <c r="J16" t="s">
        <v>3643</v>
      </c>
      <c r="K16" t="s">
        <v>3644</v>
      </c>
      <c r="L16" t="s">
        <v>3645</v>
      </c>
      <c r="M16" t="s">
        <v>3646</v>
      </c>
      <c r="N16" t="s">
        <v>3647</v>
      </c>
      <c r="O16" t="s">
        <v>1953</v>
      </c>
      <c r="P16" t="s">
        <v>30</v>
      </c>
      <c r="Q16" t="s">
        <v>3465</v>
      </c>
    </row>
    <row r="17" spans="1:17">
      <c r="A17">
        <v>411662</v>
      </c>
      <c r="B17" t="s">
        <v>27</v>
      </c>
      <c r="C17" t="s">
        <v>3045</v>
      </c>
      <c r="D17" t="s">
        <v>3046</v>
      </c>
      <c r="E17" t="s">
        <v>1952</v>
      </c>
      <c r="F17" s="605" t="s">
        <v>3047</v>
      </c>
      <c r="G17" t="s">
        <v>3641</v>
      </c>
      <c r="H17" t="s">
        <v>23</v>
      </c>
      <c r="I17" t="s">
        <v>3642</v>
      </c>
      <c r="J17" t="s">
        <v>3643</v>
      </c>
      <c r="K17" t="s">
        <v>3644</v>
      </c>
      <c r="L17" t="s">
        <v>3645</v>
      </c>
      <c r="M17" t="s">
        <v>3646</v>
      </c>
      <c r="N17" t="s">
        <v>3647</v>
      </c>
      <c r="O17" t="s">
        <v>1953</v>
      </c>
      <c r="P17" t="s">
        <v>30</v>
      </c>
      <c r="Q17" t="s">
        <v>3465</v>
      </c>
    </row>
    <row r="18" spans="1:17">
      <c r="A18">
        <v>411662</v>
      </c>
      <c r="B18" t="s">
        <v>27</v>
      </c>
      <c r="C18" t="s">
        <v>3045</v>
      </c>
      <c r="D18" t="s">
        <v>3046</v>
      </c>
      <c r="E18" t="s">
        <v>1952</v>
      </c>
      <c r="F18" s="605" t="s">
        <v>3047</v>
      </c>
      <c r="G18" t="s">
        <v>3641</v>
      </c>
      <c r="H18" t="s">
        <v>23</v>
      </c>
      <c r="I18" t="s">
        <v>3642</v>
      </c>
      <c r="J18" t="s">
        <v>3643</v>
      </c>
      <c r="K18" t="s">
        <v>3644</v>
      </c>
      <c r="L18" t="s">
        <v>3645</v>
      </c>
      <c r="M18" t="s">
        <v>3646</v>
      </c>
      <c r="N18" t="s">
        <v>3647</v>
      </c>
      <c r="O18" t="s">
        <v>1953</v>
      </c>
      <c r="P18" t="s">
        <v>30</v>
      </c>
      <c r="Q18" t="s">
        <v>3465</v>
      </c>
    </row>
    <row r="19" spans="1:17">
      <c r="A19">
        <v>411662</v>
      </c>
      <c r="B19" t="s">
        <v>27</v>
      </c>
      <c r="C19" t="s">
        <v>3045</v>
      </c>
      <c r="D19" t="s">
        <v>3046</v>
      </c>
      <c r="E19" t="s">
        <v>1952</v>
      </c>
      <c r="F19" s="605" t="s">
        <v>3047</v>
      </c>
      <c r="G19" t="s">
        <v>3641</v>
      </c>
      <c r="H19" t="s">
        <v>23</v>
      </c>
      <c r="I19" t="s">
        <v>3642</v>
      </c>
      <c r="J19" t="s">
        <v>3643</v>
      </c>
      <c r="K19" t="s">
        <v>3644</v>
      </c>
      <c r="L19" t="s">
        <v>3645</v>
      </c>
      <c r="M19" t="s">
        <v>3646</v>
      </c>
      <c r="N19" t="s">
        <v>3647</v>
      </c>
      <c r="O19" t="s">
        <v>1953</v>
      </c>
      <c r="P19" t="s">
        <v>30</v>
      </c>
      <c r="Q19" t="s">
        <v>3465</v>
      </c>
    </row>
    <row r="20" spans="1:17">
      <c r="A20">
        <v>712606</v>
      </c>
      <c r="B20" t="s">
        <v>22</v>
      </c>
      <c r="C20" t="s">
        <v>3045</v>
      </c>
      <c r="D20" t="s">
        <v>3046</v>
      </c>
      <c r="E20" t="s">
        <v>1952</v>
      </c>
      <c r="F20" s="605" t="s">
        <v>3047</v>
      </c>
      <c r="G20" t="s">
        <v>3648</v>
      </c>
      <c r="H20" t="s">
        <v>23</v>
      </c>
      <c r="I20" t="s">
        <v>3649</v>
      </c>
      <c r="J20" t="s">
        <v>3650</v>
      </c>
      <c r="K20" t="s">
        <v>3651</v>
      </c>
      <c r="L20" t="s">
        <v>3652</v>
      </c>
      <c r="M20" t="s">
        <v>3653</v>
      </c>
      <c r="N20" t="s">
        <v>3654</v>
      </c>
      <c r="O20" t="s">
        <v>1953</v>
      </c>
      <c r="P20" t="s">
        <v>63</v>
      </c>
      <c r="Q20" t="s">
        <v>3175</v>
      </c>
    </row>
    <row r="21" spans="1:17">
      <c r="A21">
        <v>712606</v>
      </c>
      <c r="B21" t="s">
        <v>22</v>
      </c>
      <c r="C21" t="s">
        <v>3045</v>
      </c>
      <c r="D21" t="s">
        <v>3046</v>
      </c>
      <c r="E21" t="s">
        <v>1952</v>
      </c>
      <c r="F21" s="605" t="s">
        <v>3047</v>
      </c>
      <c r="G21" t="s">
        <v>3648</v>
      </c>
      <c r="H21" t="s">
        <v>23</v>
      </c>
      <c r="I21" t="s">
        <v>3649</v>
      </c>
      <c r="J21" t="s">
        <v>3650</v>
      </c>
      <c r="K21" t="s">
        <v>3651</v>
      </c>
      <c r="L21" t="s">
        <v>3652</v>
      </c>
      <c r="M21" t="s">
        <v>3653</v>
      </c>
      <c r="N21" t="s">
        <v>3654</v>
      </c>
      <c r="O21" t="s">
        <v>1953</v>
      </c>
      <c r="P21" t="s">
        <v>63</v>
      </c>
      <c r="Q21" t="s">
        <v>3175</v>
      </c>
    </row>
    <row r="22" spans="1:17">
      <c r="A22">
        <v>712606</v>
      </c>
      <c r="B22" t="s">
        <v>22</v>
      </c>
      <c r="C22" t="s">
        <v>3045</v>
      </c>
      <c r="D22" t="s">
        <v>3046</v>
      </c>
      <c r="E22" t="s">
        <v>1952</v>
      </c>
      <c r="F22" s="605" t="s">
        <v>3047</v>
      </c>
      <c r="G22" t="s">
        <v>3648</v>
      </c>
      <c r="H22" t="s">
        <v>23</v>
      </c>
      <c r="I22" t="s">
        <v>3649</v>
      </c>
      <c r="J22" t="s">
        <v>3650</v>
      </c>
      <c r="K22" t="s">
        <v>3651</v>
      </c>
      <c r="L22" t="s">
        <v>3652</v>
      </c>
      <c r="M22" t="s">
        <v>3653</v>
      </c>
      <c r="N22" t="s">
        <v>3654</v>
      </c>
      <c r="O22" t="s">
        <v>1953</v>
      </c>
      <c r="P22" t="s">
        <v>63</v>
      </c>
      <c r="Q22" t="s">
        <v>3175</v>
      </c>
    </row>
    <row r="23" spans="1:17">
      <c r="A23">
        <v>712606</v>
      </c>
      <c r="B23" t="s">
        <v>22</v>
      </c>
      <c r="C23" t="s">
        <v>3045</v>
      </c>
      <c r="D23" t="s">
        <v>3046</v>
      </c>
      <c r="E23" t="s">
        <v>1952</v>
      </c>
      <c r="F23" s="605" t="s">
        <v>3047</v>
      </c>
      <c r="G23" t="s">
        <v>3648</v>
      </c>
      <c r="H23" t="s">
        <v>23</v>
      </c>
      <c r="I23" t="s">
        <v>3649</v>
      </c>
      <c r="J23" t="s">
        <v>3650</v>
      </c>
      <c r="K23" t="s">
        <v>3651</v>
      </c>
      <c r="L23" t="s">
        <v>3652</v>
      </c>
      <c r="M23" t="s">
        <v>3653</v>
      </c>
      <c r="N23" t="s">
        <v>3654</v>
      </c>
      <c r="O23" t="s">
        <v>1953</v>
      </c>
      <c r="P23" t="s">
        <v>63</v>
      </c>
      <c r="Q23" t="s">
        <v>3175</v>
      </c>
    </row>
    <row r="24" spans="1:17">
      <c r="A24">
        <v>712606</v>
      </c>
      <c r="B24" t="s">
        <v>22</v>
      </c>
      <c r="C24" t="s">
        <v>3045</v>
      </c>
      <c r="D24" t="s">
        <v>3046</v>
      </c>
      <c r="E24" t="s">
        <v>1952</v>
      </c>
      <c r="F24" s="605" t="s">
        <v>3047</v>
      </c>
      <c r="G24" t="s">
        <v>3648</v>
      </c>
      <c r="H24" t="s">
        <v>23</v>
      </c>
      <c r="I24" t="s">
        <v>3649</v>
      </c>
      <c r="J24" t="s">
        <v>3650</v>
      </c>
      <c r="K24" t="s">
        <v>3651</v>
      </c>
      <c r="L24" t="s">
        <v>3652</v>
      </c>
      <c r="M24" t="s">
        <v>3653</v>
      </c>
      <c r="N24" t="s">
        <v>3654</v>
      </c>
      <c r="O24" t="s">
        <v>1953</v>
      </c>
      <c r="P24" t="s">
        <v>63</v>
      </c>
      <c r="Q24" t="s">
        <v>3175</v>
      </c>
    </row>
    <row r="25" spans="1:17">
      <c r="A25">
        <v>1910449</v>
      </c>
      <c r="B25" t="s">
        <v>32</v>
      </c>
      <c r="C25" t="s">
        <v>3045</v>
      </c>
      <c r="D25" t="s">
        <v>3046</v>
      </c>
      <c r="E25" t="s">
        <v>1952</v>
      </c>
      <c r="F25" s="605" t="s">
        <v>3047</v>
      </c>
      <c r="G25" t="s">
        <v>3655</v>
      </c>
      <c r="H25" t="s">
        <v>23</v>
      </c>
      <c r="I25" t="s">
        <v>3656</v>
      </c>
      <c r="J25" t="s">
        <v>3657</v>
      </c>
      <c r="K25" t="s">
        <v>3658</v>
      </c>
      <c r="L25" t="s">
        <v>3659</v>
      </c>
      <c r="M25" t="s">
        <v>3660</v>
      </c>
      <c r="N25" t="s">
        <v>3661</v>
      </c>
      <c r="O25" t="s">
        <v>1953</v>
      </c>
      <c r="P25" t="s">
        <v>277</v>
      </c>
      <c r="Q25" t="s">
        <v>3281</v>
      </c>
    </row>
    <row r="26" spans="1:17">
      <c r="A26">
        <v>1910449</v>
      </c>
      <c r="B26" t="s">
        <v>32</v>
      </c>
      <c r="C26" t="s">
        <v>3045</v>
      </c>
      <c r="D26" t="s">
        <v>3046</v>
      </c>
      <c r="E26" t="s">
        <v>1952</v>
      </c>
      <c r="F26" s="605" t="s">
        <v>3047</v>
      </c>
      <c r="G26" t="s">
        <v>3655</v>
      </c>
      <c r="H26" t="s">
        <v>23</v>
      </c>
      <c r="I26" t="s">
        <v>3656</v>
      </c>
      <c r="J26" t="s">
        <v>3657</v>
      </c>
      <c r="K26" t="s">
        <v>3658</v>
      </c>
      <c r="L26" t="s">
        <v>3659</v>
      </c>
      <c r="M26" t="s">
        <v>3660</v>
      </c>
      <c r="N26" t="s">
        <v>3661</v>
      </c>
      <c r="O26" t="s">
        <v>1953</v>
      </c>
      <c r="P26" t="s">
        <v>277</v>
      </c>
      <c r="Q26" t="s">
        <v>3281</v>
      </c>
    </row>
    <row r="27" spans="1:17">
      <c r="A27">
        <v>1910449</v>
      </c>
      <c r="B27" t="s">
        <v>32</v>
      </c>
      <c r="C27" t="s">
        <v>3045</v>
      </c>
      <c r="D27" t="s">
        <v>3046</v>
      </c>
      <c r="E27" t="s">
        <v>1952</v>
      </c>
      <c r="F27" s="605" t="s">
        <v>3047</v>
      </c>
      <c r="G27" t="s">
        <v>3655</v>
      </c>
      <c r="H27" t="s">
        <v>23</v>
      </c>
      <c r="I27" t="s">
        <v>3656</v>
      </c>
      <c r="J27" t="s">
        <v>3657</v>
      </c>
      <c r="K27" t="s">
        <v>3658</v>
      </c>
      <c r="L27" t="s">
        <v>3659</v>
      </c>
      <c r="M27" t="s">
        <v>3660</v>
      </c>
      <c r="N27" t="s">
        <v>3661</v>
      </c>
      <c r="O27" t="s">
        <v>1953</v>
      </c>
      <c r="P27" t="s">
        <v>277</v>
      </c>
      <c r="Q27" t="s">
        <v>3281</v>
      </c>
    </row>
    <row r="28" spans="1:17">
      <c r="A28">
        <v>1910449</v>
      </c>
      <c r="B28" t="s">
        <v>32</v>
      </c>
      <c r="C28" t="s">
        <v>3045</v>
      </c>
      <c r="D28" t="s">
        <v>3046</v>
      </c>
      <c r="E28" t="s">
        <v>1952</v>
      </c>
      <c r="F28" s="605" t="s">
        <v>3047</v>
      </c>
      <c r="G28" t="s">
        <v>3655</v>
      </c>
      <c r="H28" t="s">
        <v>23</v>
      </c>
      <c r="I28" t="s">
        <v>3656</v>
      </c>
      <c r="J28" t="s">
        <v>3657</v>
      </c>
      <c r="K28" t="s">
        <v>3658</v>
      </c>
      <c r="L28" t="s">
        <v>3659</v>
      </c>
      <c r="M28" t="s">
        <v>3660</v>
      </c>
      <c r="N28" t="s">
        <v>3661</v>
      </c>
      <c r="O28" t="s">
        <v>1953</v>
      </c>
      <c r="P28" t="s">
        <v>277</v>
      </c>
      <c r="Q28" t="s">
        <v>3281</v>
      </c>
    </row>
    <row r="29" spans="1:17">
      <c r="A29">
        <v>1910449</v>
      </c>
      <c r="B29" t="s">
        <v>32</v>
      </c>
      <c r="C29" t="s">
        <v>3045</v>
      </c>
      <c r="D29" t="s">
        <v>3046</v>
      </c>
      <c r="E29" t="s">
        <v>1952</v>
      </c>
      <c r="F29" s="605" t="s">
        <v>3047</v>
      </c>
      <c r="G29" t="s">
        <v>3655</v>
      </c>
      <c r="H29" t="s">
        <v>23</v>
      </c>
      <c r="I29" t="s">
        <v>3656</v>
      </c>
      <c r="J29" t="s">
        <v>3657</v>
      </c>
      <c r="K29" t="s">
        <v>3658</v>
      </c>
      <c r="L29" t="s">
        <v>3659</v>
      </c>
      <c r="M29" t="s">
        <v>3660</v>
      </c>
      <c r="N29" t="s">
        <v>3661</v>
      </c>
      <c r="O29" t="s">
        <v>1953</v>
      </c>
      <c r="P29" t="s">
        <v>277</v>
      </c>
      <c r="Q29" t="s">
        <v>3281</v>
      </c>
    </row>
    <row r="30" spans="1:17">
      <c r="A30">
        <v>1910449</v>
      </c>
      <c r="B30" t="s">
        <v>32</v>
      </c>
      <c r="C30" t="s">
        <v>3045</v>
      </c>
      <c r="D30" t="s">
        <v>3046</v>
      </c>
      <c r="E30" t="s">
        <v>1952</v>
      </c>
      <c r="F30" s="605" t="s">
        <v>3047</v>
      </c>
      <c r="G30" t="s">
        <v>3655</v>
      </c>
      <c r="H30" t="s">
        <v>23</v>
      </c>
      <c r="I30" t="s">
        <v>3656</v>
      </c>
      <c r="J30" t="s">
        <v>3657</v>
      </c>
      <c r="K30" t="s">
        <v>3658</v>
      </c>
      <c r="L30" t="s">
        <v>3659</v>
      </c>
      <c r="M30" t="s">
        <v>3660</v>
      </c>
      <c r="N30" t="s">
        <v>3661</v>
      </c>
      <c r="O30" t="s">
        <v>1953</v>
      </c>
      <c r="P30" t="s">
        <v>277</v>
      </c>
      <c r="Q30" t="s">
        <v>3281</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Q40"/>
  <sheetViews>
    <sheetView workbookViewId="0">
      <selection activeCell="E28" sqref="E28"/>
    </sheetView>
  </sheetViews>
  <sheetFormatPr defaultRowHeight="18.75"/>
  <cols>
    <col min="2" max="2" width="5.5" customWidth="1"/>
    <col min="3" max="3" width="5" customWidth="1"/>
    <col min="5" max="5" width="28" customWidth="1"/>
    <col min="6" max="6" width="9" style="605"/>
    <col min="8" max="8" width="3.25" customWidth="1"/>
  </cols>
  <sheetData>
    <row r="1" spans="1:17">
      <c r="A1" s="600">
        <v>111064</v>
      </c>
      <c r="B1" t="s">
        <v>29</v>
      </c>
      <c r="C1" t="s">
        <v>3045</v>
      </c>
      <c r="D1" t="s">
        <v>3046</v>
      </c>
      <c r="E1" t="s">
        <v>1952</v>
      </c>
      <c r="F1" s="605" t="s">
        <v>3047</v>
      </c>
      <c r="G1" t="s">
        <v>3628</v>
      </c>
      <c r="H1" t="s">
        <v>23</v>
      </c>
      <c r="I1" t="s">
        <v>3629</v>
      </c>
      <c r="J1" t="s">
        <v>3395</v>
      </c>
      <c r="K1" t="s">
        <v>3630</v>
      </c>
      <c r="L1" t="s">
        <v>3631</v>
      </c>
      <c r="M1" t="s">
        <v>3632</v>
      </c>
      <c r="N1" t="s">
        <v>3633</v>
      </c>
      <c r="O1" t="s">
        <v>1953</v>
      </c>
      <c r="P1" t="s">
        <v>52</v>
      </c>
      <c r="Q1" t="s">
        <v>3143</v>
      </c>
    </row>
    <row r="2" spans="1:17">
      <c r="A2" s="600">
        <v>111064</v>
      </c>
      <c r="B2" t="s">
        <v>29</v>
      </c>
      <c r="C2" t="s">
        <v>3045</v>
      </c>
      <c r="D2" t="s">
        <v>3046</v>
      </c>
      <c r="E2" t="s">
        <v>1952</v>
      </c>
      <c r="F2" s="605" t="s">
        <v>3047</v>
      </c>
      <c r="G2" t="s">
        <v>3628</v>
      </c>
      <c r="H2" t="s">
        <v>23</v>
      </c>
      <c r="I2" t="s">
        <v>3629</v>
      </c>
      <c r="J2" t="s">
        <v>3395</v>
      </c>
      <c r="K2" t="s">
        <v>3630</v>
      </c>
      <c r="L2" t="s">
        <v>3631</v>
      </c>
      <c r="M2" t="s">
        <v>3632</v>
      </c>
      <c r="N2" t="s">
        <v>3633</v>
      </c>
      <c r="O2" t="s">
        <v>1953</v>
      </c>
      <c r="P2" t="s">
        <v>52</v>
      </c>
      <c r="Q2" t="s">
        <v>3143</v>
      </c>
    </row>
    <row r="3" spans="1:17">
      <c r="A3" s="600">
        <v>111064</v>
      </c>
      <c r="B3" t="s">
        <v>29</v>
      </c>
      <c r="C3" t="s">
        <v>3045</v>
      </c>
      <c r="D3" t="s">
        <v>3046</v>
      </c>
      <c r="E3" t="s">
        <v>1952</v>
      </c>
      <c r="F3" s="605" t="s">
        <v>3047</v>
      </c>
      <c r="G3" t="s">
        <v>3628</v>
      </c>
      <c r="H3" t="s">
        <v>23</v>
      </c>
      <c r="I3" t="s">
        <v>3629</v>
      </c>
      <c r="J3" t="s">
        <v>3395</v>
      </c>
      <c r="K3" t="s">
        <v>3630</v>
      </c>
      <c r="L3" t="s">
        <v>3631</v>
      </c>
      <c r="M3" t="s">
        <v>3632</v>
      </c>
      <c r="N3" t="s">
        <v>3633</v>
      </c>
      <c r="O3" t="s">
        <v>1953</v>
      </c>
      <c r="P3" t="s">
        <v>52</v>
      </c>
      <c r="Q3" t="s">
        <v>3143</v>
      </c>
    </row>
    <row r="4" spans="1:17">
      <c r="A4" s="600">
        <v>111064</v>
      </c>
      <c r="B4" t="s">
        <v>29</v>
      </c>
      <c r="C4" t="s">
        <v>3045</v>
      </c>
      <c r="D4" t="s">
        <v>3046</v>
      </c>
      <c r="E4" t="s">
        <v>1952</v>
      </c>
      <c r="F4" s="605" t="s">
        <v>3047</v>
      </c>
      <c r="G4" t="s">
        <v>3628</v>
      </c>
      <c r="H4" t="s">
        <v>23</v>
      </c>
      <c r="I4" t="s">
        <v>3629</v>
      </c>
      <c r="J4" t="s">
        <v>3395</v>
      </c>
      <c r="K4" t="s">
        <v>3630</v>
      </c>
      <c r="L4" t="s">
        <v>3631</v>
      </c>
      <c r="M4" t="s">
        <v>3632</v>
      </c>
      <c r="N4" t="s">
        <v>3633</v>
      </c>
      <c r="O4" t="s">
        <v>1953</v>
      </c>
      <c r="P4" t="s">
        <v>52</v>
      </c>
      <c r="Q4" t="s">
        <v>3143</v>
      </c>
    </row>
    <row r="5" spans="1:17">
      <c r="A5" s="600">
        <v>111064</v>
      </c>
      <c r="B5" t="s">
        <v>29</v>
      </c>
      <c r="C5" t="s">
        <v>3045</v>
      </c>
      <c r="D5" t="s">
        <v>3046</v>
      </c>
      <c r="E5" t="s">
        <v>1952</v>
      </c>
      <c r="F5" s="605" t="s">
        <v>3047</v>
      </c>
      <c r="G5" t="s">
        <v>3628</v>
      </c>
      <c r="H5" t="s">
        <v>23</v>
      </c>
      <c r="I5" t="s">
        <v>3629</v>
      </c>
      <c r="J5" t="s">
        <v>3395</v>
      </c>
      <c r="K5" t="s">
        <v>3630</v>
      </c>
      <c r="L5" t="s">
        <v>3631</v>
      </c>
      <c r="M5" t="s">
        <v>3632</v>
      </c>
      <c r="N5" t="s">
        <v>3633</v>
      </c>
      <c r="O5" t="s">
        <v>1953</v>
      </c>
      <c r="P5" t="s">
        <v>52</v>
      </c>
      <c r="Q5" t="s">
        <v>3143</v>
      </c>
    </row>
    <row r="6" spans="1:17">
      <c r="A6" s="600">
        <v>111064</v>
      </c>
      <c r="B6" t="s">
        <v>29</v>
      </c>
      <c r="C6" t="s">
        <v>3045</v>
      </c>
      <c r="D6" t="s">
        <v>3046</v>
      </c>
      <c r="E6" t="s">
        <v>1952</v>
      </c>
      <c r="F6" s="605" t="s">
        <v>3047</v>
      </c>
      <c r="G6" t="s">
        <v>3628</v>
      </c>
      <c r="H6" t="s">
        <v>23</v>
      </c>
      <c r="I6" t="s">
        <v>3629</v>
      </c>
      <c r="J6" t="s">
        <v>3395</v>
      </c>
      <c r="K6" t="s">
        <v>3630</v>
      </c>
      <c r="L6" t="s">
        <v>3631</v>
      </c>
      <c r="M6" t="s">
        <v>3632</v>
      </c>
      <c r="N6" t="s">
        <v>3633</v>
      </c>
      <c r="O6" t="s">
        <v>1953</v>
      </c>
      <c r="P6" t="s">
        <v>52</v>
      </c>
      <c r="Q6" t="s">
        <v>3143</v>
      </c>
    </row>
    <row r="7" spans="1:17">
      <c r="A7" s="600">
        <v>111064</v>
      </c>
      <c r="B7" t="s">
        <v>29</v>
      </c>
      <c r="C7" t="s">
        <v>3045</v>
      </c>
      <c r="D7" t="s">
        <v>3046</v>
      </c>
      <c r="E7" t="s">
        <v>1952</v>
      </c>
      <c r="F7" s="605" t="s">
        <v>3047</v>
      </c>
      <c r="G7" t="s">
        <v>3628</v>
      </c>
      <c r="H7" t="s">
        <v>23</v>
      </c>
      <c r="I7" t="s">
        <v>3629</v>
      </c>
      <c r="J7" t="s">
        <v>3395</v>
      </c>
      <c r="K7" t="s">
        <v>3630</v>
      </c>
      <c r="L7" t="s">
        <v>3631</v>
      </c>
      <c r="M7" t="s">
        <v>3632</v>
      </c>
      <c r="N7" t="s">
        <v>3633</v>
      </c>
      <c r="O7" t="s">
        <v>1953</v>
      </c>
      <c r="P7" t="s">
        <v>52</v>
      </c>
      <c r="Q7" t="s">
        <v>3143</v>
      </c>
    </row>
    <row r="8" spans="1:17">
      <c r="A8" s="600">
        <v>111064</v>
      </c>
      <c r="B8" t="s">
        <v>29</v>
      </c>
      <c r="C8" t="s">
        <v>3045</v>
      </c>
      <c r="D8" t="s">
        <v>3046</v>
      </c>
      <c r="E8" t="s">
        <v>1954</v>
      </c>
      <c r="F8" s="605" t="s">
        <v>3047</v>
      </c>
      <c r="G8" t="s">
        <v>3628</v>
      </c>
      <c r="H8" t="s">
        <v>23</v>
      </c>
      <c r="I8" t="s">
        <v>3629</v>
      </c>
      <c r="J8" t="s">
        <v>3395</v>
      </c>
      <c r="K8" t="s">
        <v>3630</v>
      </c>
      <c r="L8" t="s">
        <v>3631</v>
      </c>
      <c r="M8" t="s">
        <v>3632</v>
      </c>
      <c r="N8" t="s">
        <v>3633</v>
      </c>
      <c r="O8" t="s">
        <v>1955</v>
      </c>
      <c r="P8" t="s">
        <v>50</v>
      </c>
      <c r="Q8" t="s">
        <v>2015</v>
      </c>
    </row>
    <row r="9" spans="1:17">
      <c r="A9" s="600">
        <v>111064</v>
      </c>
      <c r="B9" t="s">
        <v>29</v>
      </c>
      <c r="C9" t="s">
        <v>3045</v>
      </c>
      <c r="D9" t="s">
        <v>3046</v>
      </c>
      <c r="E9" t="s">
        <v>1954</v>
      </c>
      <c r="F9" s="605" t="s">
        <v>3047</v>
      </c>
      <c r="G9" t="s">
        <v>3628</v>
      </c>
      <c r="H9" t="s">
        <v>23</v>
      </c>
      <c r="I9" t="s">
        <v>3629</v>
      </c>
      <c r="J9" t="s">
        <v>3395</v>
      </c>
      <c r="K9" t="s">
        <v>3630</v>
      </c>
      <c r="L9" t="s">
        <v>3631</v>
      </c>
      <c r="M9" t="s">
        <v>3632</v>
      </c>
      <c r="N9" t="s">
        <v>3633</v>
      </c>
      <c r="O9" t="s">
        <v>1955</v>
      </c>
      <c r="P9" t="s">
        <v>50</v>
      </c>
      <c r="Q9" t="s">
        <v>2015</v>
      </c>
    </row>
    <row r="10" spans="1:17">
      <c r="A10" s="600">
        <v>115230</v>
      </c>
      <c r="B10" t="s">
        <v>34</v>
      </c>
      <c r="C10" t="s">
        <v>3045</v>
      </c>
      <c r="D10" t="s">
        <v>3046</v>
      </c>
      <c r="E10" t="s">
        <v>1952</v>
      </c>
      <c r="F10" s="605" t="s">
        <v>3047</v>
      </c>
      <c r="G10" t="s">
        <v>3634</v>
      </c>
      <c r="H10" t="s">
        <v>23</v>
      </c>
      <c r="I10" t="s">
        <v>3635</v>
      </c>
      <c r="J10" t="s">
        <v>3636</v>
      </c>
      <c r="K10" t="s">
        <v>3637</v>
      </c>
      <c r="L10" t="s">
        <v>3638</v>
      </c>
      <c r="M10" t="s">
        <v>3639</v>
      </c>
      <c r="N10" t="s">
        <v>3640</v>
      </c>
      <c r="O10" t="s">
        <v>1953</v>
      </c>
      <c r="P10" t="s">
        <v>1946</v>
      </c>
      <c r="Q10" t="s">
        <v>3281</v>
      </c>
    </row>
    <row r="11" spans="1:17">
      <c r="A11" s="600">
        <v>115230</v>
      </c>
      <c r="B11" t="s">
        <v>34</v>
      </c>
      <c r="C11" t="s">
        <v>3045</v>
      </c>
      <c r="D11" t="s">
        <v>3046</v>
      </c>
      <c r="E11" t="s">
        <v>1952</v>
      </c>
      <c r="F11" s="605" t="s">
        <v>3047</v>
      </c>
      <c r="G11" t="s">
        <v>3634</v>
      </c>
      <c r="H11" t="s">
        <v>23</v>
      </c>
      <c r="I11" t="s">
        <v>3635</v>
      </c>
      <c r="J11" t="s">
        <v>3636</v>
      </c>
      <c r="K11" t="s">
        <v>3637</v>
      </c>
      <c r="L11" t="s">
        <v>3638</v>
      </c>
      <c r="M11" t="s">
        <v>3639</v>
      </c>
      <c r="N11" t="s">
        <v>3640</v>
      </c>
      <c r="O11" t="s">
        <v>1953</v>
      </c>
      <c r="P11" t="s">
        <v>1946</v>
      </c>
      <c r="Q11" t="s">
        <v>3281</v>
      </c>
    </row>
    <row r="12" spans="1:17">
      <c r="A12" s="600">
        <v>115230</v>
      </c>
      <c r="B12" t="s">
        <v>34</v>
      </c>
      <c r="C12" t="s">
        <v>3045</v>
      </c>
      <c r="D12" t="s">
        <v>3046</v>
      </c>
      <c r="E12" t="s">
        <v>1952</v>
      </c>
      <c r="F12" s="605" t="s">
        <v>3047</v>
      </c>
      <c r="G12" t="s">
        <v>3634</v>
      </c>
      <c r="H12" t="s">
        <v>23</v>
      </c>
      <c r="I12" t="s">
        <v>3635</v>
      </c>
      <c r="J12" t="s">
        <v>3636</v>
      </c>
      <c r="K12" t="s">
        <v>3637</v>
      </c>
      <c r="L12" t="s">
        <v>3638</v>
      </c>
      <c r="M12" t="s">
        <v>3639</v>
      </c>
      <c r="N12" t="s">
        <v>3640</v>
      </c>
      <c r="O12" t="s">
        <v>1953</v>
      </c>
      <c r="P12" t="s">
        <v>1946</v>
      </c>
      <c r="Q12" t="s">
        <v>3281</v>
      </c>
    </row>
    <row r="13" spans="1:17">
      <c r="A13" s="600">
        <v>115230</v>
      </c>
      <c r="B13" t="s">
        <v>34</v>
      </c>
      <c r="C13" t="s">
        <v>3045</v>
      </c>
      <c r="D13" t="s">
        <v>3046</v>
      </c>
      <c r="E13" t="s">
        <v>1952</v>
      </c>
      <c r="F13" s="605" t="s">
        <v>3047</v>
      </c>
      <c r="G13" t="s">
        <v>3634</v>
      </c>
      <c r="H13" t="s">
        <v>23</v>
      </c>
      <c r="I13" t="s">
        <v>3635</v>
      </c>
      <c r="J13" t="s">
        <v>3636</v>
      </c>
      <c r="K13" t="s">
        <v>3637</v>
      </c>
      <c r="L13" t="s">
        <v>3638</v>
      </c>
      <c r="M13" t="s">
        <v>3639</v>
      </c>
      <c r="N13" t="s">
        <v>3640</v>
      </c>
      <c r="O13" t="s">
        <v>1953</v>
      </c>
      <c r="P13" t="s">
        <v>1946</v>
      </c>
      <c r="Q13" t="s">
        <v>3281</v>
      </c>
    </row>
    <row r="14" spans="1:17">
      <c r="A14" s="600">
        <v>115230</v>
      </c>
      <c r="B14" t="s">
        <v>34</v>
      </c>
      <c r="C14" t="s">
        <v>3045</v>
      </c>
      <c r="D14" t="s">
        <v>3046</v>
      </c>
      <c r="E14" t="s">
        <v>1952</v>
      </c>
      <c r="F14" s="605" t="s">
        <v>3047</v>
      </c>
      <c r="G14" t="s">
        <v>3634</v>
      </c>
      <c r="H14" t="s">
        <v>23</v>
      </c>
      <c r="I14" t="s">
        <v>3635</v>
      </c>
      <c r="J14" t="s">
        <v>3636</v>
      </c>
      <c r="K14" t="s">
        <v>3637</v>
      </c>
      <c r="L14" t="s">
        <v>3638</v>
      </c>
      <c r="M14" t="s">
        <v>3639</v>
      </c>
      <c r="N14" t="s">
        <v>3640</v>
      </c>
      <c r="O14" t="s">
        <v>1953</v>
      </c>
      <c r="P14" t="s">
        <v>1946</v>
      </c>
      <c r="Q14" t="s">
        <v>3281</v>
      </c>
    </row>
    <row r="15" spans="1:17">
      <c r="A15" s="600">
        <v>115230</v>
      </c>
      <c r="B15" t="s">
        <v>34</v>
      </c>
      <c r="C15" t="s">
        <v>3045</v>
      </c>
      <c r="D15" t="s">
        <v>3046</v>
      </c>
      <c r="E15" t="s">
        <v>1952</v>
      </c>
      <c r="F15" s="605" t="s">
        <v>3047</v>
      </c>
      <c r="G15" t="s">
        <v>3634</v>
      </c>
      <c r="H15" t="s">
        <v>23</v>
      </c>
      <c r="I15" t="s">
        <v>3635</v>
      </c>
      <c r="J15" t="s">
        <v>3636</v>
      </c>
      <c r="K15" t="s">
        <v>3637</v>
      </c>
      <c r="L15" t="s">
        <v>3638</v>
      </c>
      <c r="M15" t="s">
        <v>3639</v>
      </c>
      <c r="N15" t="s">
        <v>3640</v>
      </c>
      <c r="O15" t="s">
        <v>1953</v>
      </c>
      <c r="P15" t="s">
        <v>1946</v>
      </c>
      <c r="Q15" t="s">
        <v>3281</v>
      </c>
    </row>
    <row r="16" spans="1:17">
      <c r="A16" s="600">
        <v>411662</v>
      </c>
      <c r="B16" t="s">
        <v>27</v>
      </c>
      <c r="C16" t="s">
        <v>3045</v>
      </c>
      <c r="D16" t="s">
        <v>3046</v>
      </c>
      <c r="E16" t="s">
        <v>1952</v>
      </c>
      <c r="F16" s="605" t="s">
        <v>3047</v>
      </c>
      <c r="G16" t="s">
        <v>3641</v>
      </c>
      <c r="H16" t="s">
        <v>23</v>
      </c>
      <c r="I16" t="s">
        <v>3642</v>
      </c>
      <c r="J16" t="s">
        <v>3643</v>
      </c>
      <c r="K16" t="s">
        <v>3644</v>
      </c>
      <c r="L16" t="s">
        <v>3645</v>
      </c>
      <c r="M16" t="s">
        <v>3646</v>
      </c>
      <c r="N16" t="s">
        <v>3647</v>
      </c>
      <c r="O16" t="s">
        <v>1953</v>
      </c>
      <c r="P16" t="s">
        <v>30</v>
      </c>
      <c r="Q16" t="s">
        <v>3465</v>
      </c>
    </row>
    <row r="17" spans="1:17">
      <c r="A17" s="600">
        <v>411662</v>
      </c>
      <c r="B17" t="s">
        <v>27</v>
      </c>
      <c r="C17" t="s">
        <v>3045</v>
      </c>
      <c r="D17" t="s">
        <v>3046</v>
      </c>
      <c r="E17" t="s">
        <v>1952</v>
      </c>
      <c r="F17" s="605" t="s">
        <v>3047</v>
      </c>
      <c r="G17" t="s">
        <v>3641</v>
      </c>
      <c r="H17" t="s">
        <v>23</v>
      </c>
      <c r="I17" t="s">
        <v>3642</v>
      </c>
      <c r="J17" t="s">
        <v>3643</v>
      </c>
      <c r="K17" t="s">
        <v>3644</v>
      </c>
      <c r="L17" t="s">
        <v>3645</v>
      </c>
      <c r="M17" t="s">
        <v>3646</v>
      </c>
      <c r="N17" t="s">
        <v>3647</v>
      </c>
      <c r="O17" t="s">
        <v>1953</v>
      </c>
      <c r="P17" t="s">
        <v>30</v>
      </c>
      <c r="Q17" t="s">
        <v>3465</v>
      </c>
    </row>
    <row r="18" spans="1:17">
      <c r="A18" s="600">
        <v>411662</v>
      </c>
      <c r="B18" t="s">
        <v>27</v>
      </c>
      <c r="C18" t="s">
        <v>3045</v>
      </c>
      <c r="D18" t="s">
        <v>3046</v>
      </c>
      <c r="E18" t="s">
        <v>1952</v>
      </c>
      <c r="F18" s="605" t="s">
        <v>3047</v>
      </c>
      <c r="G18" t="s">
        <v>3641</v>
      </c>
      <c r="H18" t="s">
        <v>23</v>
      </c>
      <c r="I18" t="s">
        <v>3642</v>
      </c>
      <c r="J18" t="s">
        <v>3643</v>
      </c>
      <c r="K18" t="s">
        <v>3644</v>
      </c>
      <c r="L18" t="s">
        <v>3645</v>
      </c>
      <c r="M18" t="s">
        <v>3646</v>
      </c>
      <c r="N18" t="s">
        <v>3647</v>
      </c>
      <c r="O18" t="s">
        <v>1953</v>
      </c>
      <c r="P18" t="s">
        <v>30</v>
      </c>
      <c r="Q18" t="s">
        <v>3465</v>
      </c>
    </row>
    <row r="19" spans="1:17">
      <c r="A19" s="600">
        <v>411662</v>
      </c>
      <c r="B19" t="s">
        <v>27</v>
      </c>
      <c r="C19" t="s">
        <v>3045</v>
      </c>
      <c r="D19" t="s">
        <v>3046</v>
      </c>
      <c r="E19" t="s">
        <v>1952</v>
      </c>
      <c r="F19" s="605" t="s">
        <v>3047</v>
      </c>
      <c r="G19" t="s">
        <v>3641</v>
      </c>
      <c r="H19" t="s">
        <v>23</v>
      </c>
      <c r="I19" t="s">
        <v>3642</v>
      </c>
      <c r="J19" t="s">
        <v>3643</v>
      </c>
      <c r="K19" t="s">
        <v>3644</v>
      </c>
      <c r="L19" t="s">
        <v>3645</v>
      </c>
      <c r="M19" t="s">
        <v>3646</v>
      </c>
      <c r="N19" t="s">
        <v>3647</v>
      </c>
      <c r="O19" t="s">
        <v>1953</v>
      </c>
      <c r="P19" t="s">
        <v>30</v>
      </c>
      <c r="Q19" t="s">
        <v>3465</v>
      </c>
    </row>
    <row r="20" spans="1:17">
      <c r="A20" s="600">
        <v>411662</v>
      </c>
      <c r="B20" t="s">
        <v>27</v>
      </c>
      <c r="C20" t="s">
        <v>3045</v>
      </c>
      <c r="D20" t="s">
        <v>3046</v>
      </c>
      <c r="E20" t="s">
        <v>1952</v>
      </c>
      <c r="F20" s="605" t="s">
        <v>3047</v>
      </c>
      <c r="G20" t="s">
        <v>3641</v>
      </c>
      <c r="H20" t="s">
        <v>23</v>
      </c>
      <c r="I20" t="s">
        <v>3642</v>
      </c>
      <c r="J20" t="s">
        <v>3643</v>
      </c>
      <c r="K20" t="s">
        <v>3644</v>
      </c>
      <c r="L20" t="s">
        <v>3645</v>
      </c>
      <c r="M20" t="s">
        <v>3646</v>
      </c>
      <c r="N20" t="s">
        <v>3647</v>
      </c>
      <c r="O20" t="s">
        <v>1953</v>
      </c>
      <c r="P20" t="s">
        <v>30</v>
      </c>
      <c r="Q20" t="s">
        <v>3465</v>
      </c>
    </row>
    <row r="21" spans="1:17">
      <c r="A21" s="600">
        <v>411662</v>
      </c>
      <c r="B21" t="s">
        <v>27</v>
      </c>
      <c r="C21" t="s">
        <v>3045</v>
      </c>
      <c r="D21" t="s">
        <v>3046</v>
      </c>
      <c r="E21" t="s">
        <v>1952</v>
      </c>
      <c r="F21" s="605" t="s">
        <v>3047</v>
      </c>
      <c r="G21" t="s">
        <v>3641</v>
      </c>
      <c r="H21" t="s">
        <v>23</v>
      </c>
      <c r="I21" t="s">
        <v>3642</v>
      </c>
      <c r="J21" t="s">
        <v>3643</v>
      </c>
      <c r="K21" t="s">
        <v>3644</v>
      </c>
      <c r="L21" t="s">
        <v>3645</v>
      </c>
      <c r="M21" t="s">
        <v>3646</v>
      </c>
      <c r="N21" t="s">
        <v>3647</v>
      </c>
      <c r="O21" t="s">
        <v>1953</v>
      </c>
      <c r="P21" t="s">
        <v>30</v>
      </c>
      <c r="Q21" t="s">
        <v>3465</v>
      </c>
    </row>
    <row r="22" spans="1:17">
      <c r="A22" s="600">
        <v>712606</v>
      </c>
      <c r="B22" t="s">
        <v>22</v>
      </c>
      <c r="C22" t="s">
        <v>3045</v>
      </c>
      <c r="D22" t="s">
        <v>3046</v>
      </c>
      <c r="E22" t="s">
        <v>1952</v>
      </c>
      <c r="F22" s="605" t="s">
        <v>3047</v>
      </c>
      <c r="G22" t="s">
        <v>3648</v>
      </c>
      <c r="H22" t="s">
        <v>23</v>
      </c>
      <c r="I22" t="s">
        <v>3649</v>
      </c>
      <c r="J22" t="s">
        <v>3650</v>
      </c>
      <c r="K22" t="s">
        <v>3651</v>
      </c>
      <c r="L22" t="s">
        <v>3652</v>
      </c>
      <c r="M22" t="s">
        <v>3653</v>
      </c>
      <c r="N22" t="s">
        <v>3654</v>
      </c>
      <c r="O22" t="s">
        <v>1953</v>
      </c>
      <c r="P22" t="s">
        <v>63</v>
      </c>
      <c r="Q22" t="s">
        <v>3175</v>
      </c>
    </row>
    <row r="23" spans="1:17">
      <c r="A23" s="600">
        <v>712606</v>
      </c>
      <c r="B23" t="s">
        <v>22</v>
      </c>
      <c r="C23" t="s">
        <v>3045</v>
      </c>
      <c r="D23" t="s">
        <v>3046</v>
      </c>
      <c r="E23" t="s">
        <v>1952</v>
      </c>
      <c r="F23" s="605" t="s">
        <v>3047</v>
      </c>
      <c r="G23" t="s">
        <v>3648</v>
      </c>
      <c r="H23" t="s">
        <v>23</v>
      </c>
      <c r="I23" t="s">
        <v>3649</v>
      </c>
      <c r="J23" t="s">
        <v>3650</v>
      </c>
      <c r="K23" t="s">
        <v>3651</v>
      </c>
      <c r="L23" t="s">
        <v>3652</v>
      </c>
      <c r="M23" t="s">
        <v>3653</v>
      </c>
      <c r="N23" t="s">
        <v>3654</v>
      </c>
      <c r="O23" t="s">
        <v>1953</v>
      </c>
      <c r="P23" t="s">
        <v>63</v>
      </c>
      <c r="Q23" t="s">
        <v>3175</v>
      </c>
    </row>
    <row r="24" spans="1:17">
      <c r="A24" s="600">
        <v>712606</v>
      </c>
      <c r="B24" t="s">
        <v>22</v>
      </c>
      <c r="C24" t="s">
        <v>3045</v>
      </c>
      <c r="D24" t="s">
        <v>3046</v>
      </c>
      <c r="E24" t="s">
        <v>1952</v>
      </c>
      <c r="F24" s="605" t="s">
        <v>3047</v>
      </c>
      <c r="G24" t="s">
        <v>3648</v>
      </c>
      <c r="H24" t="s">
        <v>23</v>
      </c>
      <c r="I24" t="s">
        <v>3649</v>
      </c>
      <c r="J24" t="s">
        <v>3650</v>
      </c>
      <c r="K24" t="s">
        <v>3651</v>
      </c>
      <c r="L24" t="s">
        <v>3652</v>
      </c>
      <c r="M24" t="s">
        <v>3653</v>
      </c>
      <c r="N24" t="s">
        <v>3654</v>
      </c>
      <c r="O24" t="s">
        <v>1953</v>
      </c>
      <c r="P24" t="s">
        <v>63</v>
      </c>
      <c r="Q24" t="s">
        <v>3175</v>
      </c>
    </row>
    <row r="25" spans="1:17">
      <c r="A25" s="600">
        <v>712606</v>
      </c>
      <c r="B25" t="s">
        <v>22</v>
      </c>
      <c r="C25" t="s">
        <v>3045</v>
      </c>
      <c r="D25" t="s">
        <v>3046</v>
      </c>
      <c r="E25" t="s">
        <v>1952</v>
      </c>
      <c r="F25" s="605" t="s">
        <v>3047</v>
      </c>
      <c r="G25" t="s">
        <v>3648</v>
      </c>
      <c r="H25" t="s">
        <v>23</v>
      </c>
      <c r="I25" t="s">
        <v>3649</v>
      </c>
      <c r="J25" t="s">
        <v>3650</v>
      </c>
      <c r="K25" t="s">
        <v>3651</v>
      </c>
      <c r="L25" t="s">
        <v>3652</v>
      </c>
      <c r="M25" t="s">
        <v>3653</v>
      </c>
      <c r="N25" t="s">
        <v>3654</v>
      </c>
      <c r="O25" t="s">
        <v>1953</v>
      </c>
      <c r="P25" t="s">
        <v>63</v>
      </c>
      <c r="Q25" t="s">
        <v>3175</v>
      </c>
    </row>
    <row r="26" spans="1:17">
      <c r="A26" s="600">
        <v>712606</v>
      </c>
      <c r="B26" t="s">
        <v>22</v>
      </c>
      <c r="C26" t="s">
        <v>3045</v>
      </c>
      <c r="D26" t="s">
        <v>3046</v>
      </c>
      <c r="E26" t="s">
        <v>1952</v>
      </c>
      <c r="F26" s="605" t="s">
        <v>3047</v>
      </c>
      <c r="G26" t="s">
        <v>3648</v>
      </c>
      <c r="H26" t="s">
        <v>23</v>
      </c>
      <c r="I26" t="s">
        <v>3649</v>
      </c>
      <c r="J26" t="s">
        <v>3650</v>
      </c>
      <c r="K26" t="s">
        <v>3651</v>
      </c>
      <c r="L26" t="s">
        <v>3652</v>
      </c>
      <c r="M26" t="s">
        <v>3653</v>
      </c>
      <c r="N26" t="s">
        <v>3654</v>
      </c>
      <c r="O26" t="s">
        <v>1953</v>
      </c>
      <c r="P26" t="s">
        <v>63</v>
      </c>
      <c r="Q26" t="s">
        <v>3175</v>
      </c>
    </row>
    <row r="27" spans="1:17">
      <c r="A27">
        <v>1310038</v>
      </c>
      <c r="B27" t="s">
        <v>22</v>
      </c>
      <c r="C27" t="s">
        <v>3045</v>
      </c>
      <c r="D27" t="s">
        <v>3046</v>
      </c>
      <c r="E27" t="s">
        <v>1954</v>
      </c>
      <c r="F27" s="605" t="s">
        <v>3047</v>
      </c>
      <c r="G27" t="s">
        <v>3662</v>
      </c>
      <c r="H27" t="s">
        <v>23</v>
      </c>
      <c r="I27" t="s">
        <v>3663</v>
      </c>
      <c r="J27" t="s">
        <v>3664</v>
      </c>
      <c r="K27" t="s">
        <v>3665</v>
      </c>
      <c r="L27" t="s">
        <v>3666</v>
      </c>
      <c r="M27" t="s">
        <v>3667</v>
      </c>
      <c r="N27" t="s">
        <v>3668</v>
      </c>
      <c r="O27" t="s">
        <v>1955</v>
      </c>
      <c r="P27" t="s">
        <v>42</v>
      </c>
      <c r="Q27" t="s">
        <v>367</v>
      </c>
    </row>
    <row r="28" spans="1:17">
      <c r="A28">
        <v>1310038</v>
      </c>
      <c r="B28" t="s">
        <v>22</v>
      </c>
      <c r="C28" t="s">
        <v>3045</v>
      </c>
      <c r="D28" t="s">
        <v>3046</v>
      </c>
      <c r="E28" t="s">
        <v>1954</v>
      </c>
      <c r="F28" s="605" t="s">
        <v>3047</v>
      </c>
      <c r="G28" t="s">
        <v>3662</v>
      </c>
      <c r="H28" t="s">
        <v>23</v>
      </c>
      <c r="I28" t="s">
        <v>3663</v>
      </c>
      <c r="J28" t="s">
        <v>3664</v>
      </c>
      <c r="K28" t="s">
        <v>3665</v>
      </c>
      <c r="L28" t="s">
        <v>3666</v>
      </c>
      <c r="M28" t="s">
        <v>3667</v>
      </c>
      <c r="N28" t="s">
        <v>3668</v>
      </c>
      <c r="O28" t="s">
        <v>1955</v>
      </c>
      <c r="P28" t="s">
        <v>42</v>
      </c>
      <c r="Q28" t="s">
        <v>367</v>
      </c>
    </row>
    <row r="29" spans="1:17">
      <c r="A29">
        <v>1310038</v>
      </c>
      <c r="B29" t="s">
        <v>22</v>
      </c>
      <c r="C29" t="s">
        <v>3045</v>
      </c>
      <c r="D29" t="s">
        <v>3046</v>
      </c>
      <c r="E29" t="s">
        <v>1954</v>
      </c>
      <c r="F29" s="605" t="s">
        <v>3047</v>
      </c>
      <c r="G29" t="s">
        <v>3662</v>
      </c>
      <c r="H29" t="s">
        <v>23</v>
      </c>
      <c r="I29" t="s">
        <v>3663</v>
      </c>
      <c r="J29" t="s">
        <v>3664</v>
      </c>
      <c r="K29" t="s">
        <v>3665</v>
      </c>
      <c r="L29" t="s">
        <v>3666</v>
      </c>
      <c r="M29" t="s">
        <v>3667</v>
      </c>
      <c r="N29" t="s">
        <v>3668</v>
      </c>
      <c r="O29" t="s">
        <v>1955</v>
      </c>
      <c r="P29" t="s">
        <v>42</v>
      </c>
      <c r="Q29" t="s">
        <v>367</v>
      </c>
    </row>
    <row r="30" spans="1:17">
      <c r="A30">
        <v>1310038</v>
      </c>
      <c r="B30" t="s">
        <v>22</v>
      </c>
      <c r="C30" t="s">
        <v>3045</v>
      </c>
      <c r="D30" t="s">
        <v>3046</v>
      </c>
      <c r="E30" t="s">
        <v>1954</v>
      </c>
      <c r="F30" s="605" t="s">
        <v>3047</v>
      </c>
      <c r="G30" t="s">
        <v>3662</v>
      </c>
      <c r="H30" t="s">
        <v>23</v>
      </c>
      <c r="I30" t="s">
        <v>3663</v>
      </c>
      <c r="J30" t="s">
        <v>3664</v>
      </c>
      <c r="K30" t="s">
        <v>3665</v>
      </c>
      <c r="L30" t="s">
        <v>3666</v>
      </c>
      <c r="M30" t="s">
        <v>3667</v>
      </c>
      <c r="N30" t="s">
        <v>3668</v>
      </c>
      <c r="O30" t="s">
        <v>1955</v>
      </c>
      <c r="P30" t="s">
        <v>42</v>
      </c>
      <c r="Q30" t="s">
        <v>367</v>
      </c>
    </row>
    <row r="31" spans="1:17">
      <c r="A31">
        <v>1310038</v>
      </c>
      <c r="B31" t="s">
        <v>22</v>
      </c>
      <c r="C31" t="s">
        <v>3045</v>
      </c>
      <c r="D31" t="s">
        <v>3046</v>
      </c>
      <c r="E31" t="s">
        <v>1954</v>
      </c>
      <c r="F31" s="605" t="s">
        <v>3047</v>
      </c>
      <c r="G31" t="s">
        <v>3662</v>
      </c>
      <c r="H31" t="s">
        <v>23</v>
      </c>
      <c r="I31" t="s">
        <v>3663</v>
      </c>
      <c r="J31" t="s">
        <v>3664</v>
      </c>
      <c r="K31" t="s">
        <v>3665</v>
      </c>
      <c r="L31" t="s">
        <v>3666</v>
      </c>
      <c r="M31" t="s">
        <v>3667</v>
      </c>
      <c r="N31" t="s">
        <v>3668</v>
      </c>
      <c r="O31" t="s">
        <v>1955</v>
      </c>
      <c r="P31" t="s">
        <v>42</v>
      </c>
      <c r="Q31" t="s">
        <v>367</v>
      </c>
    </row>
    <row r="32" spans="1:17">
      <c r="A32">
        <v>1310038</v>
      </c>
      <c r="B32" t="s">
        <v>22</v>
      </c>
      <c r="C32" t="s">
        <v>3045</v>
      </c>
      <c r="D32" t="s">
        <v>3046</v>
      </c>
      <c r="E32" t="s">
        <v>1954</v>
      </c>
      <c r="F32" s="605" t="s">
        <v>3047</v>
      </c>
      <c r="G32" t="s">
        <v>3662</v>
      </c>
      <c r="H32" t="s">
        <v>23</v>
      </c>
      <c r="I32" t="s">
        <v>3663</v>
      </c>
      <c r="J32" t="s">
        <v>3664</v>
      </c>
      <c r="K32" t="s">
        <v>3665</v>
      </c>
      <c r="L32" t="s">
        <v>3666</v>
      </c>
      <c r="M32" t="s">
        <v>3667</v>
      </c>
      <c r="N32" t="s">
        <v>3668</v>
      </c>
      <c r="O32" t="s">
        <v>1955</v>
      </c>
      <c r="P32" t="s">
        <v>42</v>
      </c>
      <c r="Q32" t="s">
        <v>367</v>
      </c>
    </row>
    <row r="33" spans="1:17">
      <c r="A33">
        <v>1310038</v>
      </c>
      <c r="B33" t="s">
        <v>22</v>
      </c>
      <c r="C33" t="s">
        <v>3045</v>
      </c>
      <c r="D33" t="s">
        <v>3046</v>
      </c>
      <c r="E33" t="s">
        <v>1954</v>
      </c>
      <c r="F33" s="605" t="s">
        <v>3047</v>
      </c>
      <c r="G33" t="s">
        <v>3662</v>
      </c>
      <c r="H33" t="s">
        <v>23</v>
      </c>
      <c r="I33" t="s">
        <v>3663</v>
      </c>
      <c r="J33" t="s">
        <v>3664</v>
      </c>
      <c r="K33" t="s">
        <v>3665</v>
      </c>
      <c r="L33" t="s">
        <v>3666</v>
      </c>
      <c r="M33" t="s">
        <v>3667</v>
      </c>
      <c r="N33" t="s">
        <v>3668</v>
      </c>
      <c r="O33" t="s">
        <v>1955</v>
      </c>
      <c r="P33" t="s">
        <v>42</v>
      </c>
      <c r="Q33" t="s">
        <v>367</v>
      </c>
    </row>
    <row r="34" spans="1:17">
      <c r="A34">
        <v>1610403</v>
      </c>
      <c r="B34" t="s">
        <v>27</v>
      </c>
      <c r="C34" t="s">
        <v>3045</v>
      </c>
      <c r="D34" t="s">
        <v>3046</v>
      </c>
      <c r="E34" t="s">
        <v>1954</v>
      </c>
      <c r="F34" s="605" t="s">
        <v>3047</v>
      </c>
      <c r="G34" t="s">
        <v>3669</v>
      </c>
      <c r="H34" t="s">
        <v>23</v>
      </c>
      <c r="I34" t="s">
        <v>3670</v>
      </c>
      <c r="J34" t="s">
        <v>3671</v>
      </c>
      <c r="K34" t="s">
        <v>3672</v>
      </c>
      <c r="L34" t="s">
        <v>3673</v>
      </c>
      <c r="M34" t="s">
        <v>3674</v>
      </c>
      <c r="N34" t="s">
        <v>3675</v>
      </c>
      <c r="O34" t="s">
        <v>1955</v>
      </c>
      <c r="P34" t="s">
        <v>40</v>
      </c>
      <c r="Q34" t="s">
        <v>1965</v>
      </c>
    </row>
    <row r="35" spans="1:17">
      <c r="A35">
        <v>1910449</v>
      </c>
      <c r="B35" t="s">
        <v>32</v>
      </c>
      <c r="C35" t="s">
        <v>3045</v>
      </c>
      <c r="D35" t="s">
        <v>3046</v>
      </c>
      <c r="E35" t="s">
        <v>1952</v>
      </c>
      <c r="F35" s="605" t="s">
        <v>3047</v>
      </c>
      <c r="G35" t="s">
        <v>3655</v>
      </c>
      <c r="H35" t="s">
        <v>23</v>
      </c>
      <c r="I35" t="s">
        <v>3656</v>
      </c>
      <c r="J35" t="s">
        <v>3657</v>
      </c>
      <c r="K35" t="s">
        <v>3658</v>
      </c>
      <c r="L35" t="s">
        <v>3659</v>
      </c>
      <c r="M35" t="s">
        <v>3660</v>
      </c>
      <c r="N35" t="s">
        <v>3661</v>
      </c>
      <c r="O35" t="s">
        <v>1953</v>
      </c>
      <c r="P35" t="s">
        <v>277</v>
      </c>
      <c r="Q35" t="s">
        <v>3281</v>
      </c>
    </row>
    <row r="36" spans="1:17">
      <c r="A36">
        <v>1910449</v>
      </c>
      <c r="B36" t="s">
        <v>32</v>
      </c>
      <c r="C36" t="s">
        <v>3045</v>
      </c>
      <c r="D36" t="s">
        <v>3046</v>
      </c>
      <c r="E36" t="s">
        <v>1952</v>
      </c>
      <c r="F36" s="605" t="s">
        <v>3047</v>
      </c>
      <c r="G36" t="s">
        <v>3655</v>
      </c>
      <c r="H36" t="s">
        <v>23</v>
      </c>
      <c r="I36" t="s">
        <v>3656</v>
      </c>
      <c r="J36" t="s">
        <v>3657</v>
      </c>
      <c r="K36" t="s">
        <v>3658</v>
      </c>
      <c r="L36" t="s">
        <v>3659</v>
      </c>
      <c r="M36" t="s">
        <v>3660</v>
      </c>
      <c r="N36" t="s">
        <v>3661</v>
      </c>
      <c r="O36" t="s">
        <v>1953</v>
      </c>
      <c r="P36" t="s">
        <v>277</v>
      </c>
      <c r="Q36" t="s">
        <v>3281</v>
      </c>
    </row>
    <row r="37" spans="1:17">
      <c r="A37">
        <v>1910449</v>
      </c>
      <c r="B37" t="s">
        <v>32</v>
      </c>
      <c r="C37" t="s">
        <v>3045</v>
      </c>
      <c r="D37" t="s">
        <v>3046</v>
      </c>
      <c r="E37" t="s">
        <v>1952</v>
      </c>
      <c r="F37" s="605" t="s">
        <v>3047</v>
      </c>
      <c r="G37" t="s">
        <v>3655</v>
      </c>
      <c r="H37" t="s">
        <v>23</v>
      </c>
      <c r="I37" t="s">
        <v>3656</v>
      </c>
      <c r="J37" t="s">
        <v>3657</v>
      </c>
      <c r="K37" t="s">
        <v>3658</v>
      </c>
      <c r="L37" t="s">
        <v>3659</v>
      </c>
      <c r="M37" t="s">
        <v>3660</v>
      </c>
      <c r="N37" t="s">
        <v>3661</v>
      </c>
      <c r="O37" t="s">
        <v>1953</v>
      </c>
      <c r="P37" t="s">
        <v>277</v>
      </c>
      <c r="Q37" t="s">
        <v>3281</v>
      </c>
    </row>
    <row r="38" spans="1:17">
      <c r="A38">
        <v>1910449</v>
      </c>
      <c r="B38" t="s">
        <v>32</v>
      </c>
      <c r="C38" t="s">
        <v>3045</v>
      </c>
      <c r="D38" t="s">
        <v>3046</v>
      </c>
      <c r="E38" t="s">
        <v>1952</v>
      </c>
      <c r="F38" s="605" t="s">
        <v>3047</v>
      </c>
      <c r="G38" t="s">
        <v>3655</v>
      </c>
      <c r="H38" t="s">
        <v>23</v>
      </c>
      <c r="I38" t="s">
        <v>3656</v>
      </c>
      <c r="J38" t="s">
        <v>3657</v>
      </c>
      <c r="K38" t="s">
        <v>3658</v>
      </c>
      <c r="L38" t="s">
        <v>3659</v>
      </c>
      <c r="M38" t="s">
        <v>3660</v>
      </c>
      <c r="N38" t="s">
        <v>3661</v>
      </c>
      <c r="O38" t="s">
        <v>1953</v>
      </c>
      <c r="P38" t="s">
        <v>277</v>
      </c>
      <c r="Q38" t="s">
        <v>3281</v>
      </c>
    </row>
    <row r="39" spans="1:17">
      <c r="A39">
        <v>1910449</v>
      </c>
      <c r="B39" t="s">
        <v>32</v>
      </c>
      <c r="C39" t="s">
        <v>3045</v>
      </c>
      <c r="D39" t="s">
        <v>3046</v>
      </c>
      <c r="E39" t="s">
        <v>1952</v>
      </c>
      <c r="F39" s="605" t="s">
        <v>3047</v>
      </c>
      <c r="G39" t="s">
        <v>3655</v>
      </c>
      <c r="H39" t="s">
        <v>23</v>
      </c>
      <c r="I39" t="s">
        <v>3656</v>
      </c>
      <c r="J39" t="s">
        <v>3657</v>
      </c>
      <c r="K39" t="s">
        <v>3658</v>
      </c>
      <c r="L39" t="s">
        <v>3659</v>
      </c>
      <c r="M39" t="s">
        <v>3660</v>
      </c>
      <c r="N39" t="s">
        <v>3661</v>
      </c>
      <c r="O39" t="s">
        <v>1953</v>
      </c>
      <c r="P39" t="s">
        <v>277</v>
      </c>
      <c r="Q39" t="s">
        <v>3281</v>
      </c>
    </row>
    <row r="40" spans="1:17">
      <c r="A40">
        <v>1910449</v>
      </c>
      <c r="B40" t="s">
        <v>32</v>
      </c>
      <c r="C40" t="s">
        <v>3045</v>
      </c>
      <c r="D40" t="s">
        <v>3046</v>
      </c>
      <c r="E40" t="s">
        <v>1952</v>
      </c>
      <c r="F40" s="605" t="s">
        <v>3047</v>
      </c>
      <c r="G40" t="s">
        <v>3655</v>
      </c>
      <c r="H40" t="s">
        <v>23</v>
      </c>
      <c r="I40" t="s">
        <v>3656</v>
      </c>
      <c r="J40" t="s">
        <v>3657</v>
      </c>
      <c r="K40" t="s">
        <v>3658</v>
      </c>
      <c r="L40" t="s">
        <v>3659</v>
      </c>
      <c r="M40" t="s">
        <v>3660</v>
      </c>
      <c r="N40" t="s">
        <v>3661</v>
      </c>
      <c r="O40" t="s">
        <v>1953</v>
      </c>
      <c r="P40" t="s">
        <v>277</v>
      </c>
      <c r="Q40" t="s">
        <v>3281</v>
      </c>
    </row>
  </sheetData>
  <sortState xmlns:xlrd2="http://schemas.microsoft.com/office/spreadsheetml/2017/richdata2" ref="A1:S7">
    <sortCondition ref="A1:A7"/>
  </sortState>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Q10"/>
  <sheetViews>
    <sheetView workbookViewId="0">
      <selection activeCell="E28" sqref="E28"/>
    </sheetView>
  </sheetViews>
  <sheetFormatPr defaultRowHeight="18.75"/>
  <cols>
    <col min="2" max="2" width="5.375" customWidth="1"/>
    <col min="3" max="3" width="5.5" customWidth="1"/>
    <col min="5" max="5" width="22.25" customWidth="1"/>
    <col min="6" max="6" width="9" style="605"/>
  </cols>
  <sheetData>
    <row r="1" spans="1:17">
      <c r="A1" s="600">
        <v>110033</v>
      </c>
      <c r="B1" t="s">
        <v>43</v>
      </c>
      <c r="C1" t="s">
        <v>3045</v>
      </c>
      <c r="D1" t="s">
        <v>3046</v>
      </c>
      <c r="E1" t="s">
        <v>1958</v>
      </c>
      <c r="F1" s="605" t="s">
        <v>3047</v>
      </c>
      <c r="G1" t="s">
        <v>3331</v>
      </c>
      <c r="H1" t="s">
        <v>3332</v>
      </c>
      <c r="I1" t="s">
        <v>3333</v>
      </c>
      <c r="J1" t="s">
        <v>3334</v>
      </c>
      <c r="K1" t="s">
        <v>3335</v>
      </c>
      <c r="L1" t="s">
        <v>3336</v>
      </c>
      <c r="M1" t="s">
        <v>3337</v>
      </c>
      <c r="N1" t="s">
        <v>3338</v>
      </c>
      <c r="O1" t="s">
        <v>1959</v>
      </c>
      <c r="P1" t="s">
        <v>30</v>
      </c>
      <c r="Q1" t="s">
        <v>3175</v>
      </c>
    </row>
    <row r="2" spans="1:17">
      <c r="A2" s="600">
        <v>113656</v>
      </c>
      <c r="B2" t="s">
        <v>22</v>
      </c>
      <c r="C2" t="s">
        <v>3045</v>
      </c>
      <c r="D2" t="s">
        <v>3046</v>
      </c>
      <c r="E2" t="s">
        <v>1958</v>
      </c>
      <c r="F2" s="605" t="s">
        <v>3047</v>
      </c>
      <c r="G2" t="s">
        <v>3339</v>
      </c>
      <c r="H2" t="s">
        <v>23</v>
      </c>
      <c r="I2" t="s">
        <v>3340</v>
      </c>
      <c r="J2" t="s">
        <v>3341</v>
      </c>
      <c r="K2" t="s">
        <v>3342</v>
      </c>
      <c r="L2" t="s">
        <v>3343</v>
      </c>
      <c r="M2" t="s">
        <v>3344</v>
      </c>
      <c r="N2" t="s">
        <v>3345</v>
      </c>
      <c r="O2" t="s">
        <v>1959</v>
      </c>
      <c r="P2" t="s">
        <v>40</v>
      </c>
      <c r="Q2" t="s">
        <v>26</v>
      </c>
    </row>
    <row r="3" spans="1:17">
      <c r="A3" s="600">
        <v>114332</v>
      </c>
      <c r="B3" t="s">
        <v>37</v>
      </c>
      <c r="C3" t="s">
        <v>3045</v>
      </c>
      <c r="D3" t="s">
        <v>3046</v>
      </c>
      <c r="E3" t="s">
        <v>1958</v>
      </c>
      <c r="F3" s="605" t="s">
        <v>3047</v>
      </c>
      <c r="G3" t="s">
        <v>3579</v>
      </c>
      <c r="H3" t="s">
        <v>3580</v>
      </c>
      <c r="I3" t="s">
        <v>3581</v>
      </c>
      <c r="J3" t="s">
        <v>3582</v>
      </c>
      <c r="K3" t="s">
        <v>3583</v>
      </c>
      <c r="L3" t="s">
        <v>3584</v>
      </c>
      <c r="M3" t="s">
        <v>3585</v>
      </c>
      <c r="N3" t="s">
        <v>3586</v>
      </c>
      <c r="O3" t="s">
        <v>1959</v>
      </c>
      <c r="P3" t="s">
        <v>36</v>
      </c>
      <c r="Q3" t="s">
        <v>3175</v>
      </c>
    </row>
    <row r="4" spans="1:17">
      <c r="A4" s="600">
        <v>410334</v>
      </c>
      <c r="B4" t="s">
        <v>27</v>
      </c>
      <c r="C4" t="s">
        <v>3045</v>
      </c>
      <c r="D4" t="s">
        <v>3046</v>
      </c>
      <c r="E4" t="s">
        <v>1958</v>
      </c>
      <c r="F4" s="605" t="s">
        <v>3047</v>
      </c>
      <c r="G4" t="s">
        <v>3346</v>
      </c>
      <c r="H4" t="s">
        <v>3347</v>
      </c>
      <c r="I4" t="s">
        <v>3348</v>
      </c>
      <c r="J4" t="s">
        <v>3349</v>
      </c>
      <c r="K4" t="s">
        <v>3350</v>
      </c>
      <c r="L4" t="s">
        <v>3351</v>
      </c>
      <c r="M4" t="s">
        <v>3352</v>
      </c>
      <c r="N4" t="s">
        <v>3353</v>
      </c>
      <c r="O4" t="s">
        <v>1959</v>
      </c>
      <c r="P4" t="s">
        <v>50</v>
      </c>
      <c r="Q4" t="s">
        <v>31</v>
      </c>
    </row>
    <row r="5" spans="1:17">
      <c r="A5" s="600">
        <v>712259</v>
      </c>
      <c r="B5" t="s">
        <v>39</v>
      </c>
      <c r="C5" t="s">
        <v>3045</v>
      </c>
      <c r="D5" t="s">
        <v>3046</v>
      </c>
      <c r="E5" t="s">
        <v>1958</v>
      </c>
      <c r="F5" s="605" t="s">
        <v>3047</v>
      </c>
      <c r="G5" t="s">
        <v>3354</v>
      </c>
      <c r="H5" t="s">
        <v>3355</v>
      </c>
      <c r="I5" t="s">
        <v>3356</v>
      </c>
      <c r="J5" t="s">
        <v>3357</v>
      </c>
      <c r="K5" t="s">
        <v>3358</v>
      </c>
      <c r="L5" t="s">
        <v>3359</v>
      </c>
      <c r="M5" t="s">
        <v>3360</v>
      </c>
      <c r="N5" t="s">
        <v>3361</v>
      </c>
      <c r="O5" t="s">
        <v>1959</v>
      </c>
      <c r="P5" t="s">
        <v>38</v>
      </c>
      <c r="Q5" t="s">
        <v>3175</v>
      </c>
    </row>
    <row r="6" spans="1:17">
      <c r="A6" s="600">
        <v>812497</v>
      </c>
      <c r="B6" t="s">
        <v>41</v>
      </c>
      <c r="C6" t="s">
        <v>3045</v>
      </c>
      <c r="D6" t="s">
        <v>3046</v>
      </c>
      <c r="E6" t="s">
        <v>1958</v>
      </c>
      <c r="F6" s="605" t="s">
        <v>3047</v>
      </c>
      <c r="G6" t="s">
        <v>3588</v>
      </c>
      <c r="H6" t="s">
        <v>3589</v>
      </c>
      <c r="I6" t="s">
        <v>3590</v>
      </c>
      <c r="J6" t="s">
        <v>3591</v>
      </c>
      <c r="K6" t="s">
        <v>3592</v>
      </c>
      <c r="L6" t="s">
        <v>3593</v>
      </c>
      <c r="M6" t="s">
        <v>3594</v>
      </c>
      <c r="N6" t="s">
        <v>3595</v>
      </c>
      <c r="O6" t="s">
        <v>1959</v>
      </c>
      <c r="P6" t="s">
        <v>63</v>
      </c>
      <c r="Q6" t="s">
        <v>3175</v>
      </c>
    </row>
    <row r="7" spans="1:17">
      <c r="A7" s="600">
        <v>1110107</v>
      </c>
      <c r="B7" t="s">
        <v>32</v>
      </c>
      <c r="C7" t="s">
        <v>3045</v>
      </c>
      <c r="D7" t="s">
        <v>3046</v>
      </c>
      <c r="E7" t="s">
        <v>1958</v>
      </c>
      <c r="F7" s="605" t="s">
        <v>3047</v>
      </c>
      <c r="G7" t="s">
        <v>3422</v>
      </c>
      <c r="H7" t="s">
        <v>23</v>
      </c>
      <c r="I7" t="s">
        <v>3423</v>
      </c>
      <c r="J7" t="s">
        <v>3424</v>
      </c>
      <c r="K7" t="s">
        <v>3425</v>
      </c>
      <c r="L7" t="s">
        <v>3426</v>
      </c>
      <c r="M7" t="s">
        <v>3427</v>
      </c>
      <c r="N7" t="s">
        <v>3428</v>
      </c>
      <c r="O7" t="s">
        <v>1959</v>
      </c>
      <c r="P7" t="s">
        <v>25</v>
      </c>
      <c r="Q7" t="s">
        <v>3175</v>
      </c>
    </row>
    <row r="8" spans="1:17">
      <c r="A8" s="600">
        <v>1710195</v>
      </c>
      <c r="B8" t="s">
        <v>29</v>
      </c>
      <c r="C8" t="s">
        <v>3045</v>
      </c>
      <c r="D8" t="s">
        <v>3046</v>
      </c>
      <c r="E8" t="s">
        <v>1958</v>
      </c>
      <c r="F8" s="605" t="s">
        <v>3047</v>
      </c>
      <c r="G8" t="s">
        <v>3621</v>
      </c>
      <c r="H8" t="s">
        <v>23</v>
      </c>
      <c r="I8" t="s">
        <v>3622</v>
      </c>
      <c r="J8" t="s">
        <v>3623</v>
      </c>
      <c r="K8" t="s">
        <v>3624</v>
      </c>
      <c r="L8" t="s">
        <v>3625</v>
      </c>
      <c r="M8" t="s">
        <v>3626</v>
      </c>
      <c r="N8" t="s">
        <v>3627</v>
      </c>
      <c r="O8" t="s">
        <v>1959</v>
      </c>
      <c r="P8" t="s">
        <v>44</v>
      </c>
      <c r="Q8" t="s">
        <v>3175</v>
      </c>
    </row>
    <row r="9" spans="1:17">
      <c r="A9" s="600">
        <v>2610493</v>
      </c>
      <c r="B9" t="s">
        <v>45</v>
      </c>
      <c r="C9" t="s">
        <v>3045</v>
      </c>
      <c r="D9" t="s">
        <v>3046</v>
      </c>
      <c r="E9" t="s">
        <v>1958</v>
      </c>
      <c r="F9" s="605" t="s">
        <v>3047</v>
      </c>
      <c r="G9" t="s">
        <v>3362</v>
      </c>
      <c r="H9" t="s">
        <v>3363</v>
      </c>
      <c r="I9" t="s">
        <v>3364</v>
      </c>
      <c r="J9" t="s">
        <v>3315</v>
      </c>
      <c r="K9" t="s">
        <v>3365</v>
      </c>
      <c r="L9" t="s">
        <v>3366</v>
      </c>
      <c r="M9" t="s">
        <v>3367</v>
      </c>
      <c r="N9" t="s">
        <v>3368</v>
      </c>
      <c r="O9" t="s">
        <v>1959</v>
      </c>
      <c r="P9" t="s">
        <v>52</v>
      </c>
      <c r="Q9" t="s">
        <v>3175</v>
      </c>
    </row>
    <row r="10" spans="1:17">
      <c r="A10" s="600">
        <v>6010021</v>
      </c>
      <c r="B10" t="s">
        <v>34</v>
      </c>
      <c r="C10" t="s">
        <v>3045</v>
      </c>
      <c r="D10" t="s">
        <v>3046</v>
      </c>
      <c r="E10" t="s">
        <v>1958</v>
      </c>
      <c r="F10" s="605" t="s">
        <v>3047</v>
      </c>
      <c r="G10" t="s">
        <v>3597</v>
      </c>
      <c r="H10" t="s">
        <v>3598</v>
      </c>
      <c r="I10" t="s">
        <v>3599</v>
      </c>
      <c r="J10" t="s">
        <v>3600</v>
      </c>
      <c r="K10" t="s">
        <v>3601</v>
      </c>
      <c r="L10" t="s">
        <v>3602</v>
      </c>
      <c r="M10" t="s">
        <v>3603</v>
      </c>
      <c r="N10" t="s">
        <v>3604</v>
      </c>
      <c r="O10" t="s">
        <v>1959</v>
      </c>
      <c r="P10" t="s">
        <v>48</v>
      </c>
      <c r="Q10" t="s">
        <v>3175</v>
      </c>
    </row>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Q12"/>
  <sheetViews>
    <sheetView workbookViewId="0">
      <selection activeCell="E28" sqref="E28"/>
    </sheetView>
  </sheetViews>
  <sheetFormatPr defaultRowHeight="18.75"/>
  <cols>
    <col min="2" max="2" width="4.25" customWidth="1"/>
    <col min="3" max="3" width="5.25" customWidth="1"/>
    <col min="5" max="5" width="31.375" customWidth="1"/>
    <col min="6" max="6" width="5.25" style="605" customWidth="1"/>
  </cols>
  <sheetData>
    <row r="1" spans="1:17">
      <c r="A1" s="600">
        <v>114332</v>
      </c>
      <c r="B1" t="s">
        <v>32</v>
      </c>
      <c r="C1" t="s">
        <v>3045</v>
      </c>
      <c r="D1" t="s">
        <v>3046</v>
      </c>
      <c r="E1" t="s">
        <v>1960</v>
      </c>
      <c r="F1" s="605" t="s">
        <v>3047</v>
      </c>
      <c r="G1" t="s">
        <v>3579</v>
      </c>
      <c r="H1" t="s">
        <v>3580</v>
      </c>
      <c r="I1" t="s">
        <v>3581</v>
      </c>
      <c r="J1" t="s">
        <v>3582</v>
      </c>
      <c r="K1" t="s">
        <v>3583</v>
      </c>
      <c r="L1" t="s">
        <v>3584</v>
      </c>
      <c r="M1" t="s">
        <v>3585</v>
      </c>
      <c r="N1" t="s">
        <v>3586</v>
      </c>
      <c r="O1" t="s">
        <v>1961</v>
      </c>
      <c r="P1" t="s">
        <v>50</v>
      </c>
      <c r="Q1" t="s">
        <v>124</v>
      </c>
    </row>
    <row r="2" spans="1:17">
      <c r="A2" s="600">
        <v>114332</v>
      </c>
      <c r="B2" t="s">
        <v>32</v>
      </c>
      <c r="C2" t="s">
        <v>3045</v>
      </c>
      <c r="D2" t="s">
        <v>3046</v>
      </c>
      <c r="E2" t="s">
        <v>1960</v>
      </c>
      <c r="F2" s="605" t="s">
        <v>3047</v>
      </c>
      <c r="G2" t="s">
        <v>3579</v>
      </c>
      <c r="H2" t="s">
        <v>3580</v>
      </c>
      <c r="I2" t="s">
        <v>3581</v>
      </c>
      <c r="J2" t="s">
        <v>3582</v>
      </c>
      <c r="K2" t="s">
        <v>3583</v>
      </c>
      <c r="L2" t="s">
        <v>3584</v>
      </c>
      <c r="M2" t="s">
        <v>3585</v>
      </c>
      <c r="N2" t="s">
        <v>3586</v>
      </c>
      <c r="O2" t="s">
        <v>1961</v>
      </c>
      <c r="P2" t="s">
        <v>50</v>
      </c>
      <c r="Q2" t="s">
        <v>124</v>
      </c>
    </row>
    <row r="3" spans="1:17">
      <c r="A3" s="600">
        <v>712259</v>
      </c>
      <c r="B3" t="s">
        <v>34</v>
      </c>
      <c r="C3" t="s">
        <v>3045</v>
      </c>
      <c r="D3" t="s">
        <v>3046</v>
      </c>
      <c r="E3" t="s">
        <v>1960</v>
      </c>
      <c r="F3" s="605" t="s">
        <v>3047</v>
      </c>
      <c r="G3" t="s">
        <v>3354</v>
      </c>
      <c r="H3" t="s">
        <v>3355</v>
      </c>
      <c r="I3" t="s">
        <v>3356</v>
      </c>
      <c r="J3" t="s">
        <v>3357</v>
      </c>
      <c r="K3" t="s">
        <v>3358</v>
      </c>
      <c r="L3" t="s">
        <v>3359</v>
      </c>
      <c r="M3" t="s">
        <v>3360</v>
      </c>
      <c r="N3" t="s">
        <v>3361</v>
      </c>
      <c r="O3" t="s">
        <v>1961</v>
      </c>
      <c r="P3" t="s">
        <v>25</v>
      </c>
      <c r="Q3" t="s">
        <v>3676</v>
      </c>
    </row>
    <row r="4" spans="1:17">
      <c r="A4" s="600">
        <v>712259</v>
      </c>
      <c r="B4" t="s">
        <v>34</v>
      </c>
      <c r="C4" t="s">
        <v>3045</v>
      </c>
      <c r="D4" t="s">
        <v>3046</v>
      </c>
      <c r="E4" t="s">
        <v>1960</v>
      </c>
      <c r="F4" s="605" t="s">
        <v>3047</v>
      </c>
      <c r="G4" t="s">
        <v>3354</v>
      </c>
      <c r="H4" t="s">
        <v>3355</v>
      </c>
      <c r="I4" t="s">
        <v>3356</v>
      </c>
      <c r="J4" t="s">
        <v>3357</v>
      </c>
      <c r="K4" t="s">
        <v>3358</v>
      </c>
      <c r="L4" t="s">
        <v>3359</v>
      </c>
      <c r="M4" t="s">
        <v>3360</v>
      </c>
      <c r="N4" t="s">
        <v>3361</v>
      </c>
      <c r="O4" t="s">
        <v>1961</v>
      </c>
      <c r="P4" t="s">
        <v>25</v>
      </c>
      <c r="Q4" t="s">
        <v>3676</v>
      </c>
    </row>
    <row r="5" spans="1:17">
      <c r="A5" s="600">
        <v>812497</v>
      </c>
      <c r="B5" t="s">
        <v>27</v>
      </c>
      <c r="C5" t="s">
        <v>3045</v>
      </c>
      <c r="D5" t="s">
        <v>3046</v>
      </c>
      <c r="E5" t="s">
        <v>1960</v>
      </c>
      <c r="F5" s="605" t="s">
        <v>3047</v>
      </c>
      <c r="G5" t="s">
        <v>3588</v>
      </c>
      <c r="H5" t="s">
        <v>3589</v>
      </c>
      <c r="I5" t="s">
        <v>3590</v>
      </c>
      <c r="J5" t="s">
        <v>3591</v>
      </c>
      <c r="K5" t="s">
        <v>3592</v>
      </c>
      <c r="L5" t="s">
        <v>3593</v>
      </c>
      <c r="M5" t="s">
        <v>3594</v>
      </c>
      <c r="N5" t="s">
        <v>3595</v>
      </c>
      <c r="O5" t="s">
        <v>1961</v>
      </c>
      <c r="P5" t="s">
        <v>54</v>
      </c>
      <c r="Q5" t="s">
        <v>151</v>
      </c>
    </row>
    <row r="6" spans="1:17">
      <c r="A6" s="600">
        <v>812497</v>
      </c>
      <c r="B6" t="s">
        <v>27</v>
      </c>
      <c r="C6" t="s">
        <v>3045</v>
      </c>
      <c r="D6" t="s">
        <v>3046</v>
      </c>
      <c r="E6" t="s">
        <v>1960</v>
      </c>
      <c r="F6" s="605" t="s">
        <v>3047</v>
      </c>
      <c r="G6" t="s">
        <v>3588</v>
      </c>
      <c r="H6" t="s">
        <v>3589</v>
      </c>
      <c r="I6" t="s">
        <v>3590</v>
      </c>
      <c r="J6" t="s">
        <v>3591</v>
      </c>
      <c r="K6" t="s">
        <v>3592</v>
      </c>
      <c r="L6" t="s">
        <v>3593</v>
      </c>
      <c r="M6" t="s">
        <v>3594</v>
      </c>
      <c r="N6" t="s">
        <v>3595</v>
      </c>
      <c r="O6" t="s">
        <v>1961</v>
      </c>
      <c r="P6" t="s">
        <v>54</v>
      </c>
      <c r="Q6" t="s">
        <v>151</v>
      </c>
    </row>
    <row r="7" spans="1:17">
      <c r="A7" s="600">
        <v>812497</v>
      </c>
      <c r="B7" t="s">
        <v>27</v>
      </c>
      <c r="C7" t="s">
        <v>3045</v>
      </c>
      <c r="D7" t="s">
        <v>3046</v>
      </c>
      <c r="E7" t="s">
        <v>1960</v>
      </c>
      <c r="F7" s="605" t="s">
        <v>3047</v>
      </c>
      <c r="G7" t="s">
        <v>3588</v>
      </c>
      <c r="H7" t="s">
        <v>3589</v>
      </c>
      <c r="I7" t="s">
        <v>3590</v>
      </c>
      <c r="J7" t="s">
        <v>3591</v>
      </c>
      <c r="K7" t="s">
        <v>3592</v>
      </c>
      <c r="L7" t="s">
        <v>3593</v>
      </c>
      <c r="M7" t="s">
        <v>3594</v>
      </c>
      <c r="N7" t="s">
        <v>3595</v>
      </c>
      <c r="O7" t="s">
        <v>1961</v>
      </c>
      <c r="P7" t="s">
        <v>54</v>
      </c>
      <c r="Q7" t="s">
        <v>151</v>
      </c>
    </row>
    <row r="8" spans="1:17">
      <c r="A8" s="600">
        <v>2610493</v>
      </c>
      <c r="B8" t="s">
        <v>22</v>
      </c>
      <c r="C8" t="s">
        <v>3045</v>
      </c>
      <c r="D8" t="s">
        <v>3046</v>
      </c>
      <c r="E8" t="s">
        <v>1960</v>
      </c>
      <c r="F8" s="605" t="s">
        <v>3047</v>
      </c>
      <c r="G8" t="s">
        <v>3362</v>
      </c>
      <c r="H8" t="s">
        <v>3363</v>
      </c>
      <c r="I8" t="s">
        <v>3364</v>
      </c>
      <c r="J8" t="s">
        <v>3315</v>
      </c>
      <c r="K8" t="s">
        <v>3365</v>
      </c>
      <c r="L8" t="s">
        <v>3366</v>
      </c>
      <c r="M8" t="s">
        <v>3367</v>
      </c>
      <c r="N8" t="s">
        <v>3368</v>
      </c>
      <c r="O8" t="s">
        <v>1961</v>
      </c>
      <c r="P8" t="s">
        <v>46</v>
      </c>
      <c r="Q8" t="s">
        <v>151</v>
      </c>
    </row>
    <row r="9" spans="1:17">
      <c r="A9" s="600">
        <v>2610493</v>
      </c>
      <c r="B9" t="s">
        <v>22</v>
      </c>
      <c r="C9" t="s">
        <v>3045</v>
      </c>
      <c r="D9" t="s">
        <v>3046</v>
      </c>
      <c r="E9" t="s">
        <v>1960</v>
      </c>
      <c r="F9" s="605" t="s">
        <v>3047</v>
      </c>
      <c r="G9" t="s">
        <v>3362</v>
      </c>
      <c r="H9" t="s">
        <v>3363</v>
      </c>
      <c r="I9" t="s">
        <v>3364</v>
      </c>
      <c r="J9" t="s">
        <v>3315</v>
      </c>
      <c r="K9" t="s">
        <v>3365</v>
      </c>
      <c r="L9" t="s">
        <v>3366</v>
      </c>
      <c r="M9" t="s">
        <v>3367</v>
      </c>
      <c r="N9" t="s">
        <v>3368</v>
      </c>
      <c r="O9" t="s">
        <v>1961</v>
      </c>
      <c r="P9" t="s">
        <v>46</v>
      </c>
      <c r="Q9" t="s">
        <v>151</v>
      </c>
    </row>
    <row r="10" spans="1:17">
      <c r="A10">
        <v>2610493</v>
      </c>
      <c r="B10" t="s">
        <v>22</v>
      </c>
      <c r="C10" t="s">
        <v>3045</v>
      </c>
      <c r="D10" t="s">
        <v>3046</v>
      </c>
      <c r="E10" t="s">
        <v>1960</v>
      </c>
      <c r="F10" s="605" t="s">
        <v>3047</v>
      </c>
      <c r="G10" t="s">
        <v>3362</v>
      </c>
      <c r="H10" t="s">
        <v>3363</v>
      </c>
      <c r="I10" t="s">
        <v>3364</v>
      </c>
      <c r="J10" t="s">
        <v>3315</v>
      </c>
      <c r="K10" t="s">
        <v>3365</v>
      </c>
      <c r="L10" t="s">
        <v>3366</v>
      </c>
      <c r="M10" t="s">
        <v>3367</v>
      </c>
      <c r="N10" t="s">
        <v>3368</v>
      </c>
      <c r="O10" t="s">
        <v>1961</v>
      </c>
      <c r="P10" t="s">
        <v>46</v>
      </c>
      <c r="Q10" t="s">
        <v>151</v>
      </c>
    </row>
    <row r="11" spans="1:17">
      <c r="A11">
        <v>6010021</v>
      </c>
      <c r="B11" t="s">
        <v>29</v>
      </c>
      <c r="C11" t="s">
        <v>3045</v>
      </c>
      <c r="D11" t="s">
        <v>3046</v>
      </c>
      <c r="E11" t="s">
        <v>1960</v>
      </c>
      <c r="F11" s="605" t="s">
        <v>3047</v>
      </c>
      <c r="G11" t="s">
        <v>3597</v>
      </c>
      <c r="H11" t="s">
        <v>3598</v>
      </c>
      <c r="I11" t="s">
        <v>3599</v>
      </c>
      <c r="J11" t="s">
        <v>3600</v>
      </c>
      <c r="K11" t="s">
        <v>3601</v>
      </c>
      <c r="L11" t="s">
        <v>3602</v>
      </c>
      <c r="M11" t="s">
        <v>3603</v>
      </c>
      <c r="N11" t="s">
        <v>3604</v>
      </c>
      <c r="O11" t="s">
        <v>1961</v>
      </c>
      <c r="P11" t="s">
        <v>40</v>
      </c>
      <c r="Q11" t="s">
        <v>3677</v>
      </c>
    </row>
    <row r="12" spans="1:17">
      <c r="A12">
        <v>6010021</v>
      </c>
      <c r="B12" t="s">
        <v>29</v>
      </c>
      <c r="C12" t="s">
        <v>3045</v>
      </c>
      <c r="D12" t="s">
        <v>3046</v>
      </c>
      <c r="E12" t="s">
        <v>1960</v>
      </c>
      <c r="F12" s="605" t="s">
        <v>3047</v>
      </c>
      <c r="G12" t="s">
        <v>3597</v>
      </c>
      <c r="H12" t="s">
        <v>3598</v>
      </c>
      <c r="I12" t="s">
        <v>3599</v>
      </c>
      <c r="J12" t="s">
        <v>3600</v>
      </c>
      <c r="K12" t="s">
        <v>3601</v>
      </c>
      <c r="L12" t="s">
        <v>3602</v>
      </c>
      <c r="M12" t="s">
        <v>3603</v>
      </c>
      <c r="N12" t="s">
        <v>3604</v>
      </c>
      <c r="O12" t="s">
        <v>1961</v>
      </c>
      <c r="P12" t="s">
        <v>40</v>
      </c>
      <c r="Q12" t="s">
        <v>3677</v>
      </c>
    </row>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T58"/>
  <sheetViews>
    <sheetView workbookViewId="0">
      <selection activeCell="E14" sqref="E14"/>
    </sheetView>
  </sheetViews>
  <sheetFormatPr defaultColWidth="8.25" defaultRowHeight="18.75"/>
  <cols>
    <col min="1" max="6" width="8.25" style="209"/>
    <col min="7" max="7" width="30.625" style="209" customWidth="1"/>
    <col min="8" max="16384" width="8.25" style="209"/>
  </cols>
  <sheetData>
    <row r="1" spans="1:20" ht="24" customHeight="1">
      <c r="A1" s="209">
        <v>114332</v>
      </c>
      <c r="B1" s="209" t="s">
        <v>22</v>
      </c>
      <c r="C1" s="209" t="s">
        <v>3045</v>
      </c>
      <c r="D1" s="209" t="s">
        <v>3046</v>
      </c>
      <c r="E1" s="209" t="s">
        <v>3680</v>
      </c>
      <c r="F1" s="209" t="s">
        <v>3047</v>
      </c>
      <c r="G1" s="209" t="s">
        <v>3579</v>
      </c>
      <c r="H1" s="209" t="s">
        <v>3580</v>
      </c>
      <c r="I1" s="209" t="s">
        <v>3581</v>
      </c>
      <c r="J1" s="209" t="s">
        <v>3582</v>
      </c>
      <c r="K1" s="209" t="s">
        <v>3583</v>
      </c>
      <c r="L1" s="209" t="s">
        <v>3584</v>
      </c>
      <c r="M1" s="209" t="s">
        <v>3585</v>
      </c>
      <c r="N1" s="3792" t="s">
        <v>3586</v>
      </c>
      <c r="O1" s="209" t="s">
        <v>3681</v>
      </c>
      <c r="P1" s="209" t="s">
        <v>58</v>
      </c>
      <c r="Q1" s="209" t="s">
        <v>3175</v>
      </c>
      <c r="R1" s="209" t="s">
        <v>23</v>
      </c>
      <c r="S1" s="209" t="s">
        <v>23</v>
      </c>
      <c r="T1" s="209" t="s">
        <v>5482</v>
      </c>
    </row>
    <row r="2" spans="1:20" ht="24" customHeight="1">
      <c r="A2" s="209">
        <v>712259</v>
      </c>
      <c r="B2" s="209" t="s">
        <v>29</v>
      </c>
      <c r="C2" s="209" t="s">
        <v>3045</v>
      </c>
      <c r="D2" s="209" t="s">
        <v>3046</v>
      </c>
      <c r="E2" s="209" t="s">
        <v>3678</v>
      </c>
      <c r="F2" s="209" t="s">
        <v>3047</v>
      </c>
      <c r="G2" s="209" t="s">
        <v>3354</v>
      </c>
      <c r="H2" s="209" t="s">
        <v>3355</v>
      </c>
      <c r="I2" s="209" t="s">
        <v>3356</v>
      </c>
      <c r="J2" s="209" t="s">
        <v>3357</v>
      </c>
      <c r="K2" s="209" t="s">
        <v>3358</v>
      </c>
      <c r="L2" s="209" t="s">
        <v>3359</v>
      </c>
      <c r="M2" s="209" t="s">
        <v>3360</v>
      </c>
      <c r="N2" s="209" t="s">
        <v>3361</v>
      </c>
      <c r="O2" s="209" t="s">
        <v>3679</v>
      </c>
      <c r="P2" s="209" t="s">
        <v>50</v>
      </c>
      <c r="Q2" s="209" t="s">
        <v>26</v>
      </c>
      <c r="R2" s="209" t="s">
        <v>23</v>
      </c>
      <c r="S2" s="209" t="s">
        <v>23</v>
      </c>
      <c r="T2" s="209" t="s">
        <v>5482</v>
      </c>
    </row>
    <row r="3" spans="1:20" ht="24" customHeight="1">
      <c r="A3" s="209">
        <v>812497</v>
      </c>
      <c r="B3" s="209" t="s">
        <v>22</v>
      </c>
      <c r="C3" s="209" t="s">
        <v>3045</v>
      </c>
      <c r="D3" s="209" t="s">
        <v>3046</v>
      </c>
      <c r="E3" s="209" t="s">
        <v>3682</v>
      </c>
      <c r="F3" s="209" t="s">
        <v>3047</v>
      </c>
      <c r="G3" s="209" t="s">
        <v>3588</v>
      </c>
      <c r="H3" s="209" t="s">
        <v>3589</v>
      </c>
      <c r="I3" s="209" t="s">
        <v>3590</v>
      </c>
      <c r="J3" s="209" t="s">
        <v>3591</v>
      </c>
      <c r="K3" s="209" t="s">
        <v>3592</v>
      </c>
      <c r="L3" s="209" t="s">
        <v>3593</v>
      </c>
      <c r="M3" s="209" t="s">
        <v>3594</v>
      </c>
      <c r="N3" s="3792" t="s">
        <v>3595</v>
      </c>
      <c r="O3" s="209" t="s">
        <v>3683</v>
      </c>
      <c r="P3" s="209" t="s">
        <v>54</v>
      </c>
      <c r="Q3" s="209" t="s">
        <v>3175</v>
      </c>
      <c r="R3" s="209" t="s">
        <v>23</v>
      </c>
      <c r="S3" s="209" t="s">
        <v>23</v>
      </c>
      <c r="T3" s="209" t="s">
        <v>5482</v>
      </c>
    </row>
    <row r="4" spans="1:20" ht="24" customHeight="1">
      <c r="A4" s="209">
        <v>2610493</v>
      </c>
      <c r="B4" s="209" t="s">
        <v>32</v>
      </c>
      <c r="C4" s="209" t="s">
        <v>3045</v>
      </c>
      <c r="D4" s="209" t="s">
        <v>3046</v>
      </c>
      <c r="E4" s="209" t="s">
        <v>3678</v>
      </c>
      <c r="F4" s="209" t="s">
        <v>3047</v>
      </c>
      <c r="G4" s="209" t="s">
        <v>3362</v>
      </c>
      <c r="H4" s="209" t="s">
        <v>3363</v>
      </c>
      <c r="I4" s="209" t="s">
        <v>3364</v>
      </c>
      <c r="J4" s="209" t="s">
        <v>3315</v>
      </c>
      <c r="K4" s="209" t="s">
        <v>3365</v>
      </c>
      <c r="L4" s="209" t="s">
        <v>3366</v>
      </c>
      <c r="M4" s="209" t="s">
        <v>3367</v>
      </c>
      <c r="N4" s="3792" t="s">
        <v>3368</v>
      </c>
      <c r="O4" s="209" t="s">
        <v>3679</v>
      </c>
      <c r="P4" s="209" t="s">
        <v>44</v>
      </c>
      <c r="Q4" s="209" t="s">
        <v>26</v>
      </c>
      <c r="R4" s="209" t="s">
        <v>23</v>
      </c>
      <c r="S4" s="209" t="s">
        <v>23</v>
      </c>
      <c r="T4" s="209" t="s">
        <v>5482</v>
      </c>
    </row>
    <row r="5" spans="1:20" ht="24" customHeight="1">
      <c r="A5" s="209">
        <v>6010021</v>
      </c>
      <c r="B5" s="209" t="s">
        <v>27</v>
      </c>
      <c r="C5" s="209" t="s">
        <v>3045</v>
      </c>
      <c r="D5" s="209" t="s">
        <v>3046</v>
      </c>
      <c r="E5" s="209" t="s">
        <v>3680</v>
      </c>
      <c r="F5" s="209" t="s">
        <v>3047</v>
      </c>
      <c r="G5" s="209" t="s">
        <v>3597</v>
      </c>
      <c r="H5" s="209" t="s">
        <v>3598</v>
      </c>
      <c r="I5" s="209" t="s">
        <v>3599</v>
      </c>
      <c r="J5" s="209" t="s">
        <v>3600</v>
      </c>
      <c r="K5" s="209" t="s">
        <v>3601</v>
      </c>
      <c r="L5" s="209" t="s">
        <v>3602</v>
      </c>
      <c r="M5" s="209" t="s">
        <v>3603</v>
      </c>
      <c r="N5" s="3792" t="s">
        <v>3604</v>
      </c>
      <c r="O5" s="209" t="s">
        <v>3681</v>
      </c>
      <c r="P5" s="209" t="s">
        <v>40</v>
      </c>
      <c r="Q5" s="209" t="s">
        <v>3281</v>
      </c>
      <c r="R5" s="209" t="s">
        <v>23</v>
      </c>
      <c r="S5" s="209" t="s">
        <v>23</v>
      </c>
      <c r="T5" s="209" t="s">
        <v>5482</v>
      </c>
    </row>
    <row r="6" spans="1:20" ht="24" customHeight="1">
      <c r="A6" s="209">
        <v>6010021</v>
      </c>
      <c r="B6" s="209" t="s">
        <v>34</v>
      </c>
      <c r="C6" s="209" t="s">
        <v>3045</v>
      </c>
      <c r="D6" s="209" t="s">
        <v>3046</v>
      </c>
      <c r="E6" s="209" t="s">
        <v>3678</v>
      </c>
      <c r="F6" s="209" t="s">
        <v>3047</v>
      </c>
      <c r="G6" s="209" t="s">
        <v>3597</v>
      </c>
      <c r="H6" s="209" t="s">
        <v>3598</v>
      </c>
      <c r="I6" s="209" t="s">
        <v>3599</v>
      </c>
      <c r="J6" s="209" t="s">
        <v>3600</v>
      </c>
      <c r="K6" s="209" t="s">
        <v>3601</v>
      </c>
      <c r="L6" s="209" t="s">
        <v>3602</v>
      </c>
      <c r="M6" s="209" t="s">
        <v>3603</v>
      </c>
      <c r="N6" s="3792" t="s">
        <v>3604</v>
      </c>
      <c r="O6" s="209" t="s">
        <v>3679</v>
      </c>
      <c r="P6" s="209" t="s">
        <v>48</v>
      </c>
      <c r="Q6" s="209" t="s">
        <v>3281</v>
      </c>
      <c r="R6" s="209" t="s">
        <v>23</v>
      </c>
      <c r="S6" s="209" t="s">
        <v>23</v>
      </c>
      <c r="T6" s="209" t="s">
        <v>5482</v>
      </c>
    </row>
    <row r="7" spans="1:20" ht="24" customHeight="1"/>
    <row r="8" spans="1:20" ht="24" customHeight="1"/>
    <row r="9" spans="1:20" ht="24" customHeight="1"/>
    <row r="10" spans="1:20" ht="24" customHeight="1"/>
    <row r="11" spans="1:20" ht="24" customHeight="1"/>
    <row r="12" spans="1:20" ht="24" customHeight="1"/>
    <row r="13" spans="1:20" ht="24" customHeight="1"/>
    <row r="14" spans="1:20" ht="24" customHeight="1"/>
    <row r="15" spans="1:20" ht="24" customHeight="1"/>
    <row r="16" spans="1:20"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Q55"/>
  <sheetViews>
    <sheetView workbookViewId="0">
      <selection activeCell="E28" sqref="E28"/>
    </sheetView>
  </sheetViews>
  <sheetFormatPr defaultRowHeight="18.75"/>
  <cols>
    <col min="2" max="2" width="5.375" customWidth="1"/>
    <col min="3" max="3" width="4.625" customWidth="1"/>
    <col min="5" max="5" width="21.375" bestFit="1" customWidth="1"/>
    <col min="6" max="6" width="5.75" style="605" customWidth="1"/>
    <col min="7" max="7" width="14.25" customWidth="1"/>
  </cols>
  <sheetData>
    <row r="1" spans="1:17">
      <c r="A1" s="600">
        <v>110017</v>
      </c>
      <c r="B1" t="s">
        <v>22</v>
      </c>
      <c r="C1" t="s">
        <v>3045</v>
      </c>
      <c r="D1" t="s">
        <v>3046</v>
      </c>
      <c r="E1" t="s">
        <v>1962</v>
      </c>
      <c r="F1" s="605" t="s">
        <v>3047</v>
      </c>
      <c r="G1" t="s">
        <v>3493</v>
      </c>
      <c r="H1" t="s">
        <v>3494</v>
      </c>
      <c r="I1" t="s">
        <v>3495</v>
      </c>
      <c r="J1" t="s">
        <v>3395</v>
      </c>
      <c r="K1" t="s">
        <v>3496</v>
      </c>
      <c r="L1" t="s">
        <v>3497</v>
      </c>
      <c r="M1" t="s">
        <v>3498</v>
      </c>
      <c r="N1" t="s">
        <v>3499</v>
      </c>
      <c r="O1" t="s">
        <v>1963</v>
      </c>
      <c r="P1" t="s">
        <v>33</v>
      </c>
      <c r="Q1" t="s">
        <v>346</v>
      </c>
    </row>
    <row r="2" spans="1:17">
      <c r="A2" s="600">
        <v>110033</v>
      </c>
      <c r="B2" t="s">
        <v>27</v>
      </c>
      <c r="C2" t="s">
        <v>3045</v>
      </c>
      <c r="D2" t="s">
        <v>3046</v>
      </c>
      <c r="E2" t="s">
        <v>1966</v>
      </c>
      <c r="F2" s="605" t="s">
        <v>3047</v>
      </c>
      <c r="G2" t="s">
        <v>3331</v>
      </c>
      <c r="H2" t="s">
        <v>3332</v>
      </c>
      <c r="I2" t="s">
        <v>3333</v>
      </c>
      <c r="J2" t="s">
        <v>3334</v>
      </c>
      <c r="K2" t="s">
        <v>3335</v>
      </c>
      <c r="L2" t="s">
        <v>3336</v>
      </c>
      <c r="M2" t="s">
        <v>3337</v>
      </c>
      <c r="N2" t="s">
        <v>3338</v>
      </c>
      <c r="O2" t="s">
        <v>1967</v>
      </c>
      <c r="P2" t="s">
        <v>28</v>
      </c>
      <c r="Q2" t="s">
        <v>3684</v>
      </c>
    </row>
    <row r="3" spans="1:17">
      <c r="A3" s="600">
        <v>110041</v>
      </c>
      <c r="B3" t="s">
        <v>34</v>
      </c>
      <c r="C3" t="s">
        <v>3045</v>
      </c>
      <c r="D3" t="s">
        <v>3046</v>
      </c>
      <c r="E3" t="s">
        <v>1966</v>
      </c>
      <c r="F3" s="605" t="s">
        <v>3047</v>
      </c>
      <c r="G3" t="s">
        <v>3385</v>
      </c>
      <c r="H3" t="s">
        <v>3386</v>
      </c>
      <c r="I3" t="s">
        <v>3387</v>
      </c>
      <c r="J3" t="s">
        <v>3388</v>
      </c>
      <c r="K3" t="s">
        <v>3389</v>
      </c>
      <c r="L3" t="s">
        <v>3390</v>
      </c>
      <c r="M3" t="s">
        <v>3391</v>
      </c>
      <c r="N3" t="s">
        <v>3392</v>
      </c>
      <c r="O3" t="s">
        <v>1967</v>
      </c>
      <c r="P3" t="s">
        <v>48</v>
      </c>
      <c r="Q3" t="s">
        <v>3685</v>
      </c>
    </row>
    <row r="4" spans="1:17">
      <c r="A4" s="600">
        <v>111239</v>
      </c>
      <c r="B4" t="s">
        <v>51</v>
      </c>
      <c r="C4" t="s">
        <v>3045</v>
      </c>
      <c r="D4" t="s">
        <v>3046</v>
      </c>
      <c r="E4" t="s">
        <v>1962</v>
      </c>
      <c r="F4" s="605" t="s">
        <v>3047</v>
      </c>
      <c r="G4" t="s">
        <v>3393</v>
      </c>
      <c r="H4" t="s">
        <v>23</v>
      </c>
      <c r="I4" t="s">
        <v>3394</v>
      </c>
      <c r="J4" t="s">
        <v>3395</v>
      </c>
      <c r="K4" t="s">
        <v>3396</v>
      </c>
      <c r="L4" t="s">
        <v>3397</v>
      </c>
      <c r="M4" t="s">
        <v>3398</v>
      </c>
      <c r="N4" t="s">
        <v>3399</v>
      </c>
      <c r="O4" t="s">
        <v>1963</v>
      </c>
      <c r="P4" t="s">
        <v>52</v>
      </c>
      <c r="Q4" t="s">
        <v>3242</v>
      </c>
    </row>
    <row r="5" spans="1:17">
      <c r="A5" s="600">
        <v>111247</v>
      </c>
      <c r="B5" t="s">
        <v>83</v>
      </c>
      <c r="C5" t="s">
        <v>3045</v>
      </c>
      <c r="D5" t="s">
        <v>3046</v>
      </c>
      <c r="E5" t="s">
        <v>1966</v>
      </c>
      <c r="F5" s="605" t="s">
        <v>3047</v>
      </c>
      <c r="G5" t="s">
        <v>3500</v>
      </c>
      <c r="H5" t="s">
        <v>23</v>
      </c>
      <c r="I5" t="s">
        <v>3501</v>
      </c>
      <c r="J5" t="s">
        <v>3502</v>
      </c>
      <c r="K5" t="s">
        <v>3503</v>
      </c>
      <c r="L5" t="s">
        <v>3504</v>
      </c>
      <c r="M5" t="s">
        <v>3505</v>
      </c>
      <c r="N5" t="s">
        <v>3506</v>
      </c>
      <c r="O5" t="s">
        <v>1967</v>
      </c>
      <c r="P5" t="s">
        <v>352</v>
      </c>
      <c r="Q5" t="s">
        <v>157</v>
      </c>
    </row>
    <row r="6" spans="1:17">
      <c r="A6" s="600">
        <v>113656</v>
      </c>
      <c r="B6" t="s">
        <v>27</v>
      </c>
      <c r="C6" t="s">
        <v>3045</v>
      </c>
      <c r="D6" t="s">
        <v>3046</v>
      </c>
      <c r="E6" t="s">
        <v>1962</v>
      </c>
      <c r="F6" s="605" t="s">
        <v>3047</v>
      </c>
      <c r="G6" t="s">
        <v>3339</v>
      </c>
      <c r="H6" t="s">
        <v>23</v>
      </c>
      <c r="I6" t="s">
        <v>3340</v>
      </c>
      <c r="J6" t="s">
        <v>3341</v>
      </c>
      <c r="K6" t="s">
        <v>3342</v>
      </c>
      <c r="L6" t="s">
        <v>3343</v>
      </c>
      <c r="M6" t="s">
        <v>3344</v>
      </c>
      <c r="N6" t="s">
        <v>3345</v>
      </c>
      <c r="O6" t="s">
        <v>1963</v>
      </c>
      <c r="P6" t="s">
        <v>28</v>
      </c>
      <c r="Q6" t="s">
        <v>346</v>
      </c>
    </row>
    <row r="7" spans="1:17">
      <c r="A7" s="600">
        <v>114332</v>
      </c>
      <c r="B7" t="s">
        <v>47</v>
      </c>
      <c r="C7" t="s">
        <v>3045</v>
      </c>
      <c r="D7" t="s">
        <v>3046</v>
      </c>
      <c r="E7" t="s">
        <v>1962</v>
      </c>
      <c r="F7" s="605" t="s">
        <v>3047</v>
      </c>
      <c r="G7" t="s">
        <v>3579</v>
      </c>
      <c r="H7" t="s">
        <v>3580</v>
      </c>
      <c r="I7" t="s">
        <v>3581</v>
      </c>
      <c r="J7" t="s">
        <v>3582</v>
      </c>
      <c r="K7" t="s">
        <v>3583</v>
      </c>
      <c r="L7" t="s">
        <v>3584</v>
      </c>
      <c r="M7" t="s">
        <v>3585</v>
      </c>
      <c r="N7" t="s">
        <v>3586</v>
      </c>
      <c r="O7" t="s">
        <v>1963</v>
      </c>
      <c r="P7" t="s">
        <v>63</v>
      </c>
      <c r="Q7" t="s">
        <v>213</v>
      </c>
    </row>
    <row r="8" spans="1:17">
      <c r="A8" s="600">
        <v>114894</v>
      </c>
      <c r="B8" t="s">
        <v>53</v>
      </c>
      <c r="C8" t="s">
        <v>3045</v>
      </c>
      <c r="D8" t="s">
        <v>3046</v>
      </c>
      <c r="E8" t="s">
        <v>1962</v>
      </c>
      <c r="F8" s="605" t="s">
        <v>3047</v>
      </c>
      <c r="G8" t="s">
        <v>3507</v>
      </c>
      <c r="H8" t="s">
        <v>3508</v>
      </c>
      <c r="I8" t="s">
        <v>3509</v>
      </c>
      <c r="J8" t="s">
        <v>3104</v>
      </c>
      <c r="K8" t="s">
        <v>3510</v>
      </c>
      <c r="L8" t="s">
        <v>3511</v>
      </c>
      <c r="M8" t="s">
        <v>3512</v>
      </c>
      <c r="N8" t="s">
        <v>3513</v>
      </c>
      <c r="O8" t="s">
        <v>1963</v>
      </c>
      <c r="P8" t="s">
        <v>277</v>
      </c>
      <c r="Q8" t="s">
        <v>2081</v>
      </c>
    </row>
    <row r="9" spans="1:17">
      <c r="A9" s="600">
        <v>116022</v>
      </c>
      <c r="B9" t="s">
        <v>82</v>
      </c>
      <c r="C9" t="s">
        <v>3045</v>
      </c>
      <c r="D9" t="s">
        <v>3046</v>
      </c>
      <c r="E9" t="s">
        <v>1966</v>
      </c>
      <c r="F9" s="605" t="s">
        <v>3047</v>
      </c>
      <c r="G9" t="s">
        <v>3686</v>
      </c>
      <c r="H9" t="s">
        <v>23</v>
      </c>
      <c r="I9" t="s">
        <v>3687</v>
      </c>
      <c r="J9" t="s">
        <v>3688</v>
      </c>
      <c r="K9" t="s">
        <v>3689</v>
      </c>
      <c r="L9" t="s">
        <v>3690</v>
      </c>
      <c r="M9" t="s">
        <v>3691</v>
      </c>
      <c r="N9" t="s">
        <v>3692</v>
      </c>
      <c r="O9" t="s">
        <v>1967</v>
      </c>
      <c r="P9" t="s">
        <v>349</v>
      </c>
      <c r="Q9" t="s">
        <v>3693</v>
      </c>
    </row>
    <row r="10" spans="1:17">
      <c r="A10" s="600">
        <v>410037</v>
      </c>
      <c r="B10" t="s">
        <v>29</v>
      </c>
      <c r="C10" t="s">
        <v>3045</v>
      </c>
      <c r="D10" t="s">
        <v>3046</v>
      </c>
      <c r="E10" t="s">
        <v>1962</v>
      </c>
      <c r="F10" s="605" t="s">
        <v>3047</v>
      </c>
      <c r="G10" t="s">
        <v>3114</v>
      </c>
      <c r="H10" t="s">
        <v>23</v>
      </c>
      <c r="I10" t="s">
        <v>3115</v>
      </c>
      <c r="J10" t="s">
        <v>3116</v>
      </c>
      <c r="K10" t="s">
        <v>3117</v>
      </c>
      <c r="L10" t="s">
        <v>3118</v>
      </c>
      <c r="M10" t="s">
        <v>3119</v>
      </c>
      <c r="N10" t="s">
        <v>3120</v>
      </c>
      <c r="O10" t="s">
        <v>1963</v>
      </c>
      <c r="P10" t="s">
        <v>61</v>
      </c>
      <c r="Q10" t="s">
        <v>346</v>
      </c>
    </row>
    <row r="11" spans="1:17">
      <c r="A11" s="600">
        <v>410219</v>
      </c>
      <c r="B11" t="s">
        <v>57</v>
      </c>
      <c r="C11" t="s">
        <v>3045</v>
      </c>
      <c r="D11" t="s">
        <v>3046</v>
      </c>
      <c r="E11" t="s">
        <v>1966</v>
      </c>
      <c r="F11" s="605" t="s">
        <v>3047</v>
      </c>
      <c r="G11" t="s">
        <v>3400</v>
      </c>
      <c r="H11" t="s">
        <v>23</v>
      </c>
      <c r="I11" t="s">
        <v>3401</v>
      </c>
      <c r="J11" t="s">
        <v>3402</v>
      </c>
      <c r="K11" t="s">
        <v>3403</v>
      </c>
      <c r="L11" t="s">
        <v>3404</v>
      </c>
      <c r="M11" t="s">
        <v>3405</v>
      </c>
      <c r="N11" t="s">
        <v>3406</v>
      </c>
      <c r="O11" t="s">
        <v>1967</v>
      </c>
      <c r="P11" t="s">
        <v>1968</v>
      </c>
      <c r="Q11" t="s">
        <v>356</v>
      </c>
    </row>
    <row r="12" spans="1:17">
      <c r="A12" s="600">
        <v>410334</v>
      </c>
      <c r="B12" t="s">
        <v>32</v>
      </c>
      <c r="C12" t="s">
        <v>3045</v>
      </c>
      <c r="D12" t="s">
        <v>3046</v>
      </c>
      <c r="E12" t="s">
        <v>1966</v>
      </c>
      <c r="F12" s="605" t="s">
        <v>3047</v>
      </c>
      <c r="G12" t="s">
        <v>3346</v>
      </c>
      <c r="H12" t="s">
        <v>3347</v>
      </c>
      <c r="I12" t="s">
        <v>3348</v>
      </c>
      <c r="J12" t="s">
        <v>3349</v>
      </c>
      <c r="K12" t="s">
        <v>3350</v>
      </c>
      <c r="L12" t="s">
        <v>3351</v>
      </c>
      <c r="M12" t="s">
        <v>3352</v>
      </c>
      <c r="N12" t="s">
        <v>3353</v>
      </c>
      <c r="O12" t="s">
        <v>1967</v>
      </c>
      <c r="P12" t="s">
        <v>50</v>
      </c>
      <c r="Q12" t="s">
        <v>3694</v>
      </c>
    </row>
    <row r="13" spans="1:17">
      <c r="A13" s="600">
        <v>410334</v>
      </c>
      <c r="B13" t="s">
        <v>32</v>
      </c>
      <c r="C13" t="s">
        <v>3045</v>
      </c>
      <c r="D13" t="s">
        <v>3046</v>
      </c>
      <c r="E13" t="s">
        <v>1966</v>
      </c>
      <c r="F13" s="605" t="s">
        <v>3047</v>
      </c>
      <c r="G13" t="s">
        <v>3346</v>
      </c>
      <c r="H13" t="s">
        <v>3347</v>
      </c>
      <c r="I13" t="s">
        <v>3348</v>
      </c>
      <c r="J13" t="s">
        <v>3349</v>
      </c>
      <c r="K13" t="s">
        <v>3350</v>
      </c>
      <c r="L13" t="s">
        <v>3351</v>
      </c>
      <c r="M13" t="s">
        <v>3352</v>
      </c>
      <c r="N13" t="s">
        <v>3353</v>
      </c>
      <c r="O13" t="s">
        <v>1967</v>
      </c>
      <c r="P13" t="s">
        <v>50</v>
      </c>
      <c r="Q13" t="s">
        <v>3694</v>
      </c>
    </row>
    <row r="14" spans="1:17">
      <c r="A14" s="600">
        <v>411563</v>
      </c>
      <c r="B14" t="s">
        <v>55</v>
      </c>
      <c r="C14" t="s">
        <v>3045</v>
      </c>
      <c r="D14" t="s">
        <v>3046</v>
      </c>
      <c r="E14" t="s">
        <v>1966</v>
      </c>
      <c r="F14" s="605" t="s">
        <v>3047</v>
      </c>
      <c r="G14" t="s">
        <v>3695</v>
      </c>
      <c r="H14" t="s">
        <v>23</v>
      </c>
      <c r="I14" t="s">
        <v>3696</v>
      </c>
      <c r="J14" t="s">
        <v>3697</v>
      </c>
      <c r="K14" t="s">
        <v>3698</v>
      </c>
      <c r="L14" t="s">
        <v>3699</v>
      </c>
      <c r="M14" t="s">
        <v>3700</v>
      </c>
      <c r="N14" t="s">
        <v>3701</v>
      </c>
      <c r="O14" t="s">
        <v>1967</v>
      </c>
      <c r="P14" t="s">
        <v>2006</v>
      </c>
      <c r="Q14" t="s">
        <v>1957</v>
      </c>
    </row>
    <row r="15" spans="1:17">
      <c r="A15" s="600">
        <v>711129</v>
      </c>
      <c r="B15" t="s">
        <v>29</v>
      </c>
      <c r="C15" t="s">
        <v>3045</v>
      </c>
      <c r="D15" t="s">
        <v>3046</v>
      </c>
      <c r="E15" t="s">
        <v>1966</v>
      </c>
      <c r="F15" s="605" t="s">
        <v>3047</v>
      </c>
      <c r="G15" t="s">
        <v>3407</v>
      </c>
      <c r="H15" t="s">
        <v>3408</v>
      </c>
      <c r="I15" t="s">
        <v>3409</v>
      </c>
      <c r="J15" t="s">
        <v>3410</v>
      </c>
      <c r="K15" t="s">
        <v>3411</v>
      </c>
      <c r="L15" t="s">
        <v>3412</v>
      </c>
      <c r="M15" t="s">
        <v>3413</v>
      </c>
      <c r="N15" t="s">
        <v>3414</v>
      </c>
      <c r="O15" t="s">
        <v>1967</v>
      </c>
      <c r="P15" t="s">
        <v>54</v>
      </c>
      <c r="Q15" t="s">
        <v>3702</v>
      </c>
    </row>
    <row r="16" spans="1:17">
      <c r="A16" s="600">
        <v>711129</v>
      </c>
      <c r="B16" t="s">
        <v>29</v>
      </c>
      <c r="C16" t="s">
        <v>3045</v>
      </c>
      <c r="D16" t="s">
        <v>3046</v>
      </c>
      <c r="E16" t="s">
        <v>1966</v>
      </c>
      <c r="F16" s="605" t="s">
        <v>3047</v>
      </c>
      <c r="G16" t="s">
        <v>3407</v>
      </c>
      <c r="H16" t="s">
        <v>3408</v>
      </c>
      <c r="I16" t="s">
        <v>3409</v>
      </c>
      <c r="J16" t="s">
        <v>3410</v>
      </c>
      <c r="K16" t="s">
        <v>3411</v>
      </c>
      <c r="L16" t="s">
        <v>3412</v>
      </c>
      <c r="M16" t="s">
        <v>3413</v>
      </c>
      <c r="N16" t="s">
        <v>3414</v>
      </c>
      <c r="O16" t="s">
        <v>1967</v>
      </c>
      <c r="P16" t="s">
        <v>54</v>
      </c>
      <c r="Q16" t="s">
        <v>3702</v>
      </c>
    </row>
    <row r="17" spans="1:17">
      <c r="A17" s="600">
        <v>711848</v>
      </c>
      <c r="B17" t="s">
        <v>81</v>
      </c>
      <c r="C17" t="s">
        <v>3045</v>
      </c>
      <c r="D17" t="s">
        <v>3046</v>
      </c>
      <c r="E17" t="s">
        <v>1966</v>
      </c>
      <c r="F17" s="605" t="s">
        <v>3047</v>
      </c>
      <c r="G17" t="s">
        <v>3162</v>
      </c>
      <c r="H17" t="s">
        <v>23</v>
      </c>
      <c r="I17" t="s">
        <v>3163</v>
      </c>
      <c r="J17" t="s">
        <v>3164</v>
      </c>
      <c r="K17" t="s">
        <v>3165</v>
      </c>
      <c r="L17" t="s">
        <v>3166</v>
      </c>
      <c r="M17" t="s">
        <v>3167</v>
      </c>
      <c r="N17" t="s">
        <v>3168</v>
      </c>
      <c r="O17" t="s">
        <v>1967</v>
      </c>
      <c r="P17" t="s">
        <v>315</v>
      </c>
      <c r="Q17" t="s">
        <v>3693</v>
      </c>
    </row>
    <row r="18" spans="1:17">
      <c r="A18" s="600">
        <v>712093</v>
      </c>
      <c r="B18" t="s">
        <v>47</v>
      </c>
      <c r="C18" t="s">
        <v>3045</v>
      </c>
      <c r="D18" t="s">
        <v>3046</v>
      </c>
      <c r="E18" t="s">
        <v>1966</v>
      </c>
      <c r="F18" s="605" t="s">
        <v>3047</v>
      </c>
      <c r="G18" t="s">
        <v>3514</v>
      </c>
      <c r="H18" t="s">
        <v>23</v>
      </c>
      <c r="I18" t="s">
        <v>3515</v>
      </c>
      <c r="J18" t="s">
        <v>3516</v>
      </c>
      <c r="K18" t="s">
        <v>3517</v>
      </c>
      <c r="L18" t="s">
        <v>3518</v>
      </c>
      <c r="M18" t="s">
        <v>3519</v>
      </c>
      <c r="N18" t="s">
        <v>3520</v>
      </c>
      <c r="O18" t="s">
        <v>1967</v>
      </c>
      <c r="P18" t="s">
        <v>1934</v>
      </c>
      <c r="Q18" t="s">
        <v>354</v>
      </c>
    </row>
    <row r="19" spans="1:17">
      <c r="A19" s="600">
        <v>712259</v>
      </c>
      <c r="B19" t="s">
        <v>43</v>
      </c>
      <c r="C19" t="s">
        <v>3045</v>
      </c>
      <c r="D19" t="s">
        <v>3046</v>
      </c>
      <c r="E19" t="s">
        <v>1962</v>
      </c>
      <c r="F19" s="605" t="s">
        <v>3047</v>
      </c>
      <c r="G19" t="s">
        <v>3354</v>
      </c>
      <c r="H19" t="s">
        <v>3355</v>
      </c>
      <c r="I19" t="s">
        <v>3356</v>
      </c>
      <c r="J19" t="s">
        <v>3357</v>
      </c>
      <c r="K19" t="s">
        <v>3358</v>
      </c>
      <c r="L19" t="s">
        <v>3359</v>
      </c>
      <c r="M19" t="s">
        <v>3360</v>
      </c>
      <c r="N19" t="s">
        <v>3361</v>
      </c>
      <c r="O19" t="s">
        <v>1963</v>
      </c>
      <c r="P19" t="s">
        <v>48</v>
      </c>
      <c r="Q19" t="s">
        <v>102</v>
      </c>
    </row>
    <row r="20" spans="1:17">
      <c r="A20" s="600">
        <v>712267</v>
      </c>
      <c r="B20" t="s">
        <v>43</v>
      </c>
      <c r="C20" t="s">
        <v>3045</v>
      </c>
      <c r="D20" t="s">
        <v>3046</v>
      </c>
      <c r="E20" t="s">
        <v>1966</v>
      </c>
      <c r="F20" s="605" t="s">
        <v>3047</v>
      </c>
      <c r="G20" t="s">
        <v>3415</v>
      </c>
      <c r="H20" t="s">
        <v>23</v>
      </c>
      <c r="I20" t="s">
        <v>3416</v>
      </c>
      <c r="J20" t="s">
        <v>3417</v>
      </c>
      <c r="K20" t="s">
        <v>3418</v>
      </c>
      <c r="L20" t="s">
        <v>3419</v>
      </c>
      <c r="M20" t="s">
        <v>3420</v>
      </c>
      <c r="N20" t="s">
        <v>3421</v>
      </c>
      <c r="O20" t="s">
        <v>1967</v>
      </c>
      <c r="P20" t="s">
        <v>275</v>
      </c>
      <c r="Q20" t="s">
        <v>3703</v>
      </c>
    </row>
    <row r="21" spans="1:17">
      <c r="A21" s="600">
        <v>812224</v>
      </c>
      <c r="B21" t="s">
        <v>37</v>
      </c>
      <c r="C21" t="s">
        <v>3045</v>
      </c>
      <c r="D21" t="s">
        <v>3046</v>
      </c>
      <c r="E21" t="s">
        <v>1966</v>
      </c>
      <c r="F21" s="605" t="s">
        <v>3047</v>
      </c>
      <c r="G21" t="s">
        <v>3180</v>
      </c>
      <c r="H21" t="s">
        <v>23</v>
      </c>
      <c r="I21" t="s">
        <v>3181</v>
      </c>
      <c r="J21" t="s">
        <v>3182</v>
      </c>
      <c r="K21" t="s">
        <v>3183</v>
      </c>
      <c r="L21" t="s">
        <v>3184</v>
      </c>
      <c r="M21" t="s">
        <v>3185</v>
      </c>
      <c r="N21" t="s">
        <v>3186</v>
      </c>
      <c r="O21" t="s">
        <v>1967</v>
      </c>
      <c r="P21" t="s">
        <v>36</v>
      </c>
      <c r="Q21" t="s">
        <v>3704</v>
      </c>
    </row>
    <row r="22" spans="1:17">
      <c r="A22" s="600">
        <v>812224</v>
      </c>
      <c r="B22" t="s">
        <v>37</v>
      </c>
      <c r="C22" t="s">
        <v>3045</v>
      </c>
      <c r="D22" t="s">
        <v>3046</v>
      </c>
      <c r="E22" t="s">
        <v>1966</v>
      </c>
      <c r="F22" s="605" t="s">
        <v>3047</v>
      </c>
      <c r="G22" t="s">
        <v>3180</v>
      </c>
      <c r="H22" t="s">
        <v>23</v>
      </c>
      <c r="I22" t="s">
        <v>3181</v>
      </c>
      <c r="J22" t="s">
        <v>3182</v>
      </c>
      <c r="K22" t="s">
        <v>3183</v>
      </c>
      <c r="L22" t="s">
        <v>3184</v>
      </c>
      <c r="M22" t="s">
        <v>3185</v>
      </c>
      <c r="N22" t="s">
        <v>3186</v>
      </c>
      <c r="O22" t="s">
        <v>1967</v>
      </c>
      <c r="P22" t="s">
        <v>36</v>
      </c>
      <c r="Q22" t="s">
        <v>3704</v>
      </c>
    </row>
    <row r="23" spans="1:17">
      <c r="A23" s="600">
        <v>812497</v>
      </c>
      <c r="B23" t="s">
        <v>49</v>
      </c>
      <c r="C23" t="s">
        <v>3045</v>
      </c>
      <c r="D23" t="s">
        <v>3046</v>
      </c>
      <c r="E23" t="s">
        <v>1962</v>
      </c>
      <c r="F23" s="605" t="s">
        <v>3047</v>
      </c>
      <c r="G23" t="s">
        <v>3588</v>
      </c>
      <c r="H23" t="s">
        <v>3589</v>
      </c>
      <c r="I23" t="s">
        <v>3590</v>
      </c>
      <c r="J23" t="s">
        <v>3591</v>
      </c>
      <c r="K23" t="s">
        <v>3592</v>
      </c>
      <c r="L23" t="s">
        <v>3593</v>
      </c>
      <c r="M23" t="s">
        <v>3594</v>
      </c>
      <c r="N23" t="s">
        <v>3595</v>
      </c>
      <c r="O23" t="s">
        <v>1963</v>
      </c>
      <c r="P23" t="s">
        <v>30</v>
      </c>
      <c r="Q23" t="s">
        <v>26</v>
      </c>
    </row>
    <row r="24" spans="1:17">
      <c r="A24" s="600">
        <v>812505</v>
      </c>
      <c r="B24" t="s">
        <v>51</v>
      </c>
      <c r="C24" t="s">
        <v>3045</v>
      </c>
      <c r="D24" t="s">
        <v>3046</v>
      </c>
      <c r="E24" t="s">
        <v>1966</v>
      </c>
      <c r="F24" s="605" t="s">
        <v>3047</v>
      </c>
      <c r="G24" t="s">
        <v>3522</v>
      </c>
      <c r="H24" t="s">
        <v>23</v>
      </c>
      <c r="I24" t="s">
        <v>3523</v>
      </c>
      <c r="J24" t="s">
        <v>3524</v>
      </c>
      <c r="K24" t="s">
        <v>3525</v>
      </c>
      <c r="L24" t="s">
        <v>3526</v>
      </c>
      <c r="M24" t="s">
        <v>3527</v>
      </c>
      <c r="N24" t="s">
        <v>3528</v>
      </c>
      <c r="O24" t="s">
        <v>1967</v>
      </c>
      <c r="P24" t="s">
        <v>292</v>
      </c>
      <c r="Q24" t="s">
        <v>3705</v>
      </c>
    </row>
    <row r="25" spans="1:17">
      <c r="A25" s="600">
        <v>1110107</v>
      </c>
      <c r="B25" t="s">
        <v>85</v>
      </c>
      <c r="C25" t="s">
        <v>3045</v>
      </c>
      <c r="D25" t="s">
        <v>3046</v>
      </c>
      <c r="E25" t="s">
        <v>1966</v>
      </c>
      <c r="F25" s="605" t="s">
        <v>3047</v>
      </c>
      <c r="G25" t="s">
        <v>3422</v>
      </c>
      <c r="H25" t="s">
        <v>23</v>
      </c>
      <c r="I25" t="s">
        <v>3423</v>
      </c>
      <c r="J25" t="s">
        <v>3424</v>
      </c>
      <c r="K25" t="s">
        <v>3425</v>
      </c>
      <c r="L25" t="s">
        <v>3426</v>
      </c>
      <c r="M25" t="s">
        <v>3427</v>
      </c>
      <c r="N25" t="s">
        <v>3428</v>
      </c>
      <c r="O25" t="s">
        <v>1967</v>
      </c>
      <c r="P25" t="s">
        <v>323</v>
      </c>
      <c r="Q25" t="s">
        <v>26</v>
      </c>
    </row>
    <row r="26" spans="1:17">
      <c r="A26" s="600">
        <v>1110602</v>
      </c>
      <c r="B26" t="s">
        <v>22</v>
      </c>
      <c r="C26" t="s">
        <v>3045</v>
      </c>
      <c r="D26" t="s">
        <v>3046</v>
      </c>
      <c r="E26" t="s">
        <v>1966</v>
      </c>
      <c r="F26" s="605" t="s">
        <v>3047</v>
      </c>
      <c r="G26" t="s">
        <v>3529</v>
      </c>
      <c r="H26" t="s">
        <v>3530</v>
      </c>
      <c r="I26" t="s">
        <v>3531</v>
      </c>
      <c r="J26" t="s">
        <v>3532</v>
      </c>
      <c r="K26" t="s">
        <v>3533</v>
      </c>
      <c r="L26" t="s">
        <v>3534</v>
      </c>
      <c r="M26" t="s">
        <v>3535</v>
      </c>
      <c r="N26" t="s">
        <v>3536</v>
      </c>
      <c r="O26" t="s">
        <v>1967</v>
      </c>
      <c r="P26" t="s">
        <v>33</v>
      </c>
      <c r="Q26" t="s">
        <v>3706</v>
      </c>
    </row>
    <row r="27" spans="1:17">
      <c r="A27" s="600">
        <v>1110602</v>
      </c>
      <c r="B27" t="s">
        <v>22</v>
      </c>
      <c r="C27" t="s">
        <v>3045</v>
      </c>
      <c r="D27" t="s">
        <v>3046</v>
      </c>
      <c r="E27" t="s">
        <v>1966</v>
      </c>
      <c r="F27" s="605" t="s">
        <v>3047</v>
      </c>
      <c r="G27" t="s">
        <v>3529</v>
      </c>
      <c r="H27" t="s">
        <v>3530</v>
      </c>
      <c r="I27" t="s">
        <v>3531</v>
      </c>
      <c r="J27" t="s">
        <v>3532</v>
      </c>
      <c r="K27" t="s">
        <v>3533</v>
      </c>
      <c r="L27" t="s">
        <v>3534</v>
      </c>
      <c r="M27" t="s">
        <v>3535</v>
      </c>
      <c r="N27" t="s">
        <v>3536</v>
      </c>
      <c r="O27" t="s">
        <v>1967</v>
      </c>
      <c r="P27" t="s">
        <v>33</v>
      </c>
      <c r="Q27" t="s">
        <v>3706</v>
      </c>
    </row>
    <row r="28" spans="1:17">
      <c r="A28" s="600">
        <v>1210253</v>
      </c>
      <c r="B28" t="s">
        <v>39</v>
      </c>
      <c r="C28" t="s">
        <v>3045</v>
      </c>
      <c r="D28" t="s">
        <v>3046</v>
      </c>
      <c r="E28" t="s">
        <v>1966</v>
      </c>
      <c r="F28" s="605" t="s">
        <v>3047</v>
      </c>
      <c r="G28" t="s">
        <v>3429</v>
      </c>
      <c r="H28" t="s">
        <v>23</v>
      </c>
      <c r="I28" t="s">
        <v>3430</v>
      </c>
      <c r="J28" t="s">
        <v>3431</v>
      </c>
      <c r="K28" t="s">
        <v>3432</v>
      </c>
      <c r="L28" t="s">
        <v>3433</v>
      </c>
      <c r="M28" t="s">
        <v>3434</v>
      </c>
      <c r="N28" t="s">
        <v>3435</v>
      </c>
      <c r="O28" t="s">
        <v>1967</v>
      </c>
      <c r="P28" t="s">
        <v>38</v>
      </c>
      <c r="Q28" t="s">
        <v>3707</v>
      </c>
    </row>
    <row r="29" spans="1:17">
      <c r="A29" s="600">
        <v>1210253</v>
      </c>
      <c r="B29" t="s">
        <v>39</v>
      </c>
      <c r="C29" t="s">
        <v>3045</v>
      </c>
      <c r="D29" t="s">
        <v>3046</v>
      </c>
      <c r="E29" t="s">
        <v>1966</v>
      </c>
      <c r="F29" s="605" t="s">
        <v>3047</v>
      </c>
      <c r="G29" t="s">
        <v>3429</v>
      </c>
      <c r="H29" t="s">
        <v>23</v>
      </c>
      <c r="I29" t="s">
        <v>3430</v>
      </c>
      <c r="J29" t="s">
        <v>3431</v>
      </c>
      <c r="K29" t="s">
        <v>3432</v>
      </c>
      <c r="L29" t="s">
        <v>3433</v>
      </c>
      <c r="M29" t="s">
        <v>3434</v>
      </c>
      <c r="N29" t="s">
        <v>3435</v>
      </c>
      <c r="O29" t="s">
        <v>1967</v>
      </c>
      <c r="P29" t="s">
        <v>38</v>
      </c>
      <c r="Q29" t="s">
        <v>3707</v>
      </c>
    </row>
    <row r="30" spans="1:17">
      <c r="A30" s="600">
        <v>1310319</v>
      </c>
      <c r="B30" t="s">
        <v>87</v>
      </c>
      <c r="C30" t="s">
        <v>3045</v>
      </c>
      <c r="D30" t="s">
        <v>3046</v>
      </c>
      <c r="E30" t="s">
        <v>1966</v>
      </c>
      <c r="F30" s="605" t="s">
        <v>3047</v>
      </c>
      <c r="G30" t="s">
        <v>3218</v>
      </c>
      <c r="H30" t="s">
        <v>3219</v>
      </c>
      <c r="I30" t="s">
        <v>3220</v>
      </c>
      <c r="J30" t="s">
        <v>3221</v>
      </c>
      <c r="K30" t="s">
        <v>3222</v>
      </c>
      <c r="L30" t="s">
        <v>3223</v>
      </c>
      <c r="M30" t="s">
        <v>3224</v>
      </c>
      <c r="N30" t="s">
        <v>60</v>
      </c>
      <c r="O30" t="s">
        <v>1967</v>
      </c>
      <c r="P30" t="s">
        <v>2009</v>
      </c>
      <c r="Q30" t="s">
        <v>3465</v>
      </c>
    </row>
    <row r="31" spans="1:17">
      <c r="A31" s="600">
        <v>1310491</v>
      </c>
      <c r="B31" t="s">
        <v>32</v>
      </c>
      <c r="C31" t="s">
        <v>3045</v>
      </c>
      <c r="D31" t="s">
        <v>3046</v>
      </c>
      <c r="E31" t="s">
        <v>1962</v>
      </c>
      <c r="F31" s="605" t="s">
        <v>3047</v>
      </c>
      <c r="G31" t="s">
        <v>3436</v>
      </c>
      <c r="H31" t="s">
        <v>3437</v>
      </c>
      <c r="I31" t="s">
        <v>3438</v>
      </c>
      <c r="J31" t="s">
        <v>3439</v>
      </c>
      <c r="K31" t="s">
        <v>3440</v>
      </c>
      <c r="L31" t="s">
        <v>3441</v>
      </c>
      <c r="M31" t="s">
        <v>3442</v>
      </c>
      <c r="N31" t="s">
        <v>3443</v>
      </c>
      <c r="O31" t="s">
        <v>1963</v>
      </c>
      <c r="P31" t="s">
        <v>58</v>
      </c>
      <c r="Q31" t="s">
        <v>346</v>
      </c>
    </row>
    <row r="32" spans="1:17">
      <c r="A32" s="600">
        <v>1510462</v>
      </c>
      <c r="B32" t="s">
        <v>53</v>
      </c>
      <c r="C32" t="s">
        <v>3045</v>
      </c>
      <c r="D32" t="s">
        <v>3046</v>
      </c>
      <c r="E32" t="s">
        <v>1966</v>
      </c>
      <c r="F32" s="605" t="s">
        <v>3047</v>
      </c>
      <c r="G32" t="s">
        <v>3444</v>
      </c>
      <c r="H32" t="s">
        <v>23</v>
      </c>
      <c r="I32" t="s">
        <v>3445</v>
      </c>
      <c r="J32" t="s">
        <v>3446</v>
      </c>
      <c r="K32" t="s">
        <v>3447</v>
      </c>
      <c r="L32" t="s">
        <v>3448</v>
      </c>
      <c r="M32" t="s">
        <v>3449</v>
      </c>
      <c r="N32" t="s">
        <v>3450</v>
      </c>
      <c r="O32" t="s">
        <v>1967</v>
      </c>
      <c r="P32" t="s">
        <v>293</v>
      </c>
      <c r="Q32" t="s">
        <v>3708</v>
      </c>
    </row>
    <row r="33" spans="1:17">
      <c r="A33" s="600">
        <v>1510587</v>
      </c>
      <c r="B33" t="s">
        <v>74</v>
      </c>
      <c r="C33" t="s">
        <v>3045</v>
      </c>
      <c r="D33" t="s">
        <v>3046</v>
      </c>
      <c r="E33" t="s">
        <v>1966</v>
      </c>
      <c r="F33" s="605" t="s">
        <v>3047</v>
      </c>
      <c r="G33" t="s">
        <v>3537</v>
      </c>
      <c r="H33" t="s">
        <v>23</v>
      </c>
      <c r="I33" t="s">
        <v>3538</v>
      </c>
      <c r="J33" t="s">
        <v>3539</v>
      </c>
      <c r="K33" t="s">
        <v>3540</v>
      </c>
      <c r="L33" t="s">
        <v>3541</v>
      </c>
      <c r="M33" t="s">
        <v>3542</v>
      </c>
      <c r="N33" t="s">
        <v>3543</v>
      </c>
      <c r="O33" t="s">
        <v>1967</v>
      </c>
      <c r="P33" t="s">
        <v>300</v>
      </c>
      <c r="Q33" t="s">
        <v>3677</v>
      </c>
    </row>
    <row r="34" spans="1:17">
      <c r="A34" s="600">
        <v>1610452</v>
      </c>
      <c r="B34" t="s">
        <v>75</v>
      </c>
      <c r="C34" t="s">
        <v>3045</v>
      </c>
      <c r="D34" t="s">
        <v>3046</v>
      </c>
      <c r="E34" t="s">
        <v>1966</v>
      </c>
      <c r="F34" s="605" t="s">
        <v>3047</v>
      </c>
      <c r="G34" t="s">
        <v>3613</v>
      </c>
      <c r="H34" t="s">
        <v>23</v>
      </c>
      <c r="I34" t="s">
        <v>3614</v>
      </c>
      <c r="J34" t="s">
        <v>3615</v>
      </c>
      <c r="K34" t="s">
        <v>3616</v>
      </c>
      <c r="L34" t="s">
        <v>3617</v>
      </c>
      <c r="M34" t="s">
        <v>3618</v>
      </c>
      <c r="N34" t="s">
        <v>3619</v>
      </c>
      <c r="O34" t="s">
        <v>1967</v>
      </c>
      <c r="P34" t="s">
        <v>301</v>
      </c>
      <c r="Q34" t="s">
        <v>127</v>
      </c>
    </row>
    <row r="35" spans="1:17">
      <c r="A35" s="600">
        <v>1610924</v>
      </c>
      <c r="B35" t="s">
        <v>76</v>
      </c>
      <c r="C35" t="s">
        <v>3045</v>
      </c>
      <c r="D35" t="s">
        <v>3046</v>
      </c>
      <c r="E35" t="s">
        <v>1966</v>
      </c>
      <c r="F35" s="605" t="s">
        <v>3047</v>
      </c>
      <c r="G35" t="s">
        <v>3451</v>
      </c>
      <c r="H35" t="s">
        <v>3452</v>
      </c>
      <c r="I35" t="s">
        <v>3453</v>
      </c>
      <c r="J35" t="s">
        <v>3454</v>
      </c>
      <c r="K35" t="s">
        <v>3455</v>
      </c>
      <c r="L35" t="s">
        <v>3456</v>
      </c>
      <c r="M35" t="s">
        <v>3457</v>
      </c>
      <c r="N35" t="s">
        <v>3458</v>
      </c>
      <c r="O35" t="s">
        <v>1967</v>
      </c>
      <c r="P35" t="s">
        <v>314</v>
      </c>
      <c r="Q35" t="s">
        <v>229</v>
      </c>
    </row>
    <row r="36" spans="1:17">
      <c r="A36" s="600">
        <v>1610924</v>
      </c>
      <c r="B36" t="s">
        <v>76</v>
      </c>
      <c r="C36" t="s">
        <v>3045</v>
      </c>
      <c r="D36" t="s">
        <v>3046</v>
      </c>
      <c r="E36" t="s">
        <v>1966</v>
      </c>
      <c r="F36" s="605" t="s">
        <v>3047</v>
      </c>
      <c r="G36" t="s">
        <v>3451</v>
      </c>
      <c r="H36" t="s">
        <v>3452</v>
      </c>
      <c r="I36" t="s">
        <v>3453</v>
      </c>
      <c r="J36" t="s">
        <v>3454</v>
      </c>
      <c r="K36" t="s">
        <v>3455</v>
      </c>
      <c r="L36" t="s">
        <v>3456</v>
      </c>
      <c r="M36" t="s">
        <v>3457</v>
      </c>
      <c r="N36" t="s">
        <v>3458</v>
      </c>
      <c r="O36" t="s">
        <v>1967</v>
      </c>
      <c r="P36" t="s">
        <v>314</v>
      </c>
      <c r="Q36" t="s">
        <v>229</v>
      </c>
    </row>
    <row r="37" spans="1:17">
      <c r="A37" s="600">
        <v>1611013</v>
      </c>
      <c r="B37" t="s">
        <v>59</v>
      </c>
      <c r="C37" t="s">
        <v>3045</v>
      </c>
      <c r="D37" t="s">
        <v>3046</v>
      </c>
      <c r="E37" t="s">
        <v>1966</v>
      </c>
      <c r="F37" s="605" t="s">
        <v>3047</v>
      </c>
      <c r="G37" t="s">
        <v>3243</v>
      </c>
      <c r="H37" t="s">
        <v>23</v>
      </c>
      <c r="I37" t="s">
        <v>3244</v>
      </c>
      <c r="J37" t="s">
        <v>3245</v>
      </c>
      <c r="K37" t="s">
        <v>3246</v>
      </c>
      <c r="L37" t="s">
        <v>3247</v>
      </c>
      <c r="M37" t="s">
        <v>3248</v>
      </c>
      <c r="N37" t="s">
        <v>3249</v>
      </c>
      <c r="O37" t="s">
        <v>1967</v>
      </c>
      <c r="P37" t="s">
        <v>2008</v>
      </c>
      <c r="Q37" t="s">
        <v>2039</v>
      </c>
    </row>
    <row r="38" spans="1:17">
      <c r="A38" s="600">
        <v>1710195</v>
      </c>
      <c r="B38" t="s">
        <v>41</v>
      </c>
      <c r="C38" t="s">
        <v>3045</v>
      </c>
      <c r="D38" t="s">
        <v>3046</v>
      </c>
      <c r="E38" t="s">
        <v>1966</v>
      </c>
      <c r="F38" s="605" t="s">
        <v>3047</v>
      </c>
      <c r="G38" t="s">
        <v>3621</v>
      </c>
      <c r="H38" t="s">
        <v>23</v>
      </c>
      <c r="I38" t="s">
        <v>3622</v>
      </c>
      <c r="J38" t="s">
        <v>3623</v>
      </c>
      <c r="K38" t="s">
        <v>3624</v>
      </c>
      <c r="L38" t="s">
        <v>3625</v>
      </c>
      <c r="M38" t="s">
        <v>3626</v>
      </c>
      <c r="N38" t="s">
        <v>3627</v>
      </c>
      <c r="O38" t="s">
        <v>1967</v>
      </c>
      <c r="P38" t="s">
        <v>1949</v>
      </c>
      <c r="Q38" t="s">
        <v>3709</v>
      </c>
    </row>
    <row r="39" spans="1:17">
      <c r="A39" s="600">
        <v>1710401</v>
      </c>
      <c r="B39" t="s">
        <v>73</v>
      </c>
      <c r="C39" t="s">
        <v>3045</v>
      </c>
      <c r="D39" t="s">
        <v>3046</v>
      </c>
      <c r="E39" t="s">
        <v>1966</v>
      </c>
      <c r="F39" s="605" t="s">
        <v>3047</v>
      </c>
      <c r="G39" t="s">
        <v>3544</v>
      </c>
      <c r="H39" t="s">
        <v>23</v>
      </c>
      <c r="I39" t="s">
        <v>3545</v>
      </c>
      <c r="J39" t="s">
        <v>3546</v>
      </c>
      <c r="K39" t="s">
        <v>3547</v>
      </c>
      <c r="L39" t="s">
        <v>3548</v>
      </c>
      <c r="M39" t="s">
        <v>3549</v>
      </c>
      <c r="N39" t="s">
        <v>3550</v>
      </c>
      <c r="O39" t="s">
        <v>1967</v>
      </c>
      <c r="P39" t="s">
        <v>289</v>
      </c>
      <c r="Q39" t="s">
        <v>102</v>
      </c>
    </row>
    <row r="40" spans="1:17">
      <c r="A40" s="600">
        <v>1810235</v>
      </c>
      <c r="B40" t="s">
        <v>88</v>
      </c>
      <c r="C40" t="s">
        <v>3045</v>
      </c>
      <c r="D40" t="s">
        <v>3046</v>
      </c>
      <c r="E40" t="s">
        <v>1966</v>
      </c>
      <c r="F40" s="605" t="s">
        <v>3047</v>
      </c>
      <c r="G40" t="s">
        <v>3551</v>
      </c>
      <c r="H40" t="s">
        <v>23</v>
      </c>
      <c r="I40" t="s">
        <v>3552</v>
      </c>
      <c r="J40" t="s">
        <v>3553</v>
      </c>
      <c r="K40" t="s">
        <v>3554</v>
      </c>
      <c r="L40" t="s">
        <v>3555</v>
      </c>
      <c r="M40" t="s">
        <v>3556</v>
      </c>
      <c r="N40" t="s">
        <v>3557</v>
      </c>
      <c r="O40" t="s">
        <v>1967</v>
      </c>
      <c r="P40" t="s">
        <v>305</v>
      </c>
      <c r="Q40" t="s">
        <v>3143</v>
      </c>
    </row>
    <row r="41" spans="1:17">
      <c r="A41" s="600">
        <v>1910654</v>
      </c>
      <c r="B41" t="s">
        <v>49</v>
      </c>
      <c r="C41" t="s">
        <v>3045</v>
      </c>
      <c r="D41" t="s">
        <v>3046</v>
      </c>
      <c r="E41" t="s">
        <v>1966</v>
      </c>
      <c r="F41" s="605" t="s">
        <v>3047</v>
      </c>
      <c r="G41" t="s">
        <v>3459</v>
      </c>
      <c r="H41" t="s">
        <v>23</v>
      </c>
      <c r="I41" t="s">
        <v>3460</v>
      </c>
      <c r="J41" t="s">
        <v>3461</v>
      </c>
      <c r="K41" t="s">
        <v>3462</v>
      </c>
      <c r="L41" t="s">
        <v>3463</v>
      </c>
      <c r="M41" t="s">
        <v>3464</v>
      </c>
      <c r="N41" t="s">
        <v>3450</v>
      </c>
      <c r="O41" t="s">
        <v>1967</v>
      </c>
      <c r="P41" t="s">
        <v>333</v>
      </c>
      <c r="Q41" t="s">
        <v>3710</v>
      </c>
    </row>
    <row r="42" spans="1:17">
      <c r="A42" s="600">
        <v>2310193</v>
      </c>
      <c r="B42" t="s">
        <v>62</v>
      </c>
      <c r="C42" t="s">
        <v>3045</v>
      </c>
      <c r="D42" t="s">
        <v>3046</v>
      </c>
      <c r="E42" t="s">
        <v>1966</v>
      </c>
      <c r="F42" s="605" t="s">
        <v>3047</v>
      </c>
      <c r="G42" t="s">
        <v>3466</v>
      </c>
      <c r="H42" t="s">
        <v>23</v>
      </c>
      <c r="I42" t="s">
        <v>3467</v>
      </c>
      <c r="J42" t="s">
        <v>3468</v>
      </c>
      <c r="K42" t="s">
        <v>3469</v>
      </c>
      <c r="L42" t="s">
        <v>3470</v>
      </c>
      <c r="M42" t="s">
        <v>3471</v>
      </c>
      <c r="N42" t="s">
        <v>3450</v>
      </c>
      <c r="O42" t="s">
        <v>1967</v>
      </c>
      <c r="P42" t="s">
        <v>286</v>
      </c>
      <c r="Q42" t="s">
        <v>78</v>
      </c>
    </row>
    <row r="43" spans="1:17">
      <c r="A43" s="600">
        <v>2310391</v>
      </c>
      <c r="B43" t="s">
        <v>77</v>
      </c>
      <c r="C43" t="s">
        <v>3045</v>
      </c>
      <c r="D43" t="s">
        <v>3046</v>
      </c>
      <c r="E43" t="s">
        <v>1966</v>
      </c>
      <c r="F43" s="605" t="s">
        <v>3047</v>
      </c>
      <c r="G43" t="s">
        <v>3274</v>
      </c>
      <c r="H43" t="s">
        <v>23</v>
      </c>
      <c r="I43" t="s">
        <v>3275</v>
      </c>
      <c r="J43" t="s">
        <v>3276</v>
      </c>
      <c r="K43" t="s">
        <v>3277</v>
      </c>
      <c r="L43" t="s">
        <v>3278</v>
      </c>
      <c r="M43" t="s">
        <v>3279</v>
      </c>
      <c r="N43" t="s">
        <v>3280</v>
      </c>
      <c r="O43" t="s">
        <v>1967</v>
      </c>
      <c r="P43" t="s">
        <v>310</v>
      </c>
      <c r="Q43" t="s">
        <v>153</v>
      </c>
    </row>
    <row r="44" spans="1:17">
      <c r="A44" s="600">
        <v>2310466</v>
      </c>
      <c r="B44" t="s">
        <v>34</v>
      </c>
      <c r="C44" t="s">
        <v>3045</v>
      </c>
      <c r="D44" t="s">
        <v>3046</v>
      </c>
      <c r="E44" t="s">
        <v>1962</v>
      </c>
      <c r="F44" s="605" t="s">
        <v>3047</v>
      </c>
      <c r="G44" t="s">
        <v>3472</v>
      </c>
      <c r="H44" t="s">
        <v>23</v>
      </c>
      <c r="I44" t="s">
        <v>3473</v>
      </c>
      <c r="J44" t="s">
        <v>3474</v>
      </c>
      <c r="K44" t="s">
        <v>3475</v>
      </c>
      <c r="L44" t="s">
        <v>3476</v>
      </c>
      <c r="M44" t="s">
        <v>3477</v>
      </c>
      <c r="N44" t="s">
        <v>3478</v>
      </c>
      <c r="O44" t="s">
        <v>1963</v>
      </c>
      <c r="P44" t="s">
        <v>54</v>
      </c>
      <c r="Q44" t="s">
        <v>285</v>
      </c>
    </row>
    <row r="45" spans="1:17">
      <c r="A45" s="600">
        <v>2610451</v>
      </c>
      <c r="B45" t="s">
        <v>37</v>
      </c>
      <c r="C45" t="s">
        <v>3045</v>
      </c>
      <c r="D45" t="s">
        <v>3046</v>
      </c>
      <c r="E45" t="s">
        <v>1962</v>
      </c>
      <c r="F45" s="605" t="s">
        <v>3047</v>
      </c>
      <c r="G45" t="s">
        <v>3369</v>
      </c>
      <c r="H45" t="s">
        <v>23</v>
      </c>
      <c r="I45" t="s">
        <v>3370</v>
      </c>
      <c r="J45" t="s">
        <v>3371</v>
      </c>
      <c r="K45" t="s">
        <v>3372</v>
      </c>
      <c r="L45" t="s">
        <v>3373</v>
      </c>
      <c r="M45" t="s">
        <v>3374</v>
      </c>
      <c r="N45" t="s">
        <v>3375</v>
      </c>
      <c r="O45" t="s">
        <v>1963</v>
      </c>
      <c r="P45" t="s">
        <v>40</v>
      </c>
      <c r="Q45" t="s">
        <v>1957</v>
      </c>
    </row>
    <row r="46" spans="1:17">
      <c r="A46" s="600">
        <v>2610493</v>
      </c>
      <c r="B46" t="s">
        <v>39</v>
      </c>
      <c r="C46" t="s">
        <v>3045</v>
      </c>
      <c r="D46" t="s">
        <v>3046</v>
      </c>
      <c r="E46" t="s">
        <v>1962</v>
      </c>
      <c r="F46" s="605" t="s">
        <v>3047</v>
      </c>
      <c r="G46" t="s">
        <v>3362</v>
      </c>
      <c r="H46" t="s">
        <v>3363</v>
      </c>
      <c r="I46" t="s">
        <v>3364</v>
      </c>
      <c r="J46" t="s">
        <v>3315</v>
      </c>
      <c r="K46" t="s">
        <v>3365</v>
      </c>
      <c r="L46" t="s">
        <v>3366</v>
      </c>
      <c r="M46" t="s">
        <v>3367</v>
      </c>
      <c r="N46" t="s">
        <v>3368</v>
      </c>
      <c r="O46" t="s">
        <v>1963</v>
      </c>
      <c r="P46" t="s">
        <v>50</v>
      </c>
      <c r="Q46" t="s">
        <v>357</v>
      </c>
    </row>
    <row r="47" spans="1:17">
      <c r="A47">
        <v>2610527</v>
      </c>
      <c r="B47" t="s">
        <v>79</v>
      </c>
      <c r="C47" t="s">
        <v>3045</v>
      </c>
      <c r="D47" t="s">
        <v>3046</v>
      </c>
      <c r="E47" t="s">
        <v>1966</v>
      </c>
      <c r="F47" s="605" t="s">
        <v>3047</v>
      </c>
      <c r="G47" t="s">
        <v>3558</v>
      </c>
      <c r="H47" t="s">
        <v>23</v>
      </c>
      <c r="I47" t="s">
        <v>3559</v>
      </c>
      <c r="J47" t="s">
        <v>3560</v>
      </c>
      <c r="K47" t="s">
        <v>3561</v>
      </c>
      <c r="L47" t="s">
        <v>3562</v>
      </c>
      <c r="M47" t="s">
        <v>3563</v>
      </c>
      <c r="N47" t="s">
        <v>2002</v>
      </c>
      <c r="O47" t="s">
        <v>1967</v>
      </c>
      <c r="P47" t="s">
        <v>308</v>
      </c>
      <c r="Q47" t="s">
        <v>3676</v>
      </c>
    </row>
    <row r="48" spans="1:17">
      <c r="A48">
        <v>2710376</v>
      </c>
      <c r="B48" t="s">
        <v>80</v>
      </c>
      <c r="C48" t="s">
        <v>3045</v>
      </c>
      <c r="D48" t="s">
        <v>3046</v>
      </c>
      <c r="E48" t="s">
        <v>1966</v>
      </c>
      <c r="F48" s="605" t="s">
        <v>3047</v>
      </c>
      <c r="G48" t="s">
        <v>3479</v>
      </c>
      <c r="H48" t="s">
        <v>23</v>
      </c>
      <c r="I48" t="s">
        <v>3480</v>
      </c>
      <c r="J48" t="s">
        <v>3481</v>
      </c>
      <c r="K48" t="s">
        <v>3482</v>
      </c>
      <c r="L48" t="s">
        <v>3483</v>
      </c>
      <c r="M48" t="s">
        <v>3484</v>
      </c>
      <c r="N48" t="s">
        <v>60</v>
      </c>
      <c r="O48" t="s">
        <v>1967</v>
      </c>
      <c r="P48" t="s">
        <v>318</v>
      </c>
      <c r="Q48" t="s">
        <v>3711</v>
      </c>
    </row>
    <row r="49" spans="1:17">
      <c r="A49">
        <v>2710392</v>
      </c>
      <c r="B49" t="s">
        <v>45</v>
      </c>
      <c r="C49" t="s">
        <v>3045</v>
      </c>
      <c r="D49" t="s">
        <v>3046</v>
      </c>
      <c r="E49" t="s">
        <v>1966</v>
      </c>
      <c r="F49" s="605" t="s">
        <v>3047</v>
      </c>
      <c r="G49" t="s">
        <v>3485</v>
      </c>
      <c r="H49" t="s">
        <v>3486</v>
      </c>
      <c r="I49" t="s">
        <v>3487</v>
      </c>
      <c r="J49" t="s">
        <v>3488</v>
      </c>
      <c r="K49" t="s">
        <v>3489</v>
      </c>
      <c r="L49" t="s">
        <v>3490</v>
      </c>
      <c r="M49" t="s">
        <v>3491</v>
      </c>
      <c r="N49" t="s">
        <v>3492</v>
      </c>
      <c r="O49" t="s">
        <v>1967</v>
      </c>
      <c r="P49" t="s">
        <v>287</v>
      </c>
      <c r="Q49" t="s">
        <v>3712</v>
      </c>
    </row>
    <row r="50" spans="1:17">
      <c r="A50">
        <v>2710392</v>
      </c>
      <c r="B50" t="s">
        <v>45</v>
      </c>
      <c r="C50" t="s">
        <v>3045</v>
      </c>
      <c r="D50" t="s">
        <v>3046</v>
      </c>
      <c r="E50" t="s">
        <v>1966</v>
      </c>
      <c r="F50" s="605" t="s">
        <v>3047</v>
      </c>
      <c r="G50" t="s">
        <v>3485</v>
      </c>
      <c r="H50" t="s">
        <v>3486</v>
      </c>
      <c r="I50" t="s">
        <v>3487</v>
      </c>
      <c r="J50" t="s">
        <v>3488</v>
      </c>
      <c r="K50" t="s">
        <v>3489</v>
      </c>
      <c r="L50" t="s">
        <v>3490</v>
      </c>
      <c r="M50" t="s">
        <v>3491</v>
      </c>
      <c r="N50" t="s">
        <v>3492</v>
      </c>
      <c r="O50" t="s">
        <v>1967</v>
      </c>
      <c r="P50" t="s">
        <v>287</v>
      </c>
      <c r="Q50" t="s">
        <v>3712</v>
      </c>
    </row>
    <row r="51" spans="1:17">
      <c r="A51">
        <v>3010792</v>
      </c>
      <c r="B51" t="s">
        <v>41</v>
      </c>
      <c r="C51" t="s">
        <v>3045</v>
      </c>
      <c r="D51" t="s">
        <v>3046</v>
      </c>
      <c r="E51" t="s">
        <v>1962</v>
      </c>
      <c r="F51" s="605" t="s">
        <v>3047</v>
      </c>
      <c r="G51" t="s">
        <v>3377</v>
      </c>
      <c r="H51" t="s">
        <v>3378</v>
      </c>
      <c r="I51" t="s">
        <v>3379</v>
      </c>
      <c r="J51" t="s">
        <v>3380</v>
      </c>
      <c r="K51" t="s">
        <v>3381</v>
      </c>
      <c r="L51" t="s">
        <v>3382</v>
      </c>
      <c r="M51" t="s">
        <v>3383</v>
      </c>
      <c r="N51" t="s">
        <v>3384</v>
      </c>
      <c r="O51" t="s">
        <v>1963</v>
      </c>
      <c r="P51" t="s">
        <v>25</v>
      </c>
      <c r="Q51" t="s">
        <v>71</v>
      </c>
    </row>
    <row r="52" spans="1:17">
      <c r="A52">
        <v>3210269</v>
      </c>
      <c r="B52" t="s">
        <v>84</v>
      </c>
      <c r="C52" t="s">
        <v>3045</v>
      </c>
      <c r="D52" t="s">
        <v>3046</v>
      </c>
      <c r="E52" t="s">
        <v>1966</v>
      </c>
      <c r="F52" s="605" t="s">
        <v>3047</v>
      </c>
      <c r="G52" t="s">
        <v>3571</v>
      </c>
      <c r="H52" t="s">
        <v>23</v>
      </c>
      <c r="I52" t="s">
        <v>3572</v>
      </c>
      <c r="J52" t="s">
        <v>3573</v>
      </c>
      <c r="K52" t="s">
        <v>3574</v>
      </c>
      <c r="L52" t="s">
        <v>3575</v>
      </c>
      <c r="M52" t="s">
        <v>3576</v>
      </c>
      <c r="N52" t="s">
        <v>3577</v>
      </c>
      <c r="O52" t="s">
        <v>1967</v>
      </c>
      <c r="P52" t="s">
        <v>355</v>
      </c>
      <c r="Q52" t="s">
        <v>209</v>
      </c>
    </row>
    <row r="53" spans="1:17">
      <c r="A53">
        <v>5010014</v>
      </c>
      <c r="B53" t="s">
        <v>86</v>
      </c>
      <c r="C53" t="s">
        <v>3045</v>
      </c>
      <c r="D53" t="s">
        <v>3046</v>
      </c>
      <c r="E53" t="s">
        <v>1966</v>
      </c>
      <c r="F53" s="605" t="s">
        <v>3047</v>
      </c>
      <c r="G53" t="s">
        <v>3713</v>
      </c>
      <c r="H53" t="s">
        <v>3714</v>
      </c>
      <c r="I53" t="s">
        <v>3715</v>
      </c>
      <c r="J53" t="s">
        <v>3716</v>
      </c>
      <c r="K53" t="s">
        <v>3717</v>
      </c>
      <c r="L53" t="s">
        <v>3718</v>
      </c>
      <c r="M53" t="s">
        <v>3719</v>
      </c>
      <c r="N53" t="s">
        <v>3627</v>
      </c>
      <c r="O53" t="s">
        <v>1967</v>
      </c>
      <c r="P53" t="s">
        <v>343</v>
      </c>
      <c r="Q53" t="s">
        <v>2076</v>
      </c>
    </row>
    <row r="54" spans="1:17">
      <c r="A54">
        <v>5010022</v>
      </c>
      <c r="B54" t="s">
        <v>89</v>
      </c>
      <c r="C54" t="s">
        <v>3045</v>
      </c>
      <c r="D54" t="s">
        <v>3046</v>
      </c>
      <c r="E54" t="s">
        <v>1966</v>
      </c>
      <c r="F54" s="605" t="s">
        <v>3047</v>
      </c>
      <c r="G54" t="s">
        <v>3720</v>
      </c>
      <c r="H54" t="s">
        <v>3721</v>
      </c>
      <c r="I54" t="s">
        <v>3722</v>
      </c>
      <c r="J54" t="s">
        <v>3723</v>
      </c>
      <c r="K54" t="s">
        <v>3724</v>
      </c>
      <c r="L54" t="s">
        <v>3725</v>
      </c>
      <c r="M54" t="s">
        <v>3726</v>
      </c>
      <c r="N54" t="s">
        <v>3727</v>
      </c>
      <c r="O54" t="s">
        <v>1967</v>
      </c>
      <c r="P54" t="s">
        <v>313</v>
      </c>
      <c r="Q54" t="s">
        <v>3143</v>
      </c>
    </row>
    <row r="55" spans="1:17">
      <c r="A55">
        <v>6010021</v>
      </c>
      <c r="B55" t="s">
        <v>45</v>
      </c>
      <c r="C55" t="s">
        <v>3045</v>
      </c>
      <c r="D55" t="s">
        <v>3046</v>
      </c>
      <c r="E55" t="s">
        <v>1962</v>
      </c>
      <c r="F55" s="605" t="s">
        <v>3047</v>
      </c>
      <c r="G55" t="s">
        <v>3597</v>
      </c>
      <c r="H55" t="s">
        <v>3598</v>
      </c>
      <c r="I55" t="s">
        <v>3599</v>
      </c>
      <c r="J55" t="s">
        <v>3600</v>
      </c>
      <c r="K55" t="s">
        <v>3601</v>
      </c>
      <c r="L55" t="s">
        <v>3602</v>
      </c>
      <c r="M55" t="s">
        <v>3603</v>
      </c>
      <c r="N55" t="s">
        <v>3604</v>
      </c>
      <c r="O55" t="s">
        <v>1963</v>
      </c>
      <c r="P55" t="s">
        <v>36</v>
      </c>
      <c r="Q55" t="s">
        <v>65</v>
      </c>
    </row>
  </sheetData>
  <sortState xmlns:xlrd2="http://schemas.microsoft.com/office/spreadsheetml/2017/richdata2" ref="A1:Q64">
    <sortCondition ref="A1:A64"/>
  </sortState>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G90"/>
  <sheetViews>
    <sheetView view="pageBreakPreview" zoomScaleNormal="100" zoomScaleSheetLayoutView="100" workbookViewId="0">
      <selection activeCell="C2" sqref="C2"/>
    </sheetView>
  </sheetViews>
  <sheetFormatPr defaultColWidth="9" defaultRowHeight="13.5"/>
  <cols>
    <col min="1" max="1" width="51" style="1677" customWidth="1"/>
    <col min="2" max="2" width="12" style="1676" customWidth="1"/>
    <col min="3" max="3" width="40.375" style="1676" customWidth="1"/>
    <col min="4" max="4" width="14" style="1677" bestFit="1" customWidth="1"/>
    <col min="5" max="5" width="15.125" style="1676" bestFit="1" customWidth="1"/>
    <col min="6" max="16384" width="9" style="1677"/>
  </cols>
  <sheetData>
    <row r="1" spans="1:7" ht="25.5" customHeight="1">
      <c r="A1" s="1763" t="s">
        <v>2130</v>
      </c>
      <c r="B1" s="1763"/>
      <c r="C1" s="1763"/>
      <c r="D1" s="1675"/>
      <c r="F1" s="1675"/>
      <c r="G1" s="1675"/>
    </row>
    <row r="2" spans="1:7" ht="14.25">
      <c r="C2" s="1678"/>
      <c r="D2" s="1679" t="s">
        <v>574</v>
      </c>
    </row>
    <row r="3" spans="1:7" ht="14.25" thickBot="1">
      <c r="B3" s="1680"/>
      <c r="C3" s="1680"/>
    </row>
    <row r="4" spans="1:7" ht="14.25" thickTop="1">
      <c r="B4" s="1681" t="s">
        <v>0</v>
      </c>
      <c r="C4" s="1682" t="s">
        <v>1</v>
      </c>
    </row>
    <row r="5" spans="1:7" ht="27.75" customHeight="1" thickBot="1">
      <c r="A5" s="1676"/>
      <c r="B5" s="88"/>
      <c r="C5" s="1683" t="str">
        <f>IFERROR(VLOOKUP(B5,医療機関データ!A1:D1600,3,),"左欄に医療機関コードを入力してください")</f>
        <v>左欄に医療機関コードを入力してください</v>
      </c>
      <c r="E5" s="1684"/>
    </row>
    <row r="6" spans="1:7" ht="14.25" thickTop="1">
      <c r="A6" s="1676"/>
      <c r="B6" s="1764"/>
      <c r="C6" s="1765"/>
    </row>
    <row r="7" spans="1:7">
      <c r="A7" s="1677" t="s">
        <v>517</v>
      </c>
    </row>
    <row r="8" spans="1:7">
      <c r="A8" s="1677" t="s">
        <v>3041</v>
      </c>
    </row>
    <row r="11" spans="1:7" ht="18.75" customHeight="1" thickBot="1">
      <c r="A11" s="1685"/>
      <c r="B11" s="81" t="s">
        <v>15</v>
      </c>
      <c r="C11" s="1686" t="s">
        <v>16</v>
      </c>
      <c r="D11" s="1687" t="s">
        <v>576</v>
      </c>
      <c r="F11" s="1688"/>
    </row>
    <row r="12" spans="1:7" ht="18.75" customHeight="1" thickBot="1">
      <c r="A12" s="1689" t="s">
        <v>518</v>
      </c>
      <c r="B12" s="80" t="s">
        <v>17</v>
      </c>
      <c r="C12" s="602" t="str">
        <f>HYPERLINK("#表紙!B4","表紙")</f>
        <v>表紙</v>
      </c>
      <c r="D12" s="1539"/>
      <c r="F12" s="1688"/>
    </row>
    <row r="13" spans="1:7" ht="18.75" customHeight="1" thickBot="1">
      <c r="A13" s="1690"/>
      <c r="B13" s="1691"/>
      <c r="C13" s="1691"/>
      <c r="D13" s="1744"/>
      <c r="E13" s="1693"/>
      <c r="F13" s="1688"/>
    </row>
    <row r="14" spans="1:7" ht="18.75" customHeight="1" thickBot="1">
      <c r="A14" s="1689" t="s">
        <v>519</v>
      </c>
      <c r="B14" s="81" t="s">
        <v>17</v>
      </c>
      <c r="C14" s="82" t="str">
        <f>HYPERLINK("#届出の確認!A2","施設基準の届出の確認について")</f>
        <v>施設基準の届出の確認について</v>
      </c>
      <c r="D14" s="1539"/>
      <c r="F14" s="1688"/>
    </row>
    <row r="15" spans="1:7" ht="18.75" customHeight="1">
      <c r="A15" s="1694"/>
      <c r="B15" s="1691"/>
      <c r="C15" s="1691"/>
      <c r="D15" s="1745"/>
      <c r="F15" s="1688"/>
    </row>
    <row r="16" spans="1:7" ht="18.75" customHeight="1" thickBot="1">
      <c r="A16" s="1695" t="s">
        <v>541</v>
      </c>
      <c r="B16" s="1691"/>
      <c r="C16" s="1691"/>
      <c r="D16" s="1746" t="s">
        <v>575</v>
      </c>
      <c r="F16" s="1688"/>
    </row>
    <row r="17" spans="1:6" ht="27.75" thickBot="1">
      <c r="A17" s="1696" t="s">
        <v>573</v>
      </c>
      <c r="B17" s="1697" t="s">
        <v>571</v>
      </c>
      <c r="C17" s="1698" t="str">
        <f>HYPERLINK("#'別紙様式１－１'!B1","別紙様式１－１①②")</f>
        <v>別紙様式１－１①②</v>
      </c>
      <c r="D17" s="1539"/>
      <c r="F17" s="1688"/>
    </row>
    <row r="18" spans="1:6" ht="18.75" customHeight="1" thickBot="1">
      <c r="A18" s="1699" t="s">
        <v>544</v>
      </c>
      <c r="B18" s="1700" t="s">
        <v>18</v>
      </c>
      <c r="C18" s="1701" t="str">
        <f>HYPERLINK("#'別紙様式１－２'!A1","別紙様式１－２")</f>
        <v>別紙様式１－２</v>
      </c>
      <c r="D18" s="1539"/>
      <c r="F18" s="1688"/>
    </row>
    <row r="19" spans="1:6" ht="18.75" customHeight="1" thickBot="1">
      <c r="A19" s="1702" t="s">
        <v>545</v>
      </c>
      <c r="B19" s="1703" t="s">
        <v>571</v>
      </c>
      <c r="C19" s="85" t="str">
        <f>HYPERLINK("#'別紙様式１－３'!A2","別紙様式１－３")</f>
        <v>別紙様式１－３</v>
      </c>
      <c r="D19" s="1539"/>
      <c r="F19" s="1688"/>
    </row>
    <row r="20" spans="1:6" ht="18.75" customHeight="1">
      <c r="A20" s="1704"/>
      <c r="B20" s="1705"/>
      <c r="C20" s="1706" t="str">
        <f>HYPERLINK("#記載上の注意!B2","記載上の注意")</f>
        <v>記載上の注意</v>
      </c>
      <c r="D20" s="1747"/>
      <c r="F20" s="1688"/>
    </row>
    <row r="21" spans="1:6" ht="18.75" customHeight="1">
      <c r="A21" s="1692"/>
      <c r="B21" s="1707"/>
      <c r="C21" s="1691"/>
      <c r="D21" s="1745"/>
      <c r="F21" s="1688"/>
    </row>
    <row r="22" spans="1:6" ht="17.25" customHeight="1" thickBot="1">
      <c r="A22" s="1708" t="s">
        <v>2</v>
      </c>
      <c r="B22" s="1691"/>
      <c r="C22" s="1709"/>
      <c r="D22" s="1748" t="s">
        <v>575</v>
      </c>
    </row>
    <row r="23" spans="1:6" ht="17.25" customHeight="1" thickBot="1">
      <c r="A23" s="1710" t="s">
        <v>546</v>
      </c>
      <c r="B23" s="84" t="str">
        <f>IFERROR(VLOOKUP(B5,総合入院体制加算データ!A:G,6,FALSE),"×")</f>
        <v>×</v>
      </c>
      <c r="C23" s="1766" t="str">
        <f>HYPERLINK("#基本診療料1!A2","基本診療料１")</f>
        <v>基本診療料１</v>
      </c>
      <c r="D23" s="1539"/>
    </row>
    <row r="24" spans="1:6" ht="17.25" customHeight="1" thickBot="1">
      <c r="A24" s="1711" t="s">
        <v>547</v>
      </c>
      <c r="B24" s="84" t="str">
        <f>IFERROR(VLOOKUP(B5,療養病棟環境改善加算データ!A:G,6,FALSE),"×")</f>
        <v>×</v>
      </c>
      <c r="C24" s="1767"/>
      <c r="D24" s="1539"/>
    </row>
    <row r="25" spans="1:6" ht="26.25" customHeight="1" thickBot="1">
      <c r="A25" s="1712" t="s">
        <v>1939</v>
      </c>
      <c r="B25" s="84" t="str">
        <f>IFERROR(VLOOKUP(B5,地域包括ケア病棟入院料データ!A:G,6,FALSE),"×")</f>
        <v>×</v>
      </c>
      <c r="C25" s="1767"/>
      <c r="D25" s="1539"/>
    </row>
    <row r="26" spans="1:6" ht="17.25" customHeight="1" thickBot="1">
      <c r="A26" s="1711" t="s">
        <v>548</v>
      </c>
      <c r="B26" s="84" t="str">
        <f>IFERROR(VLOOKUP(B5,療養病棟入院基本料データ!A:G,6,FALSE),"×")</f>
        <v>×</v>
      </c>
      <c r="C26" s="1713" t="str">
        <f>HYPERLINK("#基本診療料２様式５の７!A3","様式５の７")</f>
        <v>様式５の７</v>
      </c>
      <c r="D26" s="1539"/>
    </row>
    <row r="27" spans="1:6" ht="17.25" customHeight="1" thickBot="1">
      <c r="A27" s="1711" t="s">
        <v>549</v>
      </c>
      <c r="B27" s="1714" t="str">
        <f>IF(B23="〇","〇","×")</f>
        <v>×</v>
      </c>
      <c r="C27" s="1713" t="str">
        <f>HYPERLINK("#基本診療料３様式13の２!B2","様式１３の２")</f>
        <v>様式１３の２</v>
      </c>
      <c r="D27" s="1539"/>
    </row>
    <row r="28" spans="1:6" ht="17.25" customHeight="1" thickBot="1">
      <c r="A28" s="1711" t="s">
        <v>550</v>
      </c>
      <c r="B28" s="1714" t="str">
        <f>IFERROR(VLOOKUP(B5,急性期充実体制加算データ!A:F,6,FALSE),"×")</f>
        <v>×</v>
      </c>
      <c r="C28" s="1713" t="str">
        <f>HYPERLINK("#基本診療料４様式14!E1","様式１４")</f>
        <v>様式１４</v>
      </c>
      <c r="D28" s="1539"/>
    </row>
    <row r="29" spans="1:6" ht="17.25" customHeight="1" thickBot="1">
      <c r="A29" s="1711" t="s">
        <v>551</v>
      </c>
      <c r="B29" s="1714" t="s">
        <v>571</v>
      </c>
      <c r="C29" s="1713" t="str">
        <f>HYPERLINK("#基本診療料５様式13の3!C1","様式13の３")</f>
        <v>様式13の３</v>
      </c>
      <c r="D29" s="1539"/>
    </row>
    <row r="30" spans="1:6" ht="17.25" customHeight="1" thickBot="1">
      <c r="A30" s="1711" t="s">
        <v>552</v>
      </c>
      <c r="B30" s="1714" t="s">
        <v>571</v>
      </c>
      <c r="C30" s="1713" t="str">
        <f>HYPERLINK("#基本診療料６様式13の４!A2","様式13の４")</f>
        <v>様式13の４</v>
      </c>
      <c r="D30" s="1539"/>
    </row>
    <row r="31" spans="1:6" ht="17.25" customHeight="1" thickBot="1">
      <c r="A31" s="1711" t="s">
        <v>553</v>
      </c>
      <c r="B31" s="1714" t="str">
        <f>IFERROR(VLOOKUP(B5,褥瘡ハイリスク患者ケア加算データ!A:G,6,FALSE),"×")</f>
        <v>×</v>
      </c>
      <c r="C31" s="1713" t="str">
        <f>HYPERLINK("#基本診療料７様式37の２!F1","様式37の２")</f>
        <v>様式37の２</v>
      </c>
      <c r="D31" s="1539"/>
    </row>
    <row r="32" spans="1:6" ht="27.75" thickBot="1">
      <c r="A32" s="1712" t="s">
        <v>554</v>
      </c>
      <c r="B32" s="1714" t="str">
        <f>IFERROR(VLOOKUP(B5,回復期リハ等データ!A:G,6,FALSE),"×")</f>
        <v>×</v>
      </c>
      <c r="C32" s="1713" t="str">
        <f>HYPERLINK("#基本診療料８様式49の４!D2","様式49の４")</f>
        <v>様式49の４</v>
      </c>
      <c r="D32" s="1539"/>
    </row>
    <row r="33" spans="1:5" ht="41.25" thickBot="1">
      <c r="A33" s="1712" t="s">
        <v>555</v>
      </c>
      <c r="B33" s="1714" t="str">
        <f>IFERROR(VLOOKUP(B5,回復期リハ等データ!A:G,6,FALSE),"×")</f>
        <v>×</v>
      </c>
      <c r="C33" s="1713" t="str">
        <f>HYPERLINK("#基本診療料９別紙様式45!C2","様式45")</f>
        <v>様式45</v>
      </c>
      <c r="D33" s="1539"/>
    </row>
    <row r="34" spans="1:5" ht="17.25" customHeight="1" thickBot="1">
      <c r="A34" s="1711" t="s">
        <v>556</v>
      </c>
      <c r="B34" s="1714" t="str">
        <f>IFERROR(VLOOKUP(B5,緩和ケア病棟入院料データ!A:H,6,FALSE),"×")</f>
        <v>×</v>
      </c>
      <c r="C34" s="1713" t="str">
        <f>HYPERLINK("#基本診療料10様式52の２!B1","様式52の２")</f>
        <v>様式52の２</v>
      </c>
      <c r="D34" s="1539"/>
    </row>
    <row r="35" spans="1:5" ht="17.25" customHeight="1" thickBot="1">
      <c r="A35" s="1711" t="s">
        <v>557</v>
      </c>
      <c r="B35" s="1714" t="str">
        <f>IFERROR(VLOOKUP(B5,精神科救急合併症入院料データ!A:H,6,FALSE),"×")</f>
        <v>×</v>
      </c>
      <c r="C35" s="1701" t="str">
        <f>HYPERLINK("#別紙様式１８!A4","別紙様式18")</f>
        <v>別紙様式18</v>
      </c>
      <c r="D35" s="1539"/>
    </row>
    <row r="36" spans="1:5" ht="17.25" customHeight="1" thickBot="1">
      <c r="A36" s="1711" t="s">
        <v>558</v>
      </c>
      <c r="B36" s="1714" t="str">
        <f>IFERROR(VLOOKUP(B5,精神科救急急性期医療入院料データ!A1:G1600,6,FALSE),"×")</f>
        <v>×</v>
      </c>
      <c r="C36" s="1701" t="str">
        <f>HYPERLINK("#別紙様式１９!B2","別紙様式19")</f>
        <v>別紙様式19</v>
      </c>
      <c r="D36" s="1539"/>
    </row>
    <row r="37" spans="1:5" ht="27.75" thickBot="1">
      <c r="A37" s="1712" t="s">
        <v>559</v>
      </c>
      <c r="B37" s="1714" t="str">
        <f>IFERROR(VLOOKUP(B5,精神科救急等データ!A1:H1600,6,FALSE),"×")</f>
        <v>×</v>
      </c>
      <c r="C37" s="1701" t="str">
        <f>HYPERLINK("#'別紙様式２０（精神科救急・精神科合併症）'!A6","別紙様式20")</f>
        <v>別紙様式20</v>
      </c>
      <c r="D37" s="1539"/>
    </row>
    <row r="38" spans="1:5" ht="17.25" customHeight="1" thickBot="1">
      <c r="A38" s="1768" t="s">
        <v>560</v>
      </c>
      <c r="B38" s="1714" t="str">
        <f>IFERROR(VLOOKUP(B5,地域医療体制確保加算データ!A1:G1600,6,FALSE),"×")</f>
        <v>×</v>
      </c>
      <c r="C38" s="1701" t="str">
        <f>HYPERLINK("#'17-1別紙様式17の1(地域医療体制確保加算)'!A4","別紙様式17の１")</f>
        <v>別紙様式17の１</v>
      </c>
      <c r="D38" s="1749"/>
    </row>
    <row r="39" spans="1:5" ht="17.25" customHeight="1" thickBot="1">
      <c r="A39" s="1769"/>
      <c r="B39" s="1715"/>
      <c r="C39" s="1701" t="str">
        <f>HYPERLINK("#'別紙様式17－1別表'!B2","別紙様式17の１別表")</f>
        <v>別紙様式17の１別表</v>
      </c>
      <c r="D39" s="1750"/>
    </row>
    <row r="40" spans="1:5" ht="27.75" thickBot="1">
      <c r="A40" s="1712" t="s">
        <v>572</v>
      </c>
      <c r="B40" s="1714" t="str">
        <f>IFERROR(VLOOKUP(B5,地域医療体制確保加算データ!A1:G1600,6,FALSE),"×")</f>
        <v>×</v>
      </c>
      <c r="C40" s="1713" t="str">
        <f>HYPERLINK("#'別紙様式17-2'!E2","別紙様式17の２")</f>
        <v>別紙様式17の２</v>
      </c>
      <c r="D40" s="1539"/>
    </row>
    <row r="41" spans="1:5" ht="17.25" customHeight="1" thickBot="1">
      <c r="A41" s="1711" t="s">
        <v>561</v>
      </c>
      <c r="B41" s="1714" t="str">
        <f>IFERROR(VLOOKUP(B5,地域歯科診療支援病院歯科初診料データ!A1:G1600,6,FALSE),"×")</f>
        <v>×</v>
      </c>
      <c r="C41" s="1713" t="str">
        <f>HYPERLINK("#基本診療料13様式３!B2","様式３")</f>
        <v>様式３</v>
      </c>
      <c r="D41" s="1539"/>
    </row>
    <row r="42" spans="1:5" ht="17.25" customHeight="1" thickBot="1">
      <c r="A42" s="1711" t="s">
        <v>562</v>
      </c>
      <c r="B42" s="1714" t="str">
        <f>IFERROR(VLOOKUP(B5,早期栄養介入管理加算データ!A1:I1600,6,FALSE),"×")</f>
        <v>×</v>
      </c>
      <c r="C42" s="1713" t="str">
        <f>HYPERLINK("#別紙様式21!E2","別紙様式21")</f>
        <v>別紙様式21</v>
      </c>
      <c r="D42" s="1539"/>
    </row>
    <row r="43" spans="1:5" ht="17.25" customHeight="1" thickBot="1">
      <c r="A43" s="1711" t="s">
        <v>563</v>
      </c>
      <c r="B43" s="1714" t="str">
        <f>IFERROR(VLOOKUP(B5,'情報通信機器を用いた診療 (データ)'!A1:L1600,6,FALSE),"×")</f>
        <v>×</v>
      </c>
      <c r="C43" s="1713" t="str">
        <f>HYPERLINK("#情報通信機器を用いた診療!A4","別紙様式23")</f>
        <v>別紙様式23</v>
      </c>
      <c r="D43" s="1539"/>
    </row>
    <row r="44" spans="1:5" ht="17.25" customHeight="1" thickBot="1">
      <c r="A44" s="1711" t="s">
        <v>564</v>
      </c>
      <c r="B44" s="1714" t="str">
        <f>IFERROR(VLOOKUP(B5,診療録管理体制加算データ!A1:H1600,6,FALSE),"×")</f>
        <v>×</v>
      </c>
      <c r="C44" s="1713" t="str">
        <f>HYPERLINK("#基本診療料14様式17の２!D3","様式17の２")</f>
        <v>様式17の２</v>
      </c>
      <c r="D44" s="1539"/>
    </row>
    <row r="45" spans="1:5" ht="17.25" customHeight="1" thickBot="1">
      <c r="A45" s="1716" t="s">
        <v>565</v>
      </c>
      <c r="B45" s="1714" t="str">
        <f>IFERROR(VLOOKUP(B5,精神科救急医療体制加算データ!A1:H1600,6,FALSE),"×")</f>
        <v>×</v>
      </c>
      <c r="C45" s="1713" t="str">
        <f>HYPERLINK("#別紙様式24!E2","別紙様式24")</f>
        <v>別紙様式24</v>
      </c>
      <c r="D45" s="1539"/>
    </row>
    <row r="46" spans="1:5" ht="17.25" customHeight="1">
      <c r="A46" s="1690"/>
      <c r="B46" s="1691"/>
      <c r="C46" s="1717"/>
      <c r="D46" s="1751"/>
      <c r="E46" s="1693"/>
    </row>
    <row r="47" spans="1:5" ht="15.75" customHeight="1" thickBot="1">
      <c r="A47" s="1708" t="s">
        <v>5</v>
      </c>
      <c r="B47" s="1691"/>
      <c r="C47" s="1718"/>
      <c r="D47" s="1748" t="s">
        <v>575</v>
      </c>
      <c r="E47" s="1719"/>
    </row>
    <row r="48" spans="1:5" ht="19.5" customHeight="1" thickBot="1">
      <c r="A48" s="1720" t="s">
        <v>3</v>
      </c>
      <c r="B48" s="84" t="str">
        <f>IFERROR(VLOOKUP(B5,'糖尿病透析予防指導管理料 (データ)'!A:M,6,FALSE),"×")</f>
        <v>×</v>
      </c>
      <c r="C48" s="1291" t="str">
        <f>HYPERLINK("#糖尿病透析予防指導管理料!A3","様式５の７")</f>
        <v>様式５の７</v>
      </c>
      <c r="D48" s="1539"/>
    </row>
    <row r="49" spans="1:6" ht="19.5" customHeight="1" thickBot="1">
      <c r="A49" s="1721" t="s">
        <v>4</v>
      </c>
      <c r="B49" s="84" t="str">
        <f>IFERROR(VLOOKUP(B5,'ニコチン依存症管理料 (データ)'!A:F,6,FALSE),"×")</f>
        <v>×</v>
      </c>
      <c r="C49" s="815" t="str">
        <f>HYPERLINK("#ニコチン依存症管理料!B4","様式８の２")</f>
        <v>様式８の２</v>
      </c>
      <c r="D49" s="1539"/>
    </row>
    <row r="50" spans="1:6" ht="19.5" customHeight="1" thickBot="1">
      <c r="A50" s="1721" t="s">
        <v>6</v>
      </c>
      <c r="B50" s="84" t="str">
        <f>IFERROR(VLOOKUP(B5,'在宅患者訪問褥瘡管理指導料 (データ)'!A:F,6,FALSE),"×")</f>
        <v>×</v>
      </c>
      <c r="C50" s="815" t="str">
        <f>HYPERLINK("#在宅患者訪問褥瘡管理指導料!A2","様式20の８")</f>
        <v>様式20の８</v>
      </c>
      <c r="D50" s="1539"/>
    </row>
    <row r="51" spans="1:6" ht="19.5" customHeight="1" thickBot="1">
      <c r="A51" s="1768" t="s">
        <v>566</v>
      </c>
      <c r="B51" s="84" t="str">
        <f>IFERROR(VLOOKUP(B5,在宅療養支援病院データ!A:G,6,FALSE),"×")</f>
        <v>×</v>
      </c>
      <c r="C51" s="1540" t="str">
        <f>HYPERLINK("#特掲３様式11の３!E1","様式11の３")</f>
        <v>様式11の３</v>
      </c>
      <c r="D51" s="1752"/>
    </row>
    <row r="52" spans="1:6" ht="20.25" customHeight="1">
      <c r="A52" s="1770"/>
      <c r="B52" s="599" t="str">
        <f>IF(IFERROR(VLOOKUP(B5,在宅療養支援病院データ!A1:G1600,5,FALSE),"×")="別添１の「第14の２」の１の(２)に規定する在宅療養支援病院","○","×")</f>
        <v>×</v>
      </c>
      <c r="C52" s="1773" t="str">
        <f>HYPERLINK("#様式11の4!E1","様式11の４")</f>
        <v>様式11の４</v>
      </c>
      <c r="D52" s="1760"/>
      <c r="F52" s="1676"/>
    </row>
    <row r="53" spans="1:6" ht="42" customHeight="1" thickBot="1">
      <c r="A53" s="1770"/>
      <c r="B53" s="1640" t="str">
        <f>IFERROR(VLOOKUP(B5,在宅療養支援病院データ!A1:G1600,5,FALSE),"")</f>
        <v/>
      </c>
      <c r="C53" s="1774"/>
      <c r="D53" s="1762"/>
    </row>
    <row r="54" spans="1:6" ht="23.25" customHeight="1">
      <c r="A54" s="1770"/>
      <c r="B54" s="599" t="str">
        <f>IFERROR(VLOOKUP(B5,在宅療養実績加算データ!A1:G1600,6,FALSE),"×")</f>
        <v>×</v>
      </c>
      <c r="C54" s="1773" t="str">
        <f>HYPERLINK("#特掲11の5!A3","様式11の５")</f>
        <v>様式11の５</v>
      </c>
      <c r="D54" s="1760"/>
    </row>
    <row r="55" spans="1:6" ht="54.75" customHeight="1" thickBot="1">
      <c r="A55" s="1769"/>
      <c r="B55" s="1640" t="str">
        <f>IFERROR(VLOOKUP(B5,在宅療養実績加算データ!A1:G1600,5,FALSE),"")</f>
        <v/>
      </c>
      <c r="C55" s="1774"/>
      <c r="D55" s="1762"/>
    </row>
    <row r="56" spans="1:6" ht="19.5" customHeight="1" thickBot="1">
      <c r="A56" s="1722" t="s">
        <v>567</v>
      </c>
      <c r="B56" s="601" t="str">
        <f>IFERROR(VLOOKUP(B5,在宅療養後方支援病院データ!A1:G1600,6,FALSE),"×")</f>
        <v>×</v>
      </c>
      <c r="C56" s="1541" t="str">
        <f>HYPERLINK("#特掲４様式20の5!F2","様式20の５")</f>
        <v>様式20の５</v>
      </c>
      <c r="D56" s="1539"/>
    </row>
    <row r="57" spans="1:6" ht="19.5" customHeight="1" thickBot="1">
      <c r="A57" s="1722" t="s">
        <v>568</v>
      </c>
      <c r="B57" s="601" t="str">
        <f>IFERROR(VLOOKUP(B7,在宅療養支援病院データ!A1:G1600,6,FALSE),"×")</f>
        <v>×</v>
      </c>
      <c r="C57" s="1541" t="str">
        <f>HYPERLINK("#特掲6様式26の３!F1","様式26の３")</f>
        <v>様式26の３</v>
      </c>
      <c r="D57" s="1539"/>
      <c r="F57" s="1676"/>
    </row>
    <row r="58" spans="1:6" ht="19.5" customHeight="1" thickBot="1">
      <c r="A58" s="1722" t="s">
        <v>569</v>
      </c>
      <c r="B58" s="601" t="str">
        <f>IFERROR(VLOOKUP(B5,摂食嚥下機能回復体制加算データ!A1:G1600,6,FALSE),"×")</f>
        <v>×</v>
      </c>
      <c r="C58" s="1541" t="str">
        <f>HYPERLINK("#別紙様式16!G1","別紙様式16")</f>
        <v>別紙様式16</v>
      </c>
      <c r="D58" s="1539"/>
    </row>
    <row r="59" spans="1:6" ht="19.5" customHeight="1" thickBot="1">
      <c r="A59" s="1721" t="s">
        <v>378</v>
      </c>
      <c r="B59" s="84" t="str">
        <f>IFERROR(VLOOKUP(B5,'脳血管リハビリテーション料 (データ)'!A1:G1600,6,FALSE),"×")</f>
        <v>×</v>
      </c>
      <c r="C59" s="815" t="str">
        <f>HYPERLINK("#脳血管リハビリテーション料!A2","別紙様式22")</f>
        <v>別紙様式22</v>
      </c>
      <c r="D59" s="1539"/>
    </row>
    <row r="60" spans="1:6" ht="19.5" customHeight="1" thickBot="1">
      <c r="A60" s="1723" t="s">
        <v>7</v>
      </c>
      <c r="B60" s="126" t="str">
        <f>IFERROR(VLOOKUP(B5,'運動器リハビリテーション料 （データ）'!A1:G1600,6,FALSE),"×")</f>
        <v>×</v>
      </c>
      <c r="C60" s="1540" t="str">
        <f>HYPERLINK("#運動器リハビリテーション料!D2","別紙様式22")</f>
        <v>別紙様式22</v>
      </c>
      <c r="D60" s="1753"/>
    </row>
    <row r="61" spans="1:6" ht="19.5" customHeight="1" thickBot="1">
      <c r="A61" s="1721" t="s">
        <v>2135</v>
      </c>
      <c r="B61" s="599" t="str">
        <f>IFERROR(VLOOKUP(B5,'生殖補助医療管理料 (データ)'!A:G,6,FALSE),"×")</f>
        <v>×</v>
      </c>
      <c r="C61" s="815" t="str">
        <f>HYPERLINK("#生殖補助医療管理料!A2","様式5の12の2")</f>
        <v>様式5の12の2</v>
      </c>
      <c r="D61" s="816"/>
    </row>
    <row r="62" spans="1:6" ht="19.5" customHeight="1" thickBot="1">
      <c r="A62" s="1721" t="s">
        <v>2136</v>
      </c>
      <c r="B62" s="599" t="str">
        <f>IFERROR(VLOOKUP(B5,'精巣内精子採取術 (データ)'!A:G,6,FALSE),"×")</f>
        <v>×</v>
      </c>
      <c r="C62" s="815" t="str">
        <f>HYPERLINK("#精巣内精子採取術!A2","様式87の42の2")</f>
        <v>様式87の42の2</v>
      </c>
      <c r="D62" s="816"/>
    </row>
    <row r="63" spans="1:6" ht="19.5" customHeight="1" thickBot="1">
      <c r="A63" s="1725" t="s">
        <v>2043</v>
      </c>
      <c r="B63" s="610" t="str">
        <f>IFERROR(VLOOKUP(B5,がんゲノムプロファイリング検査データ!A:F,6,FALSE),"×")</f>
        <v>×</v>
      </c>
      <c r="C63" s="1542" t="str">
        <f>HYPERLINK("#特掲･23の４の２!F1","様式23の４の２")</f>
        <v>様式23の４の２</v>
      </c>
      <c r="D63" s="1539"/>
    </row>
    <row r="64" spans="1:6" ht="19.5" customHeight="1">
      <c r="A64" s="1692"/>
      <c r="B64" s="1707"/>
      <c r="C64" s="1726"/>
      <c r="D64" s="1744"/>
    </row>
    <row r="65" spans="1:5" ht="15.75" customHeight="1" thickBot="1">
      <c r="A65" s="1708" t="s">
        <v>8</v>
      </c>
      <c r="B65" s="1691"/>
      <c r="C65" s="1718"/>
      <c r="D65" s="1748" t="s">
        <v>575</v>
      </c>
      <c r="E65" s="1719"/>
    </row>
    <row r="66" spans="1:5" ht="32.25" customHeight="1" thickBot="1">
      <c r="A66" s="1727" t="s">
        <v>542</v>
      </c>
      <c r="B66" s="1697" t="str">
        <f>IFERROR(VLOOKUP(B5,特別の療養環境入院データ!A1:F1600,3,FALSE),"×")</f>
        <v>×</v>
      </c>
      <c r="C66" s="1728" t="str">
        <f>HYPERLINK("#'別紙様式４－１'!C1","別紙様式４－１")</f>
        <v>別紙様式４－１</v>
      </c>
      <c r="D66" s="1539"/>
    </row>
    <row r="67" spans="1:5" ht="32.25" customHeight="1" thickBot="1">
      <c r="A67" s="1729" t="s">
        <v>543</v>
      </c>
      <c r="B67" s="599" t="str">
        <f>IFERROR(VLOOKUP(B6,特別の療養環境入院データ!A1:C1600,3,FALSE),"×")</f>
        <v>×</v>
      </c>
      <c r="C67" s="1730" t="str">
        <f>HYPERLINK("#'別紙様式４－２'!C1","別紙様式４－２")</f>
        <v>別紙様式４－２</v>
      </c>
      <c r="D67" s="1539"/>
    </row>
    <row r="68" spans="1:5" ht="32.25" customHeight="1" thickBot="1">
      <c r="A68" s="1775" t="s">
        <v>1982</v>
      </c>
      <c r="B68" s="1777" t="str">
        <f>IFERROR(VLOOKUP(B5,初診等の保険外併用療養費データ!A1:E1600,3,FALSE),"×")</f>
        <v>×</v>
      </c>
      <c r="C68" s="815" t="str">
        <f>HYPERLINK("#'★別紙様式６（１枚目）'!D1","別紙様式６（１枚目）")</f>
        <v>別紙様式６（１枚目）</v>
      </c>
      <c r="D68" s="1539"/>
    </row>
    <row r="69" spans="1:5" ht="32.25" customHeight="1" thickBot="1">
      <c r="A69" s="1776"/>
      <c r="B69" s="1778"/>
      <c r="C69" s="815" t="str">
        <f>HYPERLINK("#'★別紙様式６（２枚目）'!F2","別紙様式６（２枚目）")</f>
        <v>別紙様式６（２枚目）</v>
      </c>
      <c r="D69" s="1539"/>
    </row>
    <row r="70" spans="1:5" ht="32.25" customHeight="1" thickBot="1">
      <c r="A70" s="1731" t="s">
        <v>9</v>
      </c>
      <c r="B70" s="599" t="str">
        <f>IFERROR(VLOOKUP(B5,'予約に基づく診察等の保険外併用療養費届出 (データ)'!A1:D1600,3,FALSE),"×")</f>
        <v>×</v>
      </c>
      <c r="C70" s="1291" t="str">
        <f>HYPERLINK("#予約に基づく診察等の保険外併用療養費届出!A2","別紙様式３")</f>
        <v>別紙様式３</v>
      </c>
      <c r="D70" s="1539"/>
    </row>
    <row r="71" spans="1:5" s="1733" customFormat="1" ht="32.25" customHeight="1" thickBot="1">
      <c r="A71" s="1731" t="s">
        <v>570</v>
      </c>
      <c r="B71" s="599" t="str">
        <f>IFERROR(VLOOKUP(B5,'180日を超える入院に関する事項データ'!A1:F1600,3,FALSE),"×")</f>
        <v>×</v>
      </c>
      <c r="C71" s="1291" t="str">
        <f>HYPERLINK("#別紙様式８!C1","別紙様式８")</f>
        <v>別紙様式８</v>
      </c>
      <c r="D71" s="1539"/>
      <c r="E71" s="1732"/>
    </row>
    <row r="72" spans="1:5" ht="32.25" customHeight="1" thickBot="1">
      <c r="A72" s="1734" t="s">
        <v>10</v>
      </c>
      <c r="B72" s="84" t="str">
        <f>IFERROR(VLOOKUP(B5,'医科点数表の規定する回数を超えて受けた診療 (データ)'!A1:E1600,3,FALSE),"×")</f>
        <v>×</v>
      </c>
      <c r="C72" s="815" t="str">
        <f>HYPERLINK("#医科点数表の規定する回数を超えて受けた診療!B4","別紙様式１３")</f>
        <v>別紙様式１３</v>
      </c>
      <c r="D72" s="1539"/>
    </row>
    <row r="73" spans="1:5" ht="32.25" customHeight="1" thickBot="1">
      <c r="A73" s="1734" t="s">
        <v>11</v>
      </c>
      <c r="B73" s="84" t="s">
        <v>18</v>
      </c>
      <c r="C73" s="1641" t="str">
        <f>HYPERLINK("#多焦点眼内レンズ!A3","別紙様式15")</f>
        <v>別紙様式15</v>
      </c>
      <c r="D73" s="1539"/>
    </row>
    <row r="74" spans="1:5" ht="32.25" customHeight="1" thickBot="1">
      <c r="A74" s="1721" t="s">
        <v>12</v>
      </c>
      <c r="B74" s="86" t="s">
        <v>18</v>
      </c>
      <c r="C74" s="83" t="str">
        <f>HYPERLINK("#医薬品の治験!B4","別紙様式６")</f>
        <v>別紙様式６</v>
      </c>
      <c r="D74" s="1539"/>
    </row>
    <row r="75" spans="1:5" ht="32.25" customHeight="1" thickBot="1">
      <c r="A75" s="1721" t="s">
        <v>13</v>
      </c>
      <c r="B75" s="86" t="s">
        <v>18</v>
      </c>
      <c r="C75" s="83" t="str">
        <f>HYPERLINK("#医療機器の治験!B4","別紙様式８")</f>
        <v>別紙様式８</v>
      </c>
      <c r="D75" s="1539"/>
    </row>
    <row r="76" spans="1:5" ht="32.25" customHeight="1" thickBot="1">
      <c r="A76" s="1725" t="s">
        <v>14</v>
      </c>
      <c r="B76" s="87" t="s">
        <v>18</v>
      </c>
      <c r="C76" s="85" t="str">
        <f>HYPERLINK("#再生医療等製品の治験!B4","別紙様式15")</f>
        <v>別紙様式15</v>
      </c>
      <c r="D76" s="1539"/>
    </row>
    <row r="77" spans="1:5" ht="19.5" customHeight="1">
      <c r="A77" s="1692"/>
      <c r="B77" s="1707"/>
      <c r="C77" s="1707"/>
      <c r="D77" s="1744"/>
    </row>
    <row r="78" spans="1:5" ht="15.75" customHeight="1" thickBot="1">
      <c r="A78" s="1708" t="s">
        <v>5261</v>
      </c>
      <c r="B78" s="1691"/>
      <c r="C78" s="1709"/>
      <c r="D78" s="1748" t="s">
        <v>575</v>
      </c>
      <c r="E78" s="1719"/>
    </row>
    <row r="79" spans="1:5" ht="23.25" customHeight="1" thickBot="1">
      <c r="A79" s="1727" t="s">
        <v>5262</v>
      </c>
      <c r="B79" s="1771" t="str">
        <f>IFERROR(VLOOKUP(B5,'看護職員処遇改善（データ）'!A:F,6,FALSE),"×")</f>
        <v>×</v>
      </c>
      <c r="C79" s="1735" t="str">
        <f>HYPERLINK("#看護職員処遇改善.計画書!B4","様式２")</f>
        <v>様式２</v>
      </c>
      <c r="D79" s="1539"/>
    </row>
    <row r="80" spans="1:5" ht="23.25" customHeight="1" thickBot="1">
      <c r="A80" s="1736" t="s">
        <v>5263</v>
      </c>
      <c r="B80" s="1772"/>
      <c r="C80" s="1737" t="str">
        <f>HYPERLINK("#看護職員処遇改善.実施報告書!A3","様式３")</f>
        <v>様式３</v>
      </c>
      <c r="D80" s="1539"/>
    </row>
    <row r="81" spans="1:7" ht="14.25" thickBot="1">
      <c r="B81" s="1705"/>
    </row>
    <row r="82" spans="1:7" ht="14.25" thickBot="1">
      <c r="A82" s="1677" t="s">
        <v>1980</v>
      </c>
      <c r="C82" s="1724" t="s">
        <v>540</v>
      </c>
    </row>
    <row r="83" spans="1:7">
      <c r="A83" s="1677" t="s">
        <v>1979</v>
      </c>
      <c r="C83" s="1760"/>
    </row>
    <row r="84" spans="1:7" s="1676" customFormat="1" ht="18.75" customHeight="1">
      <c r="A84" s="1677" t="s">
        <v>19</v>
      </c>
      <c r="C84" s="1761"/>
      <c r="D84" s="1677"/>
      <c r="F84" s="1677"/>
      <c r="G84" s="1677"/>
    </row>
    <row r="85" spans="1:7" s="1676" customFormat="1" ht="18.75" customHeight="1">
      <c r="A85" s="1677" t="s">
        <v>20</v>
      </c>
      <c r="C85" s="1761"/>
      <c r="D85" s="1677"/>
      <c r="F85" s="1677"/>
      <c r="G85" s="1677"/>
    </row>
    <row r="86" spans="1:7" s="1676" customFormat="1" ht="18.75" customHeight="1">
      <c r="A86" s="1677" t="s">
        <v>21</v>
      </c>
      <c r="C86" s="1761"/>
      <c r="D86" s="1677"/>
      <c r="F86" s="1677"/>
      <c r="G86" s="1677"/>
    </row>
    <row r="87" spans="1:7" ht="19.5" customHeight="1" thickBot="1">
      <c r="C87" s="1762"/>
    </row>
    <row r="88" spans="1:7" ht="14.25" thickBot="1">
      <c r="E88" s="1677"/>
    </row>
    <row r="89" spans="1:7" ht="24" customHeight="1" thickBot="1">
      <c r="A89" s="1738" t="s">
        <v>3042</v>
      </c>
      <c r="B89" s="1739"/>
      <c r="C89" s="1740"/>
      <c r="E89" s="1677"/>
    </row>
    <row r="90" spans="1:7" ht="34.5" customHeight="1" thickBot="1">
      <c r="A90" s="1741" t="s">
        <v>3043</v>
      </c>
      <c r="B90" s="1742" t="s">
        <v>3044</v>
      </c>
      <c r="C90" s="1743"/>
      <c r="E90" s="1677"/>
    </row>
  </sheetData>
  <sheetProtection algorithmName="SHA-512" hashValue="xH1gS6+pZIrZg1dyWjaG9FR8vWSceL/ggfJuTwAI9aPBOdEHYjsZYBTr0TZhckiNBjruKCDApeWSmPobwPOxDA==" saltValue="P2Uj42nb/Ot2gM2GQFIfJA==" spinCount="100000" sheet="1" objects="1" scenarios="1"/>
  <mergeCells count="13">
    <mergeCell ref="D52:D53"/>
    <mergeCell ref="D54:D55"/>
    <mergeCell ref="C54:C55"/>
    <mergeCell ref="A68:A69"/>
    <mergeCell ref="B68:B69"/>
    <mergeCell ref="C83:C87"/>
    <mergeCell ref="A1:C1"/>
    <mergeCell ref="B6:C6"/>
    <mergeCell ref="C23:C25"/>
    <mergeCell ref="A38:A39"/>
    <mergeCell ref="A51:A55"/>
    <mergeCell ref="B79:B80"/>
    <mergeCell ref="C52:C53"/>
  </mergeCells>
  <phoneticPr fontId="1"/>
  <conditionalFormatting sqref="B70:B76 B63:B68 B81 B11:B60">
    <cfRule type="cellIs" dxfId="11" priority="17" operator="equal">
      <formula>"○"</formula>
    </cfRule>
  </conditionalFormatting>
  <conditionalFormatting sqref="B59:B60 B63">
    <cfRule type="cellIs" dxfId="10" priority="13" operator="equal">
      <formula>"○"</formula>
    </cfRule>
  </conditionalFormatting>
  <conditionalFormatting sqref="B70:B71">
    <cfRule type="cellIs" dxfId="9" priority="12" operator="equal">
      <formula>"○"</formula>
    </cfRule>
  </conditionalFormatting>
  <conditionalFormatting sqref="B72:B73">
    <cfRule type="cellIs" dxfId="8" priority="11" operator="equal">
      <formula>"○"</formula>
    </cfRule>
  </conditionalFormatting>
  <conditionalFormatting sqref="B61">
    <cfRule type="cellIs" dxfId="7" priority="6" operator="equal">
      <formula>"○"</formula>
    </cfRule>
  </conditionalFormatting>
  <conditionalFormatting sqref="B61">
    <cfRule type="cellIs" dxfId="6" priority="5" operator="equal">
      <formula>"○"</formula>
    </cfRule>
  </conditionalFormatting>
  <conditionalFormatting sqref="B62">
    <cfRule type="cellIs" dxfId="5" priority="4" operator="equal">
      <formula>"○"</formula>
    </cfRule>
  </conditionalFormatting>
  <conditionalFormatting sqref="B62">
    <cfRule type="cellIs" dxfId="4" priority="3" operator="equal">
      <formula>"○"</formula>
    </cfRule>
  </conditionalFormatting>
  <conditionalFormatting sqref="B77:B78">
    <cfRule type="cellIs" dxfId="3" priority="2" operator="equal">
      <formula>"○"</formula>
    </cfRule>
  </conditionalFormatting>
  <conditionalFormatting sqref="B79">
    <cfRule type="cellIs" dxfId="2" priority="1" operator="equal">
      <formula>"○"</formula>
    </cfRule>
  </conditionalFormatting>
  <dataValidations count="1">
    <dataValidation type="list" allowBlank="1" showInputMessage="1" showErrorMessage="1" sqref="D56:D63 D14 D17:D19 D12 D40:D45 D79:D80 D23:D38 D66:D76 D48:D52 D54" xr:uid="{00000000-0002-0000-0000-000000000000}">
      <formula1>"○,×"</formula1>
    </dataValidation>
  </dataValidations>
  <pageMargins left="0.70866141732283472" right="0.70866141732283472" top="0.74803149606299213" bottom="0.74803149606299213" header="0.31496062992125984" footer="0.31496062992125984"/>
  <pageSetup paperSize="9" scale="58" orientation="portrait" r:id="rId1"/>
  <headerFooter>
    <oddHeader>&amp;R&amp;G</oddHeader>
  </headerFooter>
  <rowBreaks count="1" manualBreakCount="1">
    <brk id="63" max="3" man="1"/>
  </rowBreaks>
  <drawing r:id="rId2"/>
  <legacy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Q30"/>
  <sheetViews>
    <sheetView workbookViewId="0">
      <selection activeCell="E28" sqref="E28"/>
    </sheetView>
  </sheetViews>
  <sheetFormatPr defaultRowHeight="18.75"/>
  <cols>
    <col min="2" max="2" width="5.125" customWidth="1"/>
    <col min="3" max="3" width="5" customWidth="1"/>
    <col min="5" max="5" width="27.25" customWidth="1"/>
    <col min="6" max="6" width="5.25" style="605" customWidth="1"/>
    <col min="7" max="7" width="13.5" customWidth="1"/>
    <col min="8" max="8" width="4" customWidth="1"/>
  </cols>
  <sheetData>
    <row r="1" spans="1:17">
      <c r="A1" s="600">
        <v>111064</v>
      </c>
      <c r="B1" t="s">
        <v>29</v>
      </c>
      <c r="C1" t="s">
        <v>3045</v>
      </c>
      <c r="D1" t="s">
        <v>3046</v>
      </c>
      <c r="E1" t="s">
        <v>1952</v>
      </c>
      <c r="F1" s="605" t="s">
        <v>3047</v>
      </c>
      <c r="G1" t="s">
        <v>3628</v>
      </c>
      <c r="H1" t="s">
        <v>23</v>
      </c>
      <c r="I1" t="s">
        <v>3629</v>
      </c>
      <c r="J1" t="s">
        <v>3395</v>
      </c>
      <c r="K1" t="s">
        <v>3630</v>
      </c>
      <c r="L1" t="s">
        <v>3631</v>
      </c>
      <c r="M1" t="s">
        <v>3632</v>
      </c>
      <c r="N1" t="s">
        <v>3633</v>
      </c>
      <c r="O1" t="s">
        <v>1953</v>
      </c>
      <c r="P1" t="s">
        <v>52</v>
      </c>
      <c r="Q1" t="s">
        <v>3143</v>
      </c>
    </row>
    <row r="2" spans="1:17">
      <c r="A2" s="600">
        <v>111064</v>
      </c>
      <c r="B2" t="s">
        <v>29</v>
      </c>
      <c r="C2" t="s">
        <v>3045</v>
      </c>
      <c r="D2" t="s">
        <v>3046</v>
      </c>
      <c r="E2" t="s">
        <v>1952</v>
      </c>
      <c r="F2" s="605" t="s">
        <v>3047</v>
      </c>
      <c r="G2" t="s">
        <v>3628</v>
      </c>
      <c r="H2" t="s">
        <v>23</v>
      </c>
      <c r="I2" t="s">
        <v>3629</v>
      </c>
      <c r="J2" t="s">
        <v>3395</v>
      </c>
      <c r="K2" t="s">
        <v>3630</v>
      </c>
      <c r="L2" t="s">
        <v>3631</v>
      </c>
      <c r="M2" t="s">
        <v>3632</v>
      </c>
      <c r="N2" t="s">
        <v>3633</v>
      </c>
      <c r="O2" t="s">
        <v>1953</v>
      </c>
      <c r="P2" t="s">
        <v>52</v>
      </c>
      <c r="Q2" t="s">
        <v>3143</v>
      </c>
    </row>
    <row r="3" spans="1:17">
      <c r="A3" s="600">
        <v>111064</v>
      </c>
      <c r="B3" t="s">
        <v>29</v>
      </c>
      <c r="C3" t="s">
        <v>3045</v>
      </c>
      <c r="D3" t="s">
        <v>3046</v>
      </c>
      <c r="E3" t="s">
        <v>1952</v>
      </c>
      <c r="F3" s="605" t="s">
        <v>3047</v>
      </c>
      <c r="G3" t="s">
        <v>3628</v>
      </c>
      <c r="H3" t="s">
        <v>23</v>
      </c>
      <c r="I3" t="s">
        <v>3629</v>
      </c>
      <c r="J3" t="s">
        <v>3395</v>
      </c>
      <c r="K3" t="s">
        <v>3630</v>
      </c>
      <c r="L3" t="s">
        <v>3631</v>
      </c>
      <c r="M3" t="s">
        <v>3632</v>
      </c>
      <c r="N3" t="s">
        <v>3633</v>
      </c>
      <c r="O3" t="s">
        <v>1953</v>
      </c>
      <c r="P3" t="s">
        <v>52</v>
      </c>
      <c r="Q3" t="s">
        <v>3143</v>
      </c>
    </row>
    <row r="4" spans="1:17">
      <c r="A4" s="600">
        <v>111064</v>
      </c>
      <c r="B4" t="s">
        <v>29</v>
      </c>
      <c r="C4" t="s">
        <v>3045</v>
      </c>
      <c r="D4" t="s">
        <v>3046</v>
      </c>
      <c r="E4" t="s">
        <v>1952</v>
      </c>
      <c r="F4" s="605" t="s">
        <v>3047</v>
      </c>
      <c r="G4" t="s">
        <v>3628</v>
      </c>
      <c r="H4" t="s">
        <v>23</v>
      </c>
      <c r="I4" t="s">
        <v>3629</v>
      </c>
      <c r="J4" t="s">
        <v>3395</v>
      </c>
      <c r="K4" t="s">
        <v>3630</v>
      </c>
      <c r="L4" t="s">
        <v>3631</v>
      </c>
      <c r="M4" t="s">
        <v>3632</v>
      </c>
      <c r="N4" t="s">
        <v>3633</v>
      </c>
      <c r="O4" t="s">
        <v>1953</v>
      </c>
      <c r="P4" t="s">
        <v>52</v>
      </c>
      <c r="Q4" t="s">
        <v>3143</v>
      </c>
    </row>
    <row r="5" spans="1:17">
      <c r="A5" s="600">
        <v>111064</v>
      </c>
      <c r="B5" t="s">
        <v>29</v>
      </c>
      <c r="C5" t="s">
        <v>3045</v>
      </c>
      <c r="D5" t="s">
        <v>3046</v>
      </c>
      <c r="E5" t="s">
        <v>1952</v>
      </c>
      <c r="F5" s="605" t="s">
        <v>3047</v>
      </c>
      <c r="G5" t="s">
        <v>3628</v>
      </c>
      <c r="H5" t="s">
        <v>23</v>
      </c>
      <c r="I5" t="s">
        <v>3629</v>
      </c>
      <c r="J5" t="s">
        <v>3395</v>
      </c>
      <c r="K5" t="s">
        <v>3630</v>
      </c>
      <c r="L5" t="s">
        <v>3631</v>
      </c>
      <c r="M5" t="s">
        <v>3632</v>
      </c>
      <c r="N5" t="s">
        <v>3633</v>
      </c>
      <c r="O5" t="s">
        <v>1953</v>
      </c>
      <c r="P5" t="s">
        <v>52</v>
      </c>
      <c r="Q5" t="s">
        <v>3143</v>
      </c>
    </row>
    <row r="6" spans="1:17">
      <c r="A6" s="600">
        <v>111064</v>
      </c>
      <c r="B6" t="s">
        <v>29</v>
      </c>
      <c r="C6" t="s">
        <v>3045</v>
      </c>
      <c r="D6" t="s">
        <v>3046</v>
      </c>
      <c r="E6" t="s">
        <v>1952</v>
      </c>
      <c r="F6" s="605" t="s">
        <v>3047</v>
      </c>
      <c r="G6" t="s">
        <v>3628</v>
      </c>
      <c r="H6" t="s">
        <v>23</v>
      </c>
      <c r="I6" t="s">
        <v>3629</v>
      </c>
      <c r="J6" t="s">
        <v>3395</v>
      </c>
      <c r="K6" t="s">
        <v>3630</v>
      </c>
      <c r="L6" t="s">
        <v>3631</v>
      </c>
      <c r="M6" t="s">
        <v>3632</v>
      </c>
      <c r="N6" t="s">
        <v>3633</v>
      </c>
      <c r="O6" t="s">
        <v>1953</v>
      </c>
      <c r="P6" t="s">
        <v>52</v>
      </c>
      <c r="Q6" t="s">
        <v>3143</v>
      </c>
    </row>
    <row r="7" spans="1:17">
      <c r="A7" s="600">
        <v>111064</v>
      </c>
      <c r="B7" t="s">
        <v>29</v>
      </c>
      <c r="C7" t="s">
        <v>3045</v>
      </c>
      <c r="D7" t="s">
        <v>3046</v>
      </c>
      <c r="E7" t="s">
        <v>1952</v>
      </c>
      <c r="F7" s="605" t="s">
        <v>3047</v>
      </c>
      <c r="G7" t="s">
        <v>3628</v>
      </c>
      <c r="H7" t="s">
        <v>23</v>
      </c>
      <c r="I7" t="s">
        <v>3629</v>
      </c>
      <c r="J7" t="s">
        <v>3395</v>
      </c>
      <c r="K7" t="s">
        <v>3630</v>
      </c>
      <c r="L7" t="s">
        <v>3631</v>
      </c>
      <c r="M7" t="s">
        <v>3632</v>
      </c>
      <c r="N7" t="s">
        <v>3633</v>
      </c>
      <c r="O7" t="s">
        <v>1953</v>
      </c>
      <c r="P7" t="s">
        <v>52</v>
      </c>
      <c r="Q7" t="s">
        <v>3143</v>
      </c>
    </row>
    <row r="8" spans="1:17">
      <c r="A8" s="600">
        <v>115230</v>
      </c>
      <c r="B8" t="s">
        <v>34</v>
      </c>
      <c r="C8" t="s">
        <v>3045</v>
      </c>
      <c r="D8" t="s">
        <v>3046</v>
      </c>
      <c r="E8" t="s">
        <v>1952</v>
      </c>
      <c r="F8" s="605" t="s">
        <v>3047</v>
      </c>
      <c r="G8" t="s">
        <v>3634</v>
      </c>
      <c r="H8" t="s">
        <v>23</v>
      </c>
      <c r="I8" t="s">
        <v>3635</v>
      </c>
      <c r="J8" t="s">
        <v>3636</v>
      </c>
      <c r="K8" t="s">
        <v>3637</v>
      </c>
      <c r="L8" t="s">
        <v>3638</v>
      </c>
      <c r="M8" t="s">
        <v>3639</v>
      </c>
      <c r="N8" t="s">
        <v>3640</v>
      </c>
      <c r="O8" t="s">
        <v>1953</v>
      </c>
      <c r="P8" t="s">
        <v>1946</v>
      </c>
      <c r="Q8" t="s">
        <v>3281</v>
      </c>
    </row>
    <row r="9" spans="1:17">
      <c r="A9">
        <v>115230</v>
      </c>
      <c r="B9" t="s">
        <v>34</v>
      </c>
      <c r="C9" t="s">
        <v>3045</v>
      </c>
      <c r="D9" t="s">
        <v>3046</v>
      </c>
      <c r="E9" t="s">
        <v>1952</v>
      </c>
      <c r="F9" s="605" t="s">
        <v>3047</v>
      </c>
      <c r="G9" t="s">
        <v>3634</v>
      </c>
      <c r="H9" t="s">
        <v>23</v>
      </c>
      <c r="I9" t="s">
        <v>3635</v>
      </c>
      <c r="J9" t="s">
        <v>3636</v>
      </c>
      <c r="K9" t="s">
        <v>3637</v>
      </c>
      <c r="L9" t="s">
        <v>3638</v>
      </c>
      <c r="M9" t="s">
        <v>3639</v>
      </c>
      <c r="N9" t="s">
        <v>3640</v>
      </c>
      <c r="O9" t="s">
        <v>1953</v>
      </c>
      <c r="P9" t="s">
        <v>1946</v>
      </c>
      <c r="Q9" t="s">
        <v>3281</v>
      </c>
    </row>
    <row r="10" spans="1:17">
      <c r="A10">
        <v>115230</v>
      </c>
      <c r="B10" t="s">
        <v>34</v>
      </c>
      <c r="C10" t="s">
        <v>3045</v>
      </c>
      <c r="D10" t="s">
        <v>3046</v>
      </c>
      <c r="E10" t="s">
        <v>1952</v>
      </c>
      <c r="F10" s="605" t="s">
        <v>3047</v>
      </c>
      <c r="G10" t="s">
        <v>3634</v>
      </c>
      <c r="H10" t="s">
        <v>23</v>
      </c>
      <c r="I10" t="s">
        <v>3635</v>
      </c>
      <c r="J10" t="s">
        <v>3636</v>
      </c>
      <c r="K10" t="s">
        <v>3637</v>
      </c>
      <c r="L10" t="s">
        <v>3638</v>
      </c>
      <c r="M10" t="s">
        <v>3639</v>
      </c>
      <c r="N10" t="s">
        <v>3640</v>
      </c>
      <c r="O10" t="s">
        <v>1953</v>
      </c>
      <c r="P10" t="s">
        <v>1946</v>
      </c>
      <c r="Q10" t="s">
        <v>3281</v>
      </c>
    </row>
    <row r="11" spans="1:17">
      <c r="A11">
        <v>115230</v>
      </c>
      <c r="B11" t="s">
        <v>34</v>
      </c>
      <c r="C11" t="s">
        <v>3045</v>
      </c>
      <c r="D11" t="s">
        <v>3046</v>
      </c>
      <c r="E11" t="s">
        <v>1952</v>
      </c>
      <c r="F11" s="605" t="s">
        <v>3047</v>
      </c>
      <c r="G11" t="s">
        <v>3634</v>
      </c>
      <c r="H11" t="s">
        <v>23</v>
      </c>
      <c r="I11" t="s">
        <v>3635</v>
      </c>
      <c r="J11" t="s">
        <v>3636</v>
      </c>
      <c r="K11" t="s">
        <v>3637</v>
      </c>
      <c r="L11" t="s">
        <v>3638</v>
      </c>
      <c r="M11" t="s">
        <v>3639</v>
      </c>
      <c r="N11" t="s">
        <v>3640</v>
      </c>
      <c r="O11" t="s">
        <v>1953</v>
      </c>
      <c r="P11" t="s">
        <v>1946</v>
      </c>
      <c r="Q11" t="s">
        <v>3281</v>
      </c>
    </row>
    <row r="12" spans="1:17">
      <c r="A12">
        <v>115230</v>
      </c>
      <c r="B12" t="s">
        <v>34</v>
      </c>
      <c r="C12" t="s">
        <v>3045</v>
      </c>
      <c r="D12" t="s">
        <v>3046</v>
      </c>
      <c r="E12" t="s">
        <v>1952</v>
      </c>
      <c r="F12" s="605" t="s">
        <v>3047</v>
      </c>
      <c r="G12" t="s">
        <v>3634</v>
      </c>
      <c r="H12" t="s">
        <v>23</v>
      </c>
      <c r="I12" t="s">
        <v>3635</v>
      </c>
      <c r="J12" t="s">
        <v>3636</v>
      </c>
      <c r="K12" t="s">
        <v>3637</v>
      </c>
      <c r="L12" t="s">
        <v>3638</v>
      </c>
      <c r="M12" t="s">
        <v>3639</v>
      </c>
      <c r="N12" t="s">
        <v>3640</v>
      </c>
      <c r="O12" t="s">
        <v>1953</v>
      </c>
      <c r="P12" t="s">
        <v>1946</v>
      </c>
      <c r="Q12" t="s">
        <v>3281</v>
      </c>
    </row>
    <row r="13" spans="1:17">
      <c r="A13">
        <v>115230</v>
      </c>
      <c r="B13" t="s">
        <v>34</v>
      </c>
      <c r="C13" t="s">
        <v>3045</v>
      </c>
      <c r="D13" t="s">
        <v>3046</v>
      </c>
      <c r="E13" t="s">
        <v>1952</v>
      </c>
      <c r="F13" s="605" t="s">
        <v>3047</v>
      </c>
      <c r="G13" t="s">
        <v>3634</v>
      </c>
      <c r="H13" t="s">
        <v>23</v>
      </c>
      <c r="I13" t="s">
        <v>3635</v>
      </c>
      <c r="J13" t="s">
        <v>3636</v>
      </c>
      <c r="K13" t="s">
        <v>3637</v>
      </c>
      <c r="L13" t="s">
        <v>3638</v>
      </c>
      <c r="M13" t="s">
        <v>3639</v>
      </c>
      <c r="N13" t="s">
        <v>3640</v>
      </c>
      <c r="O13" t="s">
        <v>1953</v>
      </c>
      <c r="P13" t="s">
        <v>1946</v>
      </c>
      <c r="Q13" t="s">
        <v>3281</v>
      </c>
    </row>
    <row r="14" spans="1:17">
      <c r="A14">
        <v>411662</v>
      </c>
      <c r="B14" t="s">
        <v>27</v>
      </c>
      <c r="C14" t="s">
        <v>3045</v>
      </c>
      <c r="D14" t="s">
        <v>3046</v>
      </c>
      <c r="E14" t="s">
        <v>1952</v>
      </c>
      <c r="F14" s="605" t="s">
        <v>3047</v>
      </c>
      <c r="G14" t="s">
        <v>3641</v>
      </c>
      <c r="H14" t="s">
        <v>23</v>
      </c>
      <c r="I14" t="s">
        <v>3642</v>
      </c>
      <c r="J14" t="s">
        <v>3643</v>
      </c>
      <c r="K14" t="s">
        <v>3644</v>
      </c>
      <c r="L14" t="s">
        <v>3645</v>
      </c>
      <c r="M14" t="s">
        <v>3646</v>
      </c>
      <c r="N14" t="s">
        <v>3647</v>
      </c>
      <c r="O14" t="s">
        <v>1953</v>
      </c>
      <c r="P14" t="s">
        <v>30</v>
      </c>
      <c r="Q14" t="s">
        <v>3465</v>
      </c>
    </row>
    <row r="15" spans="1:17">
      <c r="A15">
        <v>411662</v>
      </c>
      <c r="B15" t="s">
        <v>27</v>
      </c>
      <c r="C15" t="s">
        <v>3045</v>
      </c>
      <c r="D15" t="s">
        <v>3046</v>
      </c>
      <c r="E15" t="s">
        <v>1952</v>
      </c>
      <c r="F15" s="605" t="s">
        <v>3047</v>
      </c>
      <c r="G15" t="s">
        <v>3641</v>
      </c>
      <c r="H15" t="s">
        <v>23</v>
      </c>
      <c r="I15" t="s">
        <v>3642</v>
      </c>
      <c r="J15" t="s">
        <v>3643</v>
      </c>
      <c r="K15" t="s">
        <v>3644</v>
      </c>
      <c r="L15" t="s">
        <v>3645</v>
      </c>
      <c r="M15" t="s">
        <v>3646</v>
      </c>
      <c r="N15" t="s">
        <v>3647</v>
      </c>
      <c r="O15" t="s">
        <v>1953</v>
      </c>
      <c r="P15" t="s">
        <v>30</v>
      </c>
      <c r="Q15" t="s">
        <v>3465</v>
      </c>
    </row>
    <row r="16" spans="1:17">
      <c r="A16">
        <v>411662</v>
      </c>
      <c r="B16" t="s">
        <v>27</v>
      </c>
      <c r="C16" t="s">
        <v>3045</v>
      </c>
      <c r="D16" t="s">
        <v>3046</v>
      </c>
      <c r="E16" t="s">
        <v>1952</v>
      </c>
      <c r="F16" s="605" t="s">
        <v>3047</v>
      </c>
      <c r="G16" t="s">
        <v>3641</v>
      </c>
      <c r="H16" t="s">
        <v>23</v>
      </c>
      <c r="I16" t="s">
        <v>3642</v>
      </c>
      <c r="J16" t="s">
        <v>3643</v>
      </c>
      <c r="K16" t="s">
        <v>3644</v>
      </c>
      <c r="L16" t="s">
        <v>3645</v>
      </c>
      <c r="M16" t="s">
        <v>3646</v>
      </c>
      <c r="N16" t="s">
        <v>3647</v>
      </c>
      <c r="O16" t="s">
        <v>1953</v>
      </c>
      <c r="P16" t="s">
        <v>30</v>
      </c>
      <c r="Q16" t="s">
        <v>3465</v>
      </c>
    </row>
    <row r="17" spans="1:17">
      <c r="A17">
        <v>411662</v>
      </c>
      <c r="B17" t="s">
        <v>27</v>
      </c>
      <c r="C17" t="s">
        <v>3045</v>
      </c>
      <c r="D17" t="s">
        <v>3046</v>
      </c>
      <c r="E17" t="s">
        <v>1952</v>
      </c>
      <c r="F17" s="605" t="s">
        <v>3047</v>
      </c>
      <c r="G17" t="s">
        <v>3641</v>
      </c>
      <c r="H17" t="s">
        <v>23</v>
      </c>
      <c r="I17" t="s">
        <v>3642</v>
      </c>
      <c r="J17" t="s">
        <v>3643</v>
      </c>
      <c r="K17" t="s">
        <v>3644</v>
      </c>
      <c r="L17" t="s">
        <v>3645</v>
      </c>
      <c r="M17" t="s">
        <v>3646</v>
      </c>
      <c r="N17" t="s">
        <v>3647</v>
      </c>
      <c r="O17" t="s">
        <v>1953</v>
      </c>
      <c r="P17" t="s">
        <v>30</v>
      </c>
      <c r="Q17" t="s">
        <v>3465</v>
      </c>
    </row>
    <row r="18" spans="1:17">
      <c r="A18">
        <v>411662</v>
      </c>
      <c r="B18" t="s">
        <v>27</v>
      </c>
      <c r="C18" t="s">
        <v>3045</v>
      </c>
      <c r="D18" t="s">
        <v>3046</v>
      </c>
      <c r="E18" t="s">
        <v>1952</v>
      </c>
      <c r="F18" s="605" t="s">
        <v>3047</v>
      </c>
      <c r="G18" t="s">
        <v>3641</v>
      </c>
      <c r="H18" t="s">
        <v>23</v>
      </c>
      <c r="I18" t="s">
        <v>3642</v>
      </c>
      <c r="J18" t="s">
        <v>3643</v>
      </c>
      <c r="K18" t="s">
        <v>3644</v>
      </c>
      <c r="L18" t="s">
        <v>3645</v>
      </c>
      <c r="M18" t="s">
        <v>3646</v>
      </c>
      <c r="N18" t="s">
        <v>3647</v>
      </c>
      <c r="O18" t="s">
        <v>1953</v>
      </c>
      <c r="P18" t="s">
        <v>30</v>
      </c>
      <c r="Q18" t="s">
        <v>3465</v>
      </c>
    </row>
    <row r="19" spans="1:17">
      <c r="A19">
        <v>411662</v>
      </c>
      <c r="B19" t="s">
        <v>27</v>
      </c>
      <c r="C19" t="s">
        <v>3045</v>
      </c>
      <c r="D19" t="s">
        <v>3046</v>
      </c>
      <c r="E19" t="s">
        <v>1952</v>
      </c>
      <c r="F19" s="605" t="s">
        <v>3047</v>
      </c>
      <c r="G19" t="s">
        <v>3641</v>
      </c>
      <c r="H19" t="s">
        <v>23</v>
      </c>
      <c r="I19" t="s">
        <v>3642</v>
      </c>
      <c r="J19" t="s">
        <v>3643</v>
      </c>
      <c r="K19" t="s">
        <v>3644</v>
      </c>
      <c r="L19" t="s">
        <v>3645</v>
      </c>
      <c r="M19" t="s">
        <v>3646</v>
      </c>
      <c r="N19" t="s">
        <v>3647</v>
      </c>
      <c r="O19" t="s">
        <v>1953</v>
      </c>
      <c r="P19" t="s">
        <v>30</v>
      </c>
      <c r="Q19" t="s">
        <v>3465</v>
      </c>
    </row>
    <row r="20" spans="1:17">
      <c r="A20">
        <v>712606</v>
      </c>
      <c r="B20" t="s">
        <v>22</v>
      </c>
      <c r="C20" t="s">
        <v>3045</v>
      </c>
      <c r="D20" t="s">
        <v>3046</v>
      </c>
      <c r="E20" t="s">
        <v>1952</v>
      </c>
      <c r="F20" s="605" t="s">
        <v>3047</v>
      </c>
      <c r="G20" t="s">
        <v>3648</v>
      </c>
      <c r="H20" t="s">
        <v>23</v>
      </c>
      <c r="I20" t="s">
        <v>3649</v>
      </c>
      <c r="J20" t="s">
        <v>3650</v>
      </c>
      <c r="K20" t="s">
        <v>3651</v>
      </c>
      <c r="L20" t="s">
        <v>3652</v>
      </c>
      <c r="M20" t="s">
        <v>3653</v>
      </c>
      <c r="N20" t="s">
        <v>3654</v>
      </c>
      <c r="O20" t="s">
        <v>1953</v>
      </c>
      <c r="P20" t="s">
        <v>63</v>
      </c>
      <c r="Q20" t="s">
        <v>3175</v>
      </c>
    </row>
    <row r="21" spans="1:17">
      <c r="A21">
        <v>712606</v>
      </c>
      <c r="B21" t="s">
        <v>22</v>
      </c>
      <c r="C21" t="s">
        <v>3045</v>
      </c>
      <c r="D21" t="s">
        <v>3046</v>
      </c>
      <c r="E21" t="s">
        <v>1952</v>
      </c>
      <c r="F21" s="605" t="s">
        <v>3047</v>
      </c>
      <c r="G21" t="s">
        <v>3648</v>
      </c>
      <c r="H21" t="s">
        <v>23</v>
      </c>
      <c r="I21" t="s">
        <v>3649</v>
      </c>
      <c r="J21" t="s">
        <v>3650</v>
      </c>
      <c r="K21" t="s">
        <v>3651</v>
      </c>
      <c r="L21" t="s">
        <v>3652</v>
      </c>
      <c r="M21" t="s">
        <v>3653</v>
      </c>
      <c r="N21" t="s">
        <v>3654</v>
      </c>
      <c r="O21" t="s">
        <v>1953</v>
      </c>
      <c r="P21" t="s">
        <v>63</v>
      </c>
      <c r="Q21" t="s">
        <v>3175</v>
      </c>
    </row>
    <row r="22" spans="1:17">
      <c r="A22">
        <v>712606</v>
      </c>
      <c r="B22" t="s">
        <v>22</v>
      </c>
      <c r="C22" t="s">
        <v>3045</v>
      </c>
      <c r="D22" t="s">
        <v>3046</v>
      </c>
      <c r="E22" t="s">
        <v>1952</v>
      </c>
      <c r="F22" s="605" t="s">
        <v>3047</v>
      </c>
      <c r="G22" t="s">
        <v>3648</v>
      </c>
      <c r="H22" t="s">
        <v>23</v>
      </c>
      <c r="I22" t="s">
        <v>3649</v>
      </c>
      <c r="J22" t="s">
        <v>3650</v>
      </c>
      <c r="K22" t="s">
        <v>3651</v>
      </c>
      <c r="L22" t="s">
        <v>3652</v>
      </c>
      <c r="M22" t="s">
        <v>3653</v>
      </c>
      <c r="N22" t="s">
        <v>3654</v>
      </c>
      <c r="O22" t="s">
        <v>1953</v>
      </c>
      <c r="P22" t="s">
        <v>63</v>
      </c>
      <c r="Q22" t="s">
        <v>3175</v>
      </c>
    </row>
    <row r="23" spans="1:17">
      <c r="A23">
        <v>712606</v>
      </c>
      <c r="B23" t="s">
        <v>22</v>
      </c>
      <c r="C23" t="s">
        <v>3045</v>
      </c>
      <c r="D23" t="s">
        <v>3046</v>
      </c>
      <c r="E23" t="s">
        <v>1952</v>
      </c>
      <c r="F23" s="605" t="s">
        <v>3047</v>
      </c>
      <c r="G23" t="s">
        <v>3648</v>
      </c>
      <c r="H23" t="s">
        <v>23</v>
      </c>
      <c r="I23" t="s">
        <v>3649</v>
      </c>
      <c r="J23" t="s">
        <v>3650</v>
      </c>
      <c r="K23" t="s">
        <v>3651</v>
      </c>
      <c r="L23" t="s">
        <v>3652</v>
      </c>
      <c r="M23" t="s">
        <v>3653</v>
      </c>
      <c r="N23" t="s">
        <v>3654</v>
      </c>
      <c r="O23" t="s">
        <v>1953</v>
      </c>
      <c r="P23" t="s">
        <v>63</v>
      </c>
      <c r="Q23" t="s">
        <v>3175</v>
      </c>
    </row>
    <row r="24" spans="1:17">
      <c r="A24">
        <v>712606</v>
      </c>
      <c r="B24" t="s">
        <v>22</v>
      </c>
      <c r="C24" t="s">
        <v>3045</v>
      </c>
      <c r="D24" t="s">
        <v>3046</v>
      </c>
      <c r="E24" t="s">
        <v>1952</v>
      </c>
      <c r="F24" s="605" t="s">
        <v>3047</v>
      </c>
      <c r="G24" t="s">
        <v>3648</v>
      </c>
      <c r="H24" t="s">
        <v>23</v>
      </c>
      <c r="I24" t="s">
        <v>3649</v>
      </c>
      <c r="J24" t="s">
        <v>3650</v>
      </c>
      <c r="K24" t="s">
        <v>3651</v>
      </c>
      <c r="L24" t="s">
        <v>3652</v>
      </c>
      <c r="M24" t="s">
        <v>3653</v>
      </c>
      <c r="N24" t="s">
        <v>3654</v>
      </c>
      <c r="O24" t="s">
        <v>1953</v>
      </c>
      <c r="P24" t="s">
        <v>63</v>
      </c>
      <c r="Q24" t="s">
        <v>3175</v>
      </c>
    </row>
    <row r="25" spans="1:17">
      <c r="A25">
        <v>1910449</v>
      </c>
      <c r="B25" t="s">
        <v>32</v>
      </c>
      <c r="C25" t="s">
        <v>3045</v>
      </c>
      <c r="D25" t="s">
        <v>3046</v>
      </c>
      <c r="E25" t="s">
        <v>1952</v>
      </c>
      <c r="F25" s="605" t="s">
        <v>3047</v>
      </c>
      <c r="G25" t="s">
        <v>3655</v>
      </c>
      <c r="H25" t="s">
        <v>23</v>
      </c>
      <c r="I25" t="s">
        <v>3656</v>
      </c>
      <c r="J25" t="s">
        <v>3657</v>
      </c>
      <c r="K25" t="s">
        <v>3658</v>
      </c>
      <c r="L25" t="s">
        <v>3659</v>
      </c>
      <c r="M25" t="s">
        <v>3660</v>
      </c>
      <c r="N25" t="s">
        <v>3661</v>
      </c>
      <c r="O25" t="s">
        <v>1953</v>
      </c>
      <c r="P25" t="s">
        <v>277</v>
      </c>
      <c r="Q25" t="s">
        <v>3281</v>
      </c>
    </row>
    <row r="26" spans="1:17">
      <c r="A26">
        <v>1910449</v>
      </c>
      <c r="B26" t="s">
        <v>32</v>
      </c>
      <c r="C26" t="s">
        <v>3045</v>
      </c>
      <c r="D26" t="s">
        <v>3046</v>
      </c>
      <c r="E26" t="s">
        <v>1952</v>
      </c>
      <c r="F26" s="605" t="s">
        <v>3047</v>
      </c>
      <c r="G26" t="s">
        <v>3655</v>
      </c>
      <c r="H26" t="s">
        <v>23</v>
      </c>
      <c r="I26" t="s">
        <v>3656</v>
      </c>
      <c r="J26" t="s">
        <v>3657</v>
      </c>
      <c r="K26" t="s">
        <v>3658</v>
      </c>
      <c r="L26" t="s">
        <v>3659</v>
      </c>
      <c r="M26" t="s">
        <v>3660</v>
      </c>
      <c r="N26" t="s">
        <v>3661</v>
      </c>
      <c r="O26" t="s">
        <v>1953</v>
      </c>
      <c r="P26" t="s">
        <v>277</v>
      </c>
      <c r="Q26" t="s">
        <v>3281</v>
      </c>
    </row>
    <row r="27" spans="1:17">
      <c r="A27">
        <v>1910449</v>
      </c>
      <c r="B27" t="s">
        <v>32</v>
      </c>
      <c r="C27" t="s">
        <v>3045</v>
      </c>
      <c r="D27" t="s">
        <v>3046</v>
      </c>
      <c r="E27" t="s">
        <v>1952</v>
      </c>
      <c r="F27" s="605" t="s">
        <v>3047</v>
      </c>
      <c r="G27" t="s">
        <v>3655</v>
      </c>
      <c r="H27" t="s">
        <v>23</v>
      </c>
      <c r="I27" t="s">
        <v>3656</v>
      </c>
      <c r="J27" t="s">
        <v>3657</v>
      </c>
      <c r="K27" t="s">
        <v>3658</v>
      </c>
      <c r="L27" t="s">
        <v>3659</v>
      </c>
      <c r="M27" t="s">
        <v>3660</v>
      </c>
      <c r="N27" t="s">
        <v>3661</v>
      </c>
      <c r="O27" t="s">
        <v>1953</v>
      </c>
      <c r="P27" t="s">
        <v>277</v>
      </c>
      <c r="Q27" t="s">
        <v>3281</v>
      </c>
    </row>
    <row r="28" spans="1:17">
      <c r="A28">
        <v>1910449</v>
      </c>
      <c r="B28" t="s">
        <v>32</v>
      </c>
      <c r="C28" t="s">
        <v>3045</v>
      </c>
      <c r="D28" t="s">
        <v>3046</v>
      </c>
      <c r="E28" t="s">
        <v>1952</v>
      </c>
      <c r="F28" s="605" t="s">
        <v>3047</v>
      </c>
      <c r="G28" t="s">
        <v>3655</v>
      </c>
      <c r="H28" t="s">
        <v>23</v>
      </c>
      <c r="I28" t="s">
        <v>3656</v>
      </c>
      <c r="J28" t="s">
        <v>3657</v>
      </c>
      <c r="K28" t="s">
        <v>3658</v>
      </c>
      <c r="L28" t="s">
        <v>3659</v>
      </c>
      <c r="M28" t="s">
        <v>3660</v>
      </c>
      <c r="N28" t="s">
        <v>3661</v>
      </c>
      <c r="O28" t="s">
        <v>1953</v>
      </c>
      <c r="P28" t="s">
        <v>277</v>
      </c>
      <c r="Q28" t="s">
        <v>3281</v>
      </c>
    </row>
    <row r="29" spans="1:17">
      <c r="A29">
        <v>1910449</v>
      </c>
      <c r="B29" t="s">
        <v>32</v>
      </c>
      <c r="C29" t="s">
        <v>3045</v>
      </c>
      <c r="D29" t="s">
        <v>3046</v>
      </c>
      <c r="E29" t="s">
        <v>1952</v>
      </c>
      <c r="F29" s="605" t="s">
        <v>3047</v>
      </c>
      <c r="G29" t="s">
        <v>3655</v>
      </c>
      <c r="H29" t="s">
        <v>23</v>
      </c>
      <c r="I29" t="s">
        <v>3656</v>
      </c>
      <c r="J29" t="s">
        <v>3657</v>
      </c>
      <c r="K29" t="s">
        <v>3658</v>
      </c>
      <c r="L29" t="s">
        <v>3659</v>
      </c>
      <c r="M29" t="s">
        <v>3660</v>
      </c>
      <c r="N29" t="s">
        <v>3661</v>
      </c>
      <c r="O29" t="s">
        <v>1953</v>
      </c>
      <c r="P29" t="s">
        <v>277</v>
      </c>
      <c r="Q29" t="s">
        <v>3281</v>
      </c>
    </row>
    <row r="30" spans="1:17">
      <c r="A30">
        <v>1910449</v>
      </c>
      <c r="B30" t="s">
        <v>32</v>
      </c>
      <c r="C30" t="s">
        <v>3045</v>
      </c>
      <c r="D30" t="s">
        <v>3046</v>
      </c>
      <c r="E30" t="s">
        <v>1952</v>
      </c>
      <c r="F30" s="605" t="s">
        <v>3047</v>
      </c>
      <c r="G30" t="s">
        <v>3655</v>
      </c>
      <c r="H30" t="s">
        <v>23</v>
      </c>
      <c r="I30" t="s">
        <v>3656</v>
      </c>
      <c r="J30" t="s">
        <v>3657</v>
      </c>
      <c r="K30" t="s">
        <v>3658</v>
      </c>
      <c r="L30" t="s">
        <v>3659</v>
      </c>
      <c r="M30" t="s">
        <v>3660</v>
      </c>
      <c r="N30" t="s">
        <v>3661</v>
      </c>
      <c r="O30" t="s">
        <v>1953</v>
      </c>
      <c r="P30" t="s">
        <v>277</v>
      </c>
      <c r="Q30" t="s">
        <v>3281</v>
      </c>
    </row>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tabColor rgb="FF00B050"/>
  </sheetPr>
  <dimension ref="A1:Q18"/>
  <sheetViews>
    <sheetView workbookViewId="0">
      <selection activeCell="E28" sqref="E28"/>
    </sheetView>
  </sheetViews>
  <sheetFormatPr defaultRowHeight="18.75"/>
  <cols>
    <col min="2" max="2" width="5.5" customWidth="1"/>
    <col min="3" max="3" width="5" customWidth="1"/>
    <col min="5" max="5" width="24.5" customWidth="1"/>
    <col min="6" max="6" width="5.125" style="605" customWidth="1"/>
    <col min="7" max="7" width="17.75" customWidth="1"/>
  </cols>
  <sheetData>
    <row r="1" spans="1:17">
      <c r="A1" s="600">
        <v>110033</v>
      </c>
      <c r="B1" t="s">
        <v>32</v>
      </c>
      <c r="C1" t="s">
        <v>3045</v>
      </c>
      <c r="D1" t="s">
        <v>3046</v>
      </c>
      <c r="E1" t="s">
        <v>272</v>
      </c>
      <c r="F1" s="605" t="s">
        <v>3047</v>
      </c>
      <c r="G1" t="s">
        <v>3331</v>
      </c>
      <c r="H1" t="s">
        <v>3332</v>
      </c>
      <c r="I1" t="s">
        <v>3333</v>
      </c>
      <c r="J1" t="s">
        <v>3334</v>
      </c>
      <c r="K1" t="s">
        <v>3335</v>
      </c>
      <c r="L1" t="s">
        <v>3336</v>
      </c>
      <c r="M1" t="s">
        <v>3337</v>
      </c>
      <c r="N1" t="s">
        <v>3338</v>
      </c>
      <c r="O1" t="s">
        <v>273</v>
      </c>
      <c r="P1" t="s">
        <v>46</v>
      </c>
      <c r="Q1" t="s">
        <v>342</v>
      </c>
    </row>
    <row r="2" spans="1:17">
      <c r="A2" s="600">
        <v>110041</v>
      </c>
      <c r="B2" t="s">
        <v>57</v>
      </c>
      <c r="C2" t="s">
        <v>3045</v>
      </c>
      <c r="D2" t="s">
        <v>3046</v>
      </c>
      <c r="E2" t="s">
        <v>272</v>
      </c>
      <c r="F2" s="605" t="s">
        <v>3047</v>
      </c>
      <c r="G2" t="s">
        <v>3385</v>
      </c>
      <c r="H2" t="s">
        <v>3386</v>
      </c>
      <c r="I2" t="s">
        <v>3387</v>
      </c>
      <c r="J2" t="s">
        <v>3388</v>
      </c>
      <c r="K2" t="s">
        <v>3389</v>
      </c>
      <c r="L2" t="s">
        <v>3390</v>
      </c>
      <c r="M2" t="s">
        <v>3391</v>
      </c>
      <c r="N2" t="s">
        <v>3392</v>
      </c>
      <c r="O2" t="s">
        <v>273</v>
      </c>
      <c r="P2" t="s">
        <v>291</v>
      </c>
      <c r="Q2" t="s">
        <v>269</v>
      </c>
    </row>
    <row r="3" spans="1:17">
      <c r="A3" s="600">
        <v>111239</v>
      </c>
      <c r="B3" t="s">
        <v>27</v>
      </c>
      <c r="C3" t="s">
        <v>3045</v>
      </c>
      <c r="D3" t="s">
        <v>3046</v>
      </c>
      <c r="E3" t="s">
        <v>272</v>
      </c>
      <c r="F3" s="605" t="s">
        <v>3047</v>
      </c>
      <c r="G3" t="s">
        <v>3393</v>
      </c>
      <c r="H3" t="s">
        <v>23</v>
      </c>
      <c r="I3" t="s">
        <v>3394</v>
      </c>
      <c r="J3" t="s">
        <v>3395</v>
      </c>
      <c r="K3" t="s">
        <v>3396</v>
      </c>
      <c r="L3" t="s">
        <v>3397</v>
      </c>
      <c r="M3" t="s">
        <v>3398</v>
      </c>
      <c r="N3" t="s">
        <v>3399</v>
      </c>
      <c r="O3" t="s">
        <v>273</v>
      </c>
      <c r="P3" t="s">
        <v>42</v>
      </c>
      <c r="Q3" t="s">
        <v>342</v>
      </c>
    </row>
    <row r="4" spans="1:17">
      <c r="A4" s="600">
        <v>113656</v>
      </c>
      <c r="B4" t="s">
        <v>29</v>
      </c>
      <c r="C4" t="s">
        <v>3045</v>
      </c>
      <c r="D4" t="s">
        <v>3046</v>
      </c>
      <c r="E4" t="s">
        <v>272</v>
      </c>
      <c r="F4" s="605" t="s">
        <v>3047</v>
      </c>
      <c r="G4" t="s">
        <v>3339</v>
      </c>
      <c r="H4" t="s">
        <v>23</v>
      </c>
      <c r="I4" t="s">
        <v>3340</v>
      </c>
      <c r="J4" t="s">
        <v>3341</v>
      </c>
      <c r="K4" t="s">
        <v>3342</v>
      </c>
      <c r="L4" t="s">
        <v>3343</v>
      </c>
      <c r="M4" t="s">
        <v>3344</v>
      </c>
      <c r="N4" t="s">
        <v>3345</v>
      </c>
      <c r="O4" t="s">
        <v>273</v>
      </c>
      <c r="P4" t="s">
        <v>58</v>
      </c>
      <c r="Q4" t="s">
        <v>342</v>
      </c>
    </row>
    <row r="5" spans="1:17">
      <c r="A5" s="600">
        <v>114332</v>
      </c>
      <c r="B5" t="s">
        <v>43</v>
      </c>
      <c r="C5" t="s">
        <v>3045</v>
      </c>
      <c r="D5" t="s">
        <v>3046</v>
      </c>
      <c r="E5" t="s">
        <v>272</v>
      </c>
      <c r="F5" s="605" t="s">
        <v>3047</v>
      </c>
      <c r="G5" t="s">
        <v>3579</v>
      </c>
      <c r="H5" t="s">
        <v>3580</v>
      </c>
      <c r="I5" t="s">
        <v>3581</v>
      </c>
      <c r="J5" t="s">
        <v>3582</v>
      </c>
      <c r="K5" t="s">
        <v>3583</v>
      </c>
      <c r="L5" t="s">
        <v>3584</v>
      </c>
      <c r="M5" t="s">
        <v>3585</v>
      </c>
      <c r="N5" t="s">
        <v>3586</v>
      </c>
      <c r="O5" t="s">
        <v>273</v>
      </c>
      <c r="P5" t="s">
        <v>38</v>
      </c>
      <c r="Q5" t="s">
        <v>2038</v>
      </c>
    </row>
    <row r="6" spans="1:17">
      <c r="A6" s="600">
        <v>116022</v>
      </c>
      <c r="B6" t="s">
        <v>55</v>
      </c>
      <c r="C6" t="s">
        <v>3045</v>
      </c>
      <c r="D6" t="s">
        <v>3046</v>
      </c>
      <c r="E6" t="s">
        <v>272</v>
      </c>
      <c r="F6" s="605" t="s">
        <v>3047</v>
      </c>
      <c r="G6" t="s">
        <v>3686</v>
      </c>
      <c r="H6" t="s">
        <v>23</v>
      </c>
      <c r="I6" t="s">
        <v>3687</v>
      </c>
      <c r="J6" t="s">
        <v>3688</v>
      </c>
      <c r="K6" t="s">
        <v>3689</v>
      </c>
      <c r="L6" t="s">
        <v>3690</v>
      </c>
      <c r="M6" t="s">
        <v>3691</v>
      </c>
      <c r="N6" t="s">
        <v>3692</v>
      </c>
      <c r="O6" t="s">
        <v>273</v>
      </c>
      <c r="P6" t="s">
        <v>276</v>
      </c>
      <c r="Q6" t="s">
        <v>124</v>
      </c>
    </row>
    <row r="7" spans="1:17">
      <c r="A7" s="600">
        <v>410334</v>
      </c>
      <c r="B7" t="s">
        <v>39</v>
      </c>
      <c r="C7" t="s">
        <v>3045</v>
      </c>
      <c r="D7" t="s">
        <v>3046</v>
      </c>
      <c r="E7" t="s">
        <v>272</v>
      </c>
      <c r="F7" s="605" t="s">
        <v>3047</v>
      </c>
      <c r="G7" t="s">
        <v>3346</v>
      </c>
      <c r="H7" t="s">
        <v>3347</v>
      </c>
      <c r="I7" t="s">
        <v>3348</v>
      </c>
      <c r="J7" t="s">
        <v>3349</v>
      </c>
      <c r="K7" t="s">
        <v>3350</v>
      </c>
      <c r="L7" t="s">
        <v>3351</v>
      </c>
      <c r="M7" t="s">
        <v>3352</v>
      </c>
      <c r="N7" t="s">
        <v>3353</v>
      </c>
      <c r="O7" t="s">
        <v>273</v>
      </c>
      <c r="P7" t="s">
        <v>44</v>
      </c>
      <c r="Q7" t="s">
        <v>358</v>
      </c>
    </row>
    <row r="8" spans="1:17">
      <c r="A8" s="600">
        <v>411456</v>
      </c>
      <c r="B8" t="s">
        <v>34</v>
      </c>
      <c r="C8" t="s">
        <v>3045</v>
      </c>
      <c r="D8" t="s">
        <v>3046</v>
      </c>
      <c r="E8" t="s">
        <v>272</v>
      </c>
      <c r="F8" s="605" t="s">
        <v>3047</v>
      </c>
      <c r="G8" t="s">
        <v>3728</v>
      </c>
      <c r="H8" t="s">
        <v>23</v>
      </c>
      <c r="I8" t="s">
        <v>3729</v>
      </c>
      <c r="J8" t="s">
        <v>3116</v>
      </c>
      <c r="K8" t="s">
        <v>3730</v>
      </c>
      <c r="L8" t="s">
        <v>3731</v>
      </c>
      <c r="M8" t="s">
        <v>3732</v>
      </c>
      <c r="N8" t="s">
        <v>23</v>
      </c>
      <c r="O8" t="s">
        <v>273</v>
      </c>
      <c r="P8" t="s">
        <v>54</v>
      </c>
      <c r="Q8" t="s">
        <v>342</v>
      </c>
    </row>
    <row r="9" spans="1:17">
      <c r="A9" s="600">
        <v>712259</v>
      </c>
      <c r="B9" t="s">
        <v>49</v>
      </c>
      <c r="C9" t="s">
        <v>3045</v>
      </c>
      <c r="D9" t="s">
        <v>3046</v>
      </c>
      <c r="E9" t="s">
        <v>272</v>
      </c>
      <c r="F9" s="605" t="s">
        <v>3047</v>
      </c>
      <c r="G9" t="s">
        <v>3354</v>
      </c>
      <c r="H9" t="s">
        <v>3355</v>
      </c>
      <c r="I9" t="s">
        <v>3356</v>
      </c>
      <c r="J9" t="s">
        <v>3357</v>
      </c>
      <c r="K9" t="s">
        <v>3358</v>
      </c>
      <c r="L9" t="s">
        <v>3359</v>
      </c>
      <c r="M9" t="s">
        <v>3360</v>
      </c>
      <c r="N9" t="s">
        <v>3361</v>
      </c>
      <c r="O9" t="s">
        <v>273</v>
      </c>
      <c r="P9" t="s">
        <v>1948</v>
      </c>
      <c r="Q9" t="s">
        <v>2007</v>
      </c>
    </row>
    <row r="10" spans="1:17">
      <c r="A10" s="600">
        <v>812497</v>
      </c>
      <c r="B10" t="s">
        <v>45</v>
      </c>
      <c r="C10" t="s">
        <v>3045</v>
      </c>
      <c r="D10" t="s">
        <v>3046</v>
      </c>
      <c r="E10" t="s">
        <v>272</v>
      </c>
      <c r="F10" s="605" t="s">
        <v>3047</v>
      </c>
      <c r="G10" t="s">
        <v>3588</v>
      </c>
      <c r="H10" t="s">
        <v>3589</v>
      </c>
      <c r="I10" t="s">
        <v>3590</v>
      </c>
      <c r="J10" t="s">
        <v>3591</v>
      </c>
      <c r="K10" t="s">
        <v>3592</v>
      </c>
      <c r="L10" t="s">
        <v>3593</v>
      </c>
      <c r="M10" t="s">
        <v>3594</v>
      </c>
      <c r="N10" t="s">
        <v>3595</v>
      </c>
      <c r="O10" t="s">
        <v>273</v>
      </c>
      <c r="P10" t="s">
        <v>30</v>
      </c>
      <c r="Q10" t="s">
        <v>3733</v>
      </c>
    </row>
    <row r="11" spans="1:17">
      <c r="A11" s="600">
        <v>1110107</v>
      </c>
      <c r="B11" t="s">
        <v>37</v>
      </c>
      <c r="C11" t="s">
        <v>3045</v>
      </c>
      <c r="D11" t="s">
        <v>3046</v>
      </c>
      <c r="E11" t="s">
        <v>272</v>
      </c>
      <c r="F11" s="605" t="s">
        <v>3047</v>
      </c>
      <c r="G11" t="s">
        <v>3422</v>
      </c>
      <c r="H11" t="s">
        <v>23</v>
      </c>
      <c r="I11" t="s">
        <v>3423</v>
      </c>
      <c r="J11" t="s">
        <v>3424</v>
      </c>
      <c r="K11" t="s">
        <v>3425</v>
      </c>
      <c r="L11" t="s">
        <v>3426</v>
      </c>
      <c r="M11" t="s">
        <v>3427</v>
      </c>
      <c r="N11" t="s">
        <v>3428</v>
      </c>
      <c r="O11" t="s">
        <v>273</v>
      </c>
      <c r="P11" t="s">
        <v>50</v>
      </c>
      <c r="Q11" t="s">
        <v>342</v>
      </c>
    </row>
    <row r="12" spans="1:17">
      <c r="A12" s="600">
        <v>1210253</v>
      </c>
      <c r="B12" t="s">
        <v>53</v>
      </c>
      <c r="C12" t="s">
        <v>3045</v>
      </c>
      <c r="D12" t="s">
        <v>3046</v>
      </c>
      <c r="E12" t="s">
        <v>272</v>
      </c>
      <c r="F12" s="605" t="s">
        <v>3047</v>
      </c>
      <c r="G12" t="s">
        <v>3429</v>
      </c>
      <c r="H12" t="s">
        <v>23</v>
      </c>
      <c r="I12" t="s">
        <v>3430</v>
      </c>
      <c r="J12" t="s">
        <v>3431</v>
      </c>
      <c r="K12" t="s">
        <v>3432</v>
      </c>
      <c r="L12" t="s">
        <v>3433</v>
      </c>
      <c r="M12" t="s">
        <v>3434</v>
      </c>
      <c r="N12" t="s">
        <v>3435</v>
      </c>
      <c r="O12" t="s">
        <v>273</v>
      </c>
      <c r="P12" t="s">
        <v>278</v>
      </c>
      <c r="Q12" t="s">
        <v>78</v>
      </c>
    </row>
    <row r="13" spans="1:17">
      <c r="A13" s="600">
        <v>1310418</v>
      </c>
      <c r="B13" t="s">
        <v>47</v>
      </c>
      <c r="C13" t="s">
        <v>3045</v>
      </c>
      <c r="D13" t="s">
        <v>3046</v>
      </c>
      <c r="E13" t="s">
        <v>272</v>
      </c>
      <c r="F13" s="605" t="s">
        <v>3047</v>
      </c>
      <c r="G13" t="s">
        <v>3734</v>
      </c>
      <c r="H13" t="s">
        <v>23</v>
      </c>
      <c r="I13" t="s">
        <v>3735</v>
      </c>
      <c r="J13" t="s">
        <v>3736</v>
      </c>
      <c r="K13" t="s">
        <v>3737</v>
      </c>
      <c r="L13" t="s">
        <v>3738</v>
      </c>
      <c r="M13" t="s">
        <v>3739</v>
      </c>
      <c r="N13" t="s">
        <v>3740</v>
      </c>
      <c r="O13" t="s">
        <v>273</v>
      </c>
      <c r="P13" t="s">
        <v>1946</v>
      </c>
      <c r="Q13" t="s">
        <v>1957</v>
      </c>
    </row>
    <row r="14" spans="1:17">
      <c r="A14" s="600">
        <v>2310466</v>
      </c>
      <c r="B14" t="s">
        <v>22</v>
      </c>
      <c r="C14" t="s">
        <v>3045</v>
      </c>
      <c r="D14" t="s">
        <v>3046</v>
      </c>
      <c r="E14" t="s">
        <v>272</v>
      </c>
      <c r="F14" s="605" t="s">
        <v>3047</v>
      </c>
      <c r="G14" t="s">
        <v>3472</v>
      </c>
      <c r="H14" t="s">
        <v>23</v>
      </c>
      <c r="I14" t="s">
        <v>3473</v>
      </c>
      <c r="J14" t="s">
        <v>3474</v>
      </c>
      <c r="K14" t="s">
        <v>3475</v>
      </c>
      <c r="L14" t="s">
        <v>3476</v>
      </c>
      <c r="M14" t="s">
        <v>3477</v>
      </c>
      <c r="N14" t="s">
        <v>3478</v>
      </c>
      <c r="O14" t="s">
        <v>273</v>
      </c>
      <c r="P14" t="s">
        <v>56</v>
      </c>
      <c r="Q14" t="s">
        <v>342</v>
      </c>
    </row>
    <row r="15" spans="1:17">
      <c r="A15" s="600">
        <v>2610451</v>
      </c>
      <c r="B15" t="s">
        <v>51</v>
      </c>
      <c r="C15" t="s">
        <v>3045</v>
      </c>
      <c r="D15" t="s">
        <v>3046</v>
      </c>
      <c r="E15" t="s">
        <v>272</v>
      </c>
      <c r="F15" s="605" t="s">
        <v>3047</v>
      </c>
      <c r="G15" t="s">
        <v>3369</v>
      </c>
      <c r="H15" t="s">
        <v>23</v>
      </c>
      <c r="I15" t="s">
        <v>3370</v>
      </c>
      <c r="J15" t="s">
        <v>3371</v>
      </c>
      <c r="K15" t="s">
        <v>3372</v>
      </c>
      <c r="L15" t="s">
        <v>3373</v>
      </c>
      <c r="M15" t="s">
        <v>3374</v>
      </c>
      <c r="N15" t="s">
        <v>3375</v>
      </c>
      <c r="O15" t="s">
        <v>273</v>
      </c>
      <c r="P15" t="s">
        <v>1949</v>
      </c>
      <c r="Q15" t="s">
        <v>2082</v>
      </c>
    </row>
    <row r="16" spans="1:17">
      <c r="A16" s="600">
        <v>2610493</v>
      </c>
      <c r="B16" t="s">
        <v>59</v>
      </c>
      <c r="C16" t="s">
        <v>3045</v>
      </c>
      <c r="D16" t="s">
        <v>3046</v>
      </c>
      <c r="E16" t="s">
        <v>272</v>
      </c>
      <c r="F16" s="605" t="s">
        <v>3047</v>
      </c>
      <c r="G16" t="s">
        <v>3362</v>
      </c>
      <c r="H16" t="s">
        <v>3363</v>
      </c>
      <c r="I16" t="s">
        <v>3364</v>
      </c>
      <c r="J16" t="s">
        <v>3315</v>
      </c>
      <c r="K16" t="s">
        <v>3365</v>
      </c>
      <c r="L16" t="s">
        <v>3366</v>
      </c>
      <c r="M16" t="s">
        <v>3367</v>
      </c>
      <c r="N16" t="s">
        <v>3368</v>
      </c>
      <c r="O16" t="s">
        <v>273</v>
      </c>
      <c r="P16" t="s">
        <v>294</v>
      </c>
      <c r="Q16" t="s">
        <v>266</v>
      </c>
    </row>
    <row r="17" spans="1:17">
      <c r="A17" s="600">
        <v>2610493</v>
      </c>
      <c r="B17" t="s">
        <v>59</v>
      </c>
      <c r="C17" t="s">
        <v>3045</v>
      </c>
      <c r="D17" t="s">
        <v>3046</v>
      </c>
      <c r="E17" t="s">
        <v>272</v>
      </c>
      <c r="F17" s="605" t="s">
        <v>3047</v>
      </c>
      <c r="G17" t="s">
        <v>3362</v>
      </c>
      <c r="H17" t="s">
        <v>3363</v>
      </c>
      <c r="I17" t="s">
        <v>3364</v>
      </c>
      <c r="J17" t="s">
        <v>3315</v>
      </c>
      <c r="K17" t="s">
        <v>3365</v>
      </c>
      <c r="L17" t="s">
        <v>3366</v>
      </c>
      <c r="M17" t="s">
        <v>3367</v>
      </c>
      <c r="N17" t="s">
        <v>3368</v>
      </c>
      <c r="O17" t="s">
        <v>273</v>
      </c>
      <c r="P17" t="s">
        <v>294</v>
      </c>
      <c r="Q17" t="s">
        <v>266</v>
      </c>
    </row>
    <row r="18" spans="1:17">
      <c r="A18">
        <v>6010021</v>
      </c>
      <c r="B18" t="s">
        <v>41</v>
      </c>
      <c r="C18" t="s">
        <v>3045</v>
      </c>
      <c r="D18" t="s">
        <v>3046</v>
      </c>
      <c r="E18" t="s">
        <v>272</v>
      </c>
      <c r="F18" s="605" t="s">
        <v>3047</v>
      </c>
      <c r="G18" t="s">
        <v>3597</v>
      </c>
      <c r="H18" t="s">
        <v>3598</v>
      </c>
      <c r="I18" t="s">
        <v>3599</v>
      </c>
      <c r="J18" t="s">
        <v>3600</v>
      </c>
      <c r="K18" t="s">
        <v>3601</v>
      </c>
      <c r="L18" t="s">
        <v>3602</v>
      </c>
      <c r="M18" t="s">
        <v>3603</v>
      </c>
      <c r="N18" t="s">
        <v>3604</v>
      </c>
      <c r="O18" t="s">
        <v>273</v>
      </c>
      <c r="P18" t="s">
        <v>25</v>
      </c>
      <c r="Q18" t="s">
        <v>358</v>
      </c>
    </row>
  </sheetData>
  <phoneticPr fontId="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rgb="FF00B050"/>
  </sheetPr>
  <dimension ref="A1:Q199"/>
  <sheetViews>
    <sheetView workbookViewId="0">
      <selection activeCell="E28" sqref="E28"/>
    </sheetView>
  </sheetViews>
  <sheetFormatPr defaultRowHeight="18.75"/>
  <cols>
    <col min="2" max="2" width="6.25" customWidth="1"/>
    <col min="3" max="3" width="4.75" customWidth="1"/>
    <col min="5" max="5" width="20.75" style="605" customWidth="1"/>
    <col min="6" max="6" width="4.75" customWidth="1"/>
    <col min="7" max="7" width="14.75" customWidth="1"/>
    <col min="9" max="9" width="10.75" customWidth="1"/>
  </cols>
  <sheetData>
    <row r="1" spans="1:17">
      <c r="A1" s="600">
        <v>110017</v>
      </c>
      <c r="B1" t="s">
        <v>200</v>
      </c>
      <c r="C1" t="s">
        <v>3045</v>
      </c>
      <c r="D1" t="s">
        <v>3046</v>
      </c>
      <c r="E1" s="605" t="s">
        <v>279</v>
      </c>
      <c r="F1" t="s">
        <v>3047</v>
      </c>
      <c r="G1" t="s">
        <v>3493</v>
      </c>
      <c r="H1" t="s">
        <v>3494</v>
      </c>
      <c r="I1" t="s">
        <v>3495</v>
      </c>
      <c r="J1" t="s">
        <v>3395</v>
      </c>
      <c r="K1" t="s">
        <v>3496</v>
      </c>
      <c r="L1" t="s">
        <v>3497</v>
      </c>
      <c r="M1" t="s">
        <v>3498</v>
      </c>
      <c r="N1" t="s">
        <v>3499</v>
      </c>
      <c r="O1" t="s">
        <v>280</v>
      </c>
      <c r="P1" t="s">
        <v>3741</v>
      </c>
      <c r="Q1" t="s">
        <v>3677</v>
      </c>
    </row>
    <row r="2" spans="1:17">
      <c r="A2" s="600">
        <v>110033</v>
      </c>
      <c r="B2" t="s">
        <v>185</v>
      </c>
      <c r="C2" t="s">
        <v>3045</v>
      </c>
      <c r="D2" t="s">
        <v>3046</v>
      </c>
      <c r="E2" s="605" t="s">
        <v>279</v>
      </c>
      <c r="F2" t="s">
        <v>3047</v>
      </c>
      <c r="G2" t="s">
        <v>3331</v>
      </c>
      <c r="H2" t="s">
        <v>3332</v>
      </c>
      <c r="I2" t="s">
        <v>3333</v>
      </c>
      <c r="J2" t="s">
        <v>3334</v>
      </c>
      <c r="K2" t="s">
        <v>3335</v>
      </c>
      <c r="L2" t="s">
        <v>3336</v>
      </c>
      <c r="M2" t="s">
        <v>3337</v>
      </c>
      <c r="N2" t="s">
        <v>3338</v>
      </c>
      <c r="O2" t="s">
        <v>280</v>
      </c>
      <c r="P2" t="s">
        <v>3742</v>
      </c>
      <c r="Q2" t="s">
        <v>115</v>
      </c>
    </row>
    <row r="3" spans="1:17">
      <c r="A3" s="600">
        <v>111239</v>
      </c>
      <c r="B3" t="s">
        <v>201</v>
      </c>
      <c r="C3" t="s">
        <v>3045</v>
      </c>
      <c r="D3" t="s">
        <v>3046</v>
      </c>
      <c r="E3" s="605" t="s">
        <v>279</v>
      </c>
      <c r="F3" t="s">
        <v>3047</v>
      </c>
      <c r="G3" t="s">
        <v>3393</v>
      </c>
      <c r="H3" t="s">
        <v>23</v>
      </c>
      <c r="I3" t="s">
        <v>3394</v>
      </c>
      <c r="J3" t="s">
        <v>3395</v>
      </c>
      <c r="K3" t="s">
        <v>3396</v>
      </c>
      <c r="L3" t="s">
        <v>3397</v>
      </c>
      <c r="M3" t="s">
        <v>3398</v>
      </c>
      <c r="N3" t="s">
        <v>3399</v>
      </c>
      <c r="O3" t="s">
        <v>280</v>
      </c>
      <c r="P3" t="s">
        <v>3743</v>
      </c>
      <c r="Q3" t="s">
        <v>115</v>
      </c>
    </row>
    <row r="4" spans="1:17">
      <c r="A4" s="600">
        <v>111247</v>
      </c>
      <c r="B4" t="s">
        <v>187</v>
      </c>
      <c r="C4" t="s">
        <v>3045</v>
      </c>
      <c r="D4" t="s">
        <v>3046</v>
      </c>
      <c r="E4" s="605" t="s">
        <v>279</v>
      </c>
      <c r="F4" t="s">
        <v>3047</v>
      </c>
      <c r="G4" t="s">
        <v>3500</v>
      </c>
      <c r="H4" t="s">
        <v>23</v>
      </c>
      <c r="I4" t="s">
        <v>3501</v>
      </c>
      <c r="J4" t="s">
        <v>3502</v>
      </c>
      <c r="K4" t="s">
        <v>3503</v>
      </c>
      <c r="L4" t="s">
        <v>3504</v>
      </c>
      <c r="M4" t="s">
        <v>3505</v>
      </c>
      <c r="N4" t="s">
        <v>3506</v>
      </c>
      <c r="O4" t="s">
        <v>280</v>
      </c>
      <c r="P4" t="s">
        <v>3744</v>
      </c>
      <c r="Q4" t="s">
        <v>115</v>
      </c>
    </row>
    <row r="5" spans="1:17">
      <c r="A5" s="600">
        <v>111767</v>
      </c>
      <c r="B5" t="s">
        <v>142</v>
      </c>
      <c r="C5" t="s">
        <v>3045</v>
      </c>
      <c r="D5" t="s">
        <v>3046</v>
      </c>
      <c r="E5" s="605" t="s">
        <v>279</v>
      </c>
      <c r="F5" t="s">
        <v>3047</v>
      </c>
      <c r="G5" t="s">
        <v>3745</v>
      </c>
      <c r="H5" t="s">
        <v>23</v>
      </c>
      <c r="I5" t="s">
        <v>3746</v>
      </c>
      <c r="J5" t="s">
        <v>3747</v>
      </c>
      <c r="K5" t="s">
        <v>3748</v>
      </c>
      <c r="L5" t="s">
        <v>3749</v>
      </c>
      <c r="M5" t="s">
        <v>3749</v>
      </c>
      <c r="N5" t="s">
        <v>23</v>
      </c>
      <c r="O5" t="s">
        <v>280</v>
      </c>
      <c r="P5" t="s">
        <v>3750</v>
      </c>
      <c r="Q5" t="s">
        <v>115</v>
      </c>
    </row>
    <row r="6" spans="1:17">
      <c r="A6" s="600">
        <v>112765</v>
      </c>
      <c r="B6" t="s">
        <v>101</v>
      </c>
      <c r="C6" t="s">
        <v>3045</v>
      </c>
      <c r="D6" t="s">
        <v>3046</v>
      </c>
      <c r="E6" s="605" t="s">
        <v>279</v>
      </c>
      <c r="F6" t="s">
        <v>3047</v>
      </c>
      <c r="G6" t="s">
        <v>3751</v>
      </c>
      <c r="H6" t="s">
        <v>23</v>
      </c>
      <c r="I6" t="s">
        <v>3752</v>
      </c>
      <c r="J6" t="s">
        <v>3753</v>
      </c>
      <c r="K6" t="s">
        <v>3754</v>
      </c>
      <c r="L6" t="s">
        <v>3755</v>
      </c>
      <c r="M6" t="s">
        <v>3756</v>
      </c>
      <c r="N6" t="s">
        <v>23</v>
      </c>
      <c r="O6" t="s">
        <v>280</v>
      </c>
      <c r="P6" t="s">
        <v>3757</v>
      </c>
      <c r="Q6" t="s">
        <v>115</v>
      </c>
    </row>
    <row r="7" spans="1:17">
      <c r="A7" s="600">
        <v>113011</v>
      </c>
      <c r="B7" t="s">
        <v>66</v>
      </c>
      <c r="C7" t="s">
        <v>3045</v>
      </c>
      <c r="D7" t="s">
        <v>3046</v>
      </c>
      <c r="E7" s="605" t="s">
        <v>279</v>
      </c>
      <c r="F7" t="s">
        <v>3047</v>
      </c>
      <c r="G7" t="s">
        <v>3758</v>
      </c>
      <c r="H7" t="s">
        <v>23</v>
      </c>
      <c r="I7" t="s">
        <v>3759</v>
      </c>
      <c r="J7" t="s">
        <v>3093</v>
      </c>
      <c r="K7" t="s">
        <v>3760</v>
      </c>
      <c r="L7" t="s">
        <v>3761</v>
      </c>
      <c r="M7" t="s">
        <v>3762</v>
      </c>
      <c r="N7" t="s">
        <v>23</v>
      </c>
      <c r="O7" t="s">
        <v>280</v>
      </c>
      <c r="P7" t="s">
        <v>3763</v>
      </c>
      <c r="Q7" t="s">
        <v>115</v>
      </c>
    </row>
    <row r="8" spans="1:17">
      <c r="A8" s="600">
        <v>113037</v>
      </c>
      <c r="B8" t="s">
        <v>172</v>
      </c>
      <c r="C8" t="s">
        <v>3045</v>
      </c>
      <c r="D8" t="s">
        <v>3046</v>
      </c>
      <c r="E8" s="605" t="s">
        <v>279</v>
      </c>
      <c r="F8" t="s">
        <v>3047</v>
      </c>
      <c r="G8" t="s">
        <v>3764</v>
      </c>
      <c r="H8" t="s">
        <v>23</v>
      </c>
      <c r="I8" t="s">
        <v>3765</v>
      </c>
      <c r="J8" t="s">
        <v>3766</v>
      </c>
      <c r="K8" t="s">
        <v>3767</v>
      </c>
      <c r="L8" t="s">
        <v>3768</v>
      </c>
      <c r="M8" t="s">
        <v>3769</v>
      </c>
      <c r="N8" t="s">
        <v>23</v>
      </c>
      <c r="O8" t="s">
        <v>280</v>
      </c>
      <c r="P8" t="s">
        <v>3770</v>
      </c>
      <c r="Q8" t="s">
        <v>115</v>
      </c>
    </row>
    <row r="9" spans="1:17">
      <c r="A9" s="600">
        <v>113078</v>
      </c>
      <c r="B9" t="s">
        <v>103</v>
      </c>
      <c r="C9" t="s">
        <v>3045</v>
      </c>
      <c r="D9" t="s">
        <v>3046</v>
      </c>
      <c r="E9" s="605" t="s">
        <v>279</v>
      </c>
      <c r="F9" t="s">
        <v>3047</v>
      </c>
      <c r="G9" t="s">
        <v>3771</v>
      </c>
      <c r="H9" t="s">
        <v>23</v>
      </c>
      <c r="I9" t="s">
        <v>3772</v>
      </c>
      <c r="J9" t="s">
        <v>3773</v>
      </c>
      <c r="K9" t="s">
        <v>3774</v>
      </c>
      <c r="L9" t="s">
        <v>3775</v>
      </c>
      <c r="M9" t="s">
        <v>3776</v>
      </c>
      <c r="N9" t="s">
        <v>23</v>
      </c>
      <c r="O9" t="s">
        <v>280</v>
      </c>
      <c r="P9" t="s">
        <v>3777</v>
      </c>
      <c r="Q9" t="s">
        <v>115</v>
      </c>
    </row>
    <row r="10" spans="1:17">
      <c r="A10" s="600">
        <v>113490</v>
      </c>
      <c r="B10" t="s">
        <v>159</v>
      </c>
      <c r="C10" t="s">
        <v>3045</v>
      </c>
      <c r="D10" t="s">
        <v>3046</v>
      </c>
      <c r="E10" s="605" t="s">
        <v>279</v>
      </c>
      <c r="F10" t="s">
        <v>3047</v>
      </c>
      <c r="G10" t="s">
        <v>3778</v>
      </c>
      <c r="H10" t="s">
        <v>23</v>
      </c>
      <c r="I10" t="s">
        <v>3779</v>
      </c>
      <c r="J10" t="s">
        <v>3069</v>
      </c>
      <c r="K10" t="s">
        <v>3780</v>
      </c>
      <c r="L10" t="s">
        <v>3781</v>
      </c>
      <c r="M10" t="s">
        <v>3782</v>
      </c>
      <c r="N10" t="s">
        <v>23</v>
      </c>
      <c r="O10" t="s">
        <v>280</v>
      </c>
      <c r="P10" t="s">
        <v>3783</v>
      </c>
      <c r="Q10" t="s">
        <v>115</v>
      </c>
    </row>
    <row r="11" spans="1:17">
      <c r="A11" s="600">
        <v>113656</v>
      </c>
      <c r="B11" t="s">
        <v>186</v>
      </c>
      <c r="C11" t="s">
        <v>3045</v>
      </c>
      <c r="D11" t="s">
        <v>3046</v>
      </c>
      <c r="E11" s="605" t="s">
        <v>279</v>
      </c>
      <c r="F11" t="s">
        <v>3047</v>
      </c>
      <c r="G11" t="s">
        <v>3339</v>
      </c>
      <c r="H11" t="s">
        <v>23</v>
      </c>
      <c r="I11" t="s">
        <v>3340</v>
      </c>
      <c r="J11" t="s">
        <v>3341</v>
      </c>
      <c r="K11" t="s">
        <v>3342</v>
      </c>
      <c r="L11" t="s">
        <v>3343</v>
      </c>
      <c r="M11" t="s">
        <v>3344</v>
      </c>
      <c r="N11" t="s">
        <v>3345</v>
      </c>
      <c r="O11" t="s">
        <v>280</v>
      </c>
      <c r="P11" t="s">
        <v>3784</v>
      </c>
      <c r="Q11" t="s">
        <v>115</v>
      </c>
    </row>
    <row r="12" spans="1:17">
      <c r="A12" s="600">
        <v>114324</v>
      </c>
      <c r="B12" t="s">
        <v>156</v>
      </c>
      <c r="C12" t="s">
        <v>3045</v>
      </c>
      <c r="D12" t="s">
        <v>3046</v>
      </c>
      <c r="E12" s="605" t="s">
        <v>279</v>
      </c>
      <c r="F12" t="s">
        <v>3047</v>
      </c>
      <c r="G12" t="s">
        <v>3785</v>
      </c>
      <c r="H12" t="s">
        <v>23</v>
      </c>
      <c r="I12" t="s">
        <v>3786</v>
      </c>
      <c r="J12" t="s">
        <v>3093</v>
      </c>
      <c r="K12" t="s">
        <v>3787</v>
      </c>
      <c r="L12" t="s">
        <v>3788</v>
      </c>
      <c r="M12" t="s">
        <v>3789</v>
      </c>
      <c r="N12" t="s">
        <v>3790</v>
      </c>
      <c r="O12" t="s">
        <v>280</v>
      </c>
      <c r="P12" t="s">
        <v>3791</v>
      </c>
      <c r="Q12" t="s">
        <v>115</v>
      </c>
    </row>
    <row r="13" spans="1:17">
      <c r="A13" s="600">
        <v>114357</v>
      </c>
      <c r="B13" t="s">
        <v>104</v>
      </c>
      <c r="C13" t="s">
        <v>3045</v>
      </c>
      <c r="D13" t="s">
        <v>3046</v>
      </c>
      <c r="E13" s="605" t="s">
        <v>279</v>
      </c>
      <c r="F13" t="s">
        <v>3047</v>
      </c>
      <c r="G13" t="s">
        <v>3792</v>
      </c>
      <c r="H13" t="s">
        <v>23</v>
      </c>
      <c r="I13" t="s">
        <v>3793</v>
      </c>
      <c r="J13" t="s">
        <v>3766</v>
      </c>
      <c r="K13" t="s">
        <v>3794</v>
      </c>
      <c r="L13" t="s">
        <v>3795</v>
      </c>
      <c r="M13" t="s">
        <v>3796</v>
      </c>
      <c r="N13" t="s">
        <v>23</v>
      </c>
      <c r="O13" t="s">
        <v>280</v>
      </c>
      <c r="P13" t="s">
        <v>3797</v>
      </c>
      <c r="Q13" t="s">
        <v>115</v>
      </c>
    </row>
    <row r="14" spans="1:17">
      <c r="A14" s="600">
        <v>114407</v>
      </c>
      <c r="B14" t="s">
        <v>146</v>
      </c>
      <c r="C14" t="s">
        <v>3045</v>
      </c>
      <c r="D14" t="s">
        <v>3046</v>
      </c>
      <c r="E14" s="605" t="s">
        <v>279</v>
      </c>
      <c r="F14" t="s">
        <v>3047</v>
      </c>
      <c r="G14" t="s">
        <v>3798</v>
      </c>
      <c r="H14" t="s">
        <v>23</v>
      </c>
      <c r="I14" t="s">
        <v>3799</v>
      </c>
      <c r="J14" t="s">
        <v>3800</v>
      </c>
      <c r="K14" t="s">
        <v>3801</v>
      </c>
      <c r="L14" t="s">
        <v>3802</v>
      </c>
      <c r="M14" t="s">
        <v>3803</v>
      </c>
      <c r="N14" t="s">
        <v>23</v>
      </c>
      <c r="O14" t="s">
        <v>280</v>
      </c>
      <c r="P14" t="s">
        <v>3804</v>
      </c>
      <c r="Q14" t="s">
        <v>115</v>
      </c>
    </row>
    <row r="15" spans="1:17">
      <c r="A15" s="600">
        <v>114589</v>
      </c>
      <c r="B15" t="s">
        <v>55</v>
      </c>
      <c r="C15" t="s">
        <v>3045</v>
      </c>
      <c r="D15" t="s">
        <v>3046</v>
      </c>
      <c r="E15" s="605" t="s">
        <v>279</v>
      </c>
      <c r="F15" t="s">
        <v>3047</v>
      </c>
      <c r="G15" t="s">
        <v>3805</v>
      </c>
      <c r="H15" t="s">
        <v>23</v>
      </c>
      <c r="I15" t="s">
        <v>3806</v>
      </c>
      <c r="J15" t="s">
        <v>3807</v>
      </c>
      <c r="K15" t="s">
        <v>3808</v>
      </c>
      <c r="L15" t="s">
        <v>3809</v>
      </c>
      <c r="M15" t="s">
        <v>3810</v>
      </c>
      <c r="N15" t="s">
        <v>23</v>
      </c>
      <c r="O15" t="s">
        <v>280</v>
      </c>
      <c r="P15" t="s">
        <v>3811</v>
      </c>
      <c r="Q15" t="s">
        <v>115</v>
      </c>
    </row>
    <row r="16" spans="1:17">
      <c r="A16" s="600">
        <v>114613</v>
      </c>
      <c r="B16" t="s">
        <v>43</v>
      </c>
      <c r="C16" t="s">
        <v>3045</v>
      </c>
      <c r="D16" t="s">
        <v>3046</v>
      </c>
      <c r="E16" s="605" t="s">
        <v>279</v>
      </c>
      <c r="F16" t="s">
        <v>3047</v>
      </c>
      <c r="G16" t="s">
        <v>3812</v>
      </c>
      <c r="H16" t="s">
        <v>23</v>
      </c>
      <c r="I16" t="s">
        <v>3813</v>
      </c>
      <c r="J16" t="s">
        <v>3814</v>
      </c>
      <c r="K16" t="s">
        <v>3815</v>
      </c>
      <c r="L16" t="s">
        <v>3816</v>
      </c>
      <c r="M16" t="s">
        <v>3817</v>
      </c>
      <c r="N16" t="s">
        <v>23</v>
      </c>
      <c r="O16" t="s">
        <v>280</v>
      </c>
      <c r="P16" t="s">
        <v>3818</v>
      </c>
      <c r="Q16" t="s">
        <v>115</v>
      </c>
    </row>
    <row r="17" spans="1:17">
      <c r="A17" s="600">
        <v>114738</v>
      </c>
      <c r="B17" t="s">
        <v>105</v>
      </c>
      <c r="C17" t="s">
        <v>3045</v>
      </c>
      <c r="D17" t="s">
        <v>3046</v>
      </c>
      <c r="E17" s="605" t="s">
        <v>279</v>
      </c>
      <c r="F17" t="s">
        <v>3047</v>
      </c>
      <c r="G17" t="s">
        <v>3819</v>
      </c>
      <c r="H17" t="s">
        <v>23</v>
      </c>
      <c r="I17" t="s">
        <v>3820</v>
      </c>
      <c r="J17" t="s">
        <v>3063</v>
      </c>
      <c r="K17" t="s">
        <v>3821</v>
      </c>
      <c r="L17" t="s">
        <v>3822</v>
      </c>
      <c r="M17" t="s">
        <v>3823</v>
      </c>
      <c r="N17" t="s">
        <v>23</v>
      </c>
      <c r="O17" t="s">
        <v>280</v>
      </c>
      <c r="P17" t="s">
        <v>3824</v>
      </c>
      <c r="Q17" t="s">
        <v>115</v>
      </c>
    </row>
    <row r="18" spans="1:17">
      <c r="A18" s="600">
        <v>115131</v>
      </c>
      <c r="B18" t="s">
        <v>92</v>
      </c>
      <c r="C18" t="s">
        <v>3045</v>
      </c>
      <c r="D18" t="s">
        <v>3046</v>
      </c>
      <c r="E18" s="605" t="s">
        <v>279</v>
      </c>
      <c r="F18" t="s">
        <v>3047</v>
      </c>
      <c r="G18" t="s">
        <v>3825</v>
      </c>
      <c r="H18" t="s">
        <v>23</v>
      </c>
      <c r="I18" t="s">
        <v>3826</v>
      </c>
      <c r="J18" t="s">
        <v>3827</v>
      </c>
      <c r="K18" t="s">
        <v>3828</v>
      </c>
      <c r="L18" t="s">
        <v>3829</v>
      </c>
      <c r="M18" t="s">
        <v>3830</v>
      </c>
      <c r="N18" t="s">
        <v>23</v>
      </c>
      <c r="O18" t="s">
        <v>280</v>
      </c>
      <c r="P18" t="s">
        <v>3831</v>
      </c>
      <c r="Q18" t="s">
        <v>115</v>
      </c>
    </row>
    <row r="19" spans="1:17">
      <c r="A19" s="600">
        <v>115149</v>
      </c>
      <c r="B19" t="s">
        <v>57</v>
      </c>
      <c r="C19" t="s">
        <v>3045</v>
      </c>
      <c r="D19" t="s">
        <v>3046</v>
      </c>
      <c r="E19" s="605" t="s">
        <v>279</v>
      </c>
      <c r="F19" t="s">
        <v>3047</v>
      </c>
      <c r="G19" t="s">
        <v>3832</v>
      </c>
      <c r="H19" t="s">
        <v>23</v>
      </c>
      <c r="I19" t="s">
        <v>3833</v>
      </c>
      <c r="J19" t="s">
        <v>3050</v>
      </c>
      <c r="K19" t="s">
        <v>3834</v>
      </c>
      <c r="L19" t="s">
        <v>3835</v>
      </c>
      <c r="M19" t="s">
        <v>3836</v>
      </c>
      <c r="N19" t="s">
        <v>23</v>
      </c>
      <c r="O19" t="s">
        <v>280</v>
      </c>
      <c r="P19" t="s">
        <v>3837</v>
      </c>
      <c r="Q19" t="s">
        <v>115</v>
      </c>
    </row>
    <row r="20" spans="1:17">
      <c r="A20" s="600">
        <v>115222</v>
      </c>
      <c r="B20" t="s">
        <v>119</v>
      </c>
      <c r="C20" t="s">
        <v>3045</v>
      </c>
      <c r="D20" t="s">
        <v>3046</v>
      </c>
      <c r="E20" s="605" t="s">
        <v>279</v>
      </c>
      <c r="F20" t="s">
        <v>3047</v>
      </c>
      <c r="G20" t="s">
        <v>3838</v>
      </c>
      <c r="H20" t="s">
        <v>23</v>
      </c>
      <c r="I20" t="s">
        <v>3839</v>
      </c>
      <c r="J20" t="s">
        <v>3840</v>
      </c>
      <c r="K20" t="s">
        <v>3841</v>
      </c>
      <c r="L20" t="s">
        <v>3842</v>
      </c>
      <c r="M20" t="s">
        <v>3843</v>
      </c>
      <c r="N20" t="s">
        <v>23</v>
      </c>
      <c r="O20" t="s">
        <v>280</v>
      </c>
      <c r="P20" t="s">
        <v>3844</v>
      </c>
      <c r="Q20" t="s">
        <v>115</v>
      </c>
    </row>
    <row r="21" spans="1:17">
      <c r="A21" s="600">
        <v>115255</v>
      </c>
      <c r="B21" t="s">
        <v>120</v>
      </c>
      <c r="C21" t="s">
        <v>3045</v>
      </c>
      <c r="D21" t="s">
        <v>3046</v>
      </c>
      <c r="E21" s="605" t="s">
        <v>279</v>
      </c>
      <c r="F21" t="s">
        <v>3047</v>
      </c>
      <c r="G21" t="s">
        <v>3845</v>
      </c>
      <c r="H21" t="s">
        <v>3846</v>
      </c>
      <c r="I21" t="s">
        <v>3847</v>
      </c>
      <c r="J21" t="s">
        <v>3636</v>
      </c>
      <c r="K21" t="s">
        <v>3848</v>
      </c>
      <c r="L21" t="s">
        <v>3849</v>
      </c>
      <c r="M21" t="s">
        <v>3850</v>
      </c>
      <c r="N21" t="s">
        <v>23</v>
      </c>
      <c r="O21" t="s">
        <v>280</v>
      </c>
      <c r="P21" t="s">
        <v>3851</v>
      </c>
      <c r="Q21" t="s">
        <v>115</v>
      </c>
    </row>
    <row r="22" spans="1:17">
      <c r="A22" s="600">
        <v>115263</v>
      </c>
      <c r="B22" t="s">
        <v>129</v>
      </c>
      <c r="C22" t="s">
        <v>3045</v>
      </c>
      <c r="D22" t="s">
        <v>3046</v>
      </c>
      <c r="E22" s="605" t="s">
        <v>279</v>
      </c>
      <c r="F22" t="s">
        <v>3047</v>
      </c>
      <c r="G22" t="s">
        <v>3852</v>
      </c>
      <c r="H22" t="s">
        <v>23</v>
      </c>
      <c r="I22" t="s">
        <v>3853</v>
      </c>
      <c r="J22" t="s">
        <v>3099</v>
      </c>
      <c r="K22" t="s">
        <v>3854</v>
      </c>
      <c r="L22" t="s">
        <v>3855</v>
      </c>
      <c r="M22" t="s">
        <v>3856</v>
      </c>
      <c r="N22" t="s">
        <v>23</v>
      </c>
      <c r="O22" t="s">
        <v>280</v>
      </c>
      <c r="P22" t="s">
        <v>3857</v>
      </c>
      <c r="Q22" t="s">
        <v>115</v>
      </c>
    </row>
    <row r="23" spans="1:17">
      <c r="A23" s="600">
        <v>115271</v>
      </c>
      <c r="B23" t="s">
        <v>45</v>
      </c>
      <c r="C23" t="s">
        <v>3045</v>
      </c>
      <c r="D23" t="s">
        <v>3046</v>
      </c>
      <c r="E23" s="605" t="s">
        <v>279</v>
      </c>
      <c r="F23" t="s">
        <v>3047</v>
      </c>
      <c r="G23" t="s">
        <v>3858</v>
      </c>
      <c r="H23" t="s">
        <v>23</v>
      </c>
      <c r="I23" t="s">
        <v>3859</v>
      </c>
      <c r="J23" t="s">
        <v>3827</v>
      </c>
      <c r="K23" t="s">
        <v>3860</v>
      </c>
      <c r="L23" t="s">
        <v>3861</v>
      </c>
      <c r="M23" t="s">
        <v>3862</v>
      </c>
      <c r="N23" t="s">
        <v>23</v>
      </c>
      <c r="O23" t="s">
        <v>280</v>
      </c>
      <c r="P23" t="s">
        <v>3863</v>
      </c>
      <c r="Q23" t="s">
        <v>115</v>
      </c>
    </row>
    <row r="24" spans="1:17">
      <c r="A24" s="600">
        <v>115354</v>
      </c>
      <c r="B24" t="s">
        <v>174</v>
      </c>
      <c r="C24" t="s">
        <v>3045</v>
      </c>
      <c r="D24" t="s">
        <v>3046</v>
      </c>
      <c r="E24" s="605" t="s">
        <v>279</v>
      </c>
      <c r="F24" t="s">
        <v>3047</v>
      </c>
      <c r="G24" t="s">
        <v>3864</v>
      </c>
      <c r="H24" t="s">
        <v>23</v>
      </c>
      <c r="I24" t="s">
        <v>3865</v>
      </c>
      <c r="J24" t="s">
        <v>3866</v>
      </c>
      <c r="K24" t="s">
        <v>3867</v>
      </c>
      <c r="L24" t="s">
        <v>3868</v>
      </c>
      <c r="M24" t="s">
        <v>3869</v>
      </c>
      <c r="N24" t="s">
        <v>23</v>
      </c>
      <c r="O24" t="s">
        <v>280</v>
      </c>
      <c r="P24" t="s">
        <v>3870</v>
      </c>
      <c r="Q24" t="s">
        <v>115</v>
      </c>
    </row>
    <row r="25" spans="1:17">
      <c r="A25" s="600">
        <v>115404</v>
      </c>
      <c r="B25" t="s">
        <v>106</v>
      </c>
      <c r="C25" t="s">
        <v>3045</v>
      </c>
      <c r="D25" t="s">
        <v>3046</v>
      </c>
      <c r="E25" s="605" t="s">
        <v>279</v>
      </c>
      <c r="F25" t="s">
        <v>3047</v>
      </c>
      <c r="G25" t="s">
        <v>3871</v>
      </c>
      <c r="H25" t="s">
        <v>23</v>
      </c>
      <c r="I25" t="s">
        <v>3872</v>
      </c>
      <c r="J25" t="s">
        <v>3873</v>
      </c>
      <c r="K25" t="s">
        <v>3874</v>
      </c>
      <c r="L25" t="s">
        <v>3875</v>
      </c>
      <c r="M25" t="s">
        <v>3876</v>
      </c>
      <c r="N25" t="s">
        <v>23</v>
      </c>
      <c r="O25" t="s">
        <v>280</v>
      </c>
      <c r="P25" t="s">
        <v>3877</v>
      </c>
      <c r="Q25" t="s">
        <v>115</v>
      </c>
    </row>
    <row r="26" spans="1:17">
      <c r="A26" s="600">
        <v>115479</v>
      </c>
      <c r="B26" t="s">
        <v>91</v>
      </c>
      <c r="C26" t="s">
        <v>3045</v>
      </c>
      <c r="D26" t="s">
        <v>3046</v>
      </c>
      <c r="E26" s="605" t="s">
        <v>279</v>
      </c>
      <c r="F26" t="s">
        <v>3047</v>
      </c>
      <c r="G26" t="s">
        <v>3878</v>
      </c>
      <c r="H26" t="s">
        <v>23</v>
      </c>
      <c r="I26" t="s">
        <v>3879</v>
      </c>
      <c r="J26" t="s">
        <v>3688</v>
      </c>
      <c r="K26" t="s">
        <v>3880</v>
      </c>
      <c r="L26" t="s">
        <v>3881</v>
      </c>
      <c r="M26" t="s">
        <v>3882</v>
      </c>
      <c r="N26" t="s">
        <v>23</v>
      </c>
      <c r="O26" t="s">
        <v>280</v>
      </c>
      <c r="P26" t="s">
        <v>3883</v>
      </c>
      <c r="Q26" t="s">
        <v>115</v>
      </c>
    </row>
    <row r="27" spans="1:17">
      <c r="A27" s="600">
        <v>115511</v>
      </c>
      <c r="B27" t="s">
        <v>175</v>
      </c>
      <c r="C27" t="s">
        <v>3045</v>
      </c>
      <c r="D27" t="s">
        <v>3046</v>
      </c>
      <c r="E27" s="605" t="s">
        <v>279</v>
      </c>
      <c r="F27" t="s">
        <v>3047</v>
      </c>
      <c r="G27" t="s">
        <v>3884</v>
      </c>
      <c r="H27" t="s">
        <v>23</v>
      </c>
      <c r="I27" t="s">
        <v>3885</v>
      </c>
      <c r="J27" t="s">
        <v>3886</v>
      </c>
      <c r="K27" t="s">
        <v>3887</v>
      </c>
      <c r="L27" t="s">
        <v>3888</v>
      </c>
      <c r="M27" t="s">
        <v>3889</v>
      </c>
      <c r="N27" t="s">
        <v>23</v>
      </c>
      <c r="O27" t="s">
        <v>280</v>
      </c>
      <c r="P27" t="s">
        <v>3890</v>
      </c>
      <c r="Q27" t="s">
        <v>115</v>
      </c>
    </row>
    <row r="28" spans="1:17">
      <c r="A28" s="600">
        <v>115537</v>
      </c>
      <c r="B28" t="s">
        <v>160</v>
      </c>
      <c r="C28" t="s">
        <v>3045</v>
      </c>
      <c r="D28" t="s">
        <v>3046</v>
      </c>
      <c r="E28" s="605" t="s">
        <v>279</v>
      </c>
      <c r="F28" t="s">
        <v>3047</v>
      </c>
      <c r="G28" t="s">
        <v>3891</v>
      </c>
      <c r="H28" t="s">
        <v>23</v>
      </c>
      <c r="I28" t="s">
        <v>3892</v>
      </c>
      <c r="J28" t="s">
        <v>3827</v>
      </c>
      <c r="K28" t="s">
        <v>3893</v>
      </c>
      <c r="L28" t="s">
        <v>3894</v>
      </c>
      <c r="M28" t="s">
        <v>3895</v>
      </c>
      <c r="N28" t="s">
        <v>23</v>
      </c>
      <c r="O28" t="s">
        <v>280</v>
      </c>
      <c r="P28" t="s">
        <v>3896</v>
      </c>
      <c r="Q28" t="s">
        <v>115</v>
      </c>
    </row>
    <row r="29" spans="1:17">
      <c r="A29" s="600">
        <v>115545</v>
      </c>
      <c r="B29" t="s">
        <v>82</v>
      </c>
      <c r="C29" t="s">
        <v>3045</v>
      </c>
      <c r="D29" t="s">
        <v>3046</v>
      </c>
      <c r="E29" s="605" t="s">
        <v>279</v>
      </c>
      <c r="F29" t="s">
        <v>3047</v>
      </c>
      <c r="G29" t="s">
        <v>3897</v>
      </c>
      <c r="H29" t="s">
        <v>23</v>
      </c>
      <c r="I29" t="s">
        <v>3898</v>
      </c>
      <c r="J29" t="s">
        <v>3800</v>
      </c>
      <c r="K29" t="s">
        <v>3899</v>
      </c>
      <c r="L29" t="s">
        <v>3900</v>
      </c>
      <c r="M29" t="s">
        <v>3901</v>
      </c>
      <c r="N29" t="s">
        <v>23</v>
      </c>
      <c r="O29" t="s">
        <v>280</v>
      </c>
      <c r="P29" t="s">
        <v>3902</v>
      </c>
      <c r="Q29" t="s">
        <v>115</v>
      </c>
    </row>
    <row r="30" spans="1:17">
      <c r="A30" s="600">
        <v>115602</v>
      </c>
      <c r="B30" t="s">
        <v>143</v>
      </c>
      <c r="C30" t="s">
        <v>3045</v>
      </c>
      <c r="D30" t="s">
        <v>3046</v>
      </c>
      <c r="E30" s="605" t="s">
        <v>279</v>
      </c>
      <c r="F30" t="s">
        <v>3047</v>
      </c>
      <c r="G30" t="s">
        <v>3903</v>
      </c>
      <c r="H30" t="s">
        <v>23</v>
      </c>
      <c r="I30" t="s">
        <v>3904</v>
      </c>
      <c r="J30" t="s">
        <v>3827</v>
      </c>
      <c r="K30" t="s">
        <v>3905</v>
      </c>
      <c r="L30" t="s">
        <v>3906</v>
      </c>
      <c r="M30" t="s">
        <v>3907</v>
      </c>
      <c r="N30" t="s">
        <v>23</v>
      </c>
      <c r="O30" t="s">
        <v>280</v>
      </c>
      <c r="P30" t="s">
        <v>3908</v>
      </c>
      <c r="Q30" t="s">
        <v>115</v>
      </c>
    </row>
    <row r="31" spans="1:17">
      <c r="A31" s="600">
        <v>115628</v>
      </c>
      <c r="B31" t="s">
        <v>162</v>
      </c>
      <c r="C31" t="s">
        <v>3045</v>
      </c>
      <c r="D31" t="s">
        <v>3046</v>
      </c>
      <c r="E31" s="605" t="s">
        <v>279</v>
      </c>
      <c r="F31" t="s">
        <v>3047</v>
      </c>
      <c r="G31" t="s">
        <v>3909</v>
      </c>
      <c r="H31" t="s">
        <v>23</v>
      </c>
      <c r="I31" t="s">
        <v>3910</v>
      </c>
      <c r="J31" t="s">
        <v>3827</v>
      </c>
      <c r="K31" t="s">
        <v>3911</v>
      </c>
      <c r="L31" t="s">
        <v>3912</v>
      </c>
      <c r="M31" t="s">
        <v>3913</v>
      </c>
      <c r="N31" t="s">
        <v>23</v>
      </c>
      <c r="O31" t="s">
        <v>280</v>
      </c>
      <c r="P31" t="s">
        <v>3914</v>
      </c>
      <c r="Q31" t="s">
        <v>115</v>
      </c>
    </row>
    <row r="32" spans="1:17">
      <c r="A32" s="600">
        <v>115677</v>
      </c>
      <c r="B32" t="s">
        <v>107</v>
      </c>
      <c r="C32" t="s">
        <v>3045</v>
      </c>
      <c r="D32" t="s">
        <v>3046</v>
      </c>
      <c r="E32" s="605" t="s">
        <v>279</v>
      </c>
      <c r="F32" t="s">
        <v>3047</v>
      </c>
      <c r="G32" t="s">
        <v>3915</v>
      </c>
      <c r="H32" t="s">
        <v>23</v>
      </c>
      <c r="I32" t="s">
        <v>3916</v>
      </c>
      <c r="J32" t="s">
        <v>3917</v>
      </c>
      <c r="K32" t="s">
        <v>3918</v>
      </c>
      <c r="L32" t="s">
        <v>3919</v>
      </c>
      <c r="M32" t="s">
        <v>3920</v>
      </c>
      <c r="N32" t="s">
        <v>23</v>
      </c>
      <c r="O32" t="s">
        <v>280</v>
      </c>
      <c r="P32" t="s">
        <v>3921</v>
      </c>
      <c r="Q32" t="s">
        <v>115</v>
      </c>
    </row>
    <row r="33" spans="1:17">
      <c r="A33" s="600">
        <v>115727</v>
      </c>
      <c r="B33" t="s">
        <v>177</v>
      </c>
      <c r="C33" t="s">
        <v>3045</v>
      </c>
      <c r="D33" t="s">
        <v>3046</v>
      </c>
      <c r="E33" s="605" t="s">
        <v>279</v>
      </c>
      <c r="F33" t="s">
        <v>3047</v>
      </c>
      <c r="G33" t="s">
        <v>3922</v>
      </c>
      <c r="H33" t="s">
        <v>23</v>
      </c>
      <c r="I33" t="s">
        <v>3923</v>
      </c>
      <c r="J33" t="s">
        <v>3924</v>
      </c>
      <c r="K33" t="s">
        <v>3925</v>
      </c>
      <c r="L33" t="s">
        <v>3926</v>
      </c>
      <c r="M33" t="s">
        <v>3927</v>
      </c>
      <c r="N33" t="s">
        <v>23</v>
      </c>
      <c r="O33" t="s">
        <v>280</v>
      </c>
      <c r="P33" t="s">
        <v>3928</v>
      </c>
      <c r="Q33" t="s">
        <v>115</v>
      </c>
    </row>
    <row r="34" spans="1:17">
      <c r="A34" s="600">
        <v>115743</v>
      </c>
      <c r="B34" t="s">
        <v>228</v>
      </c>
      <c r="C34" t="s">
        <v>3045</v>
      </c>
      <c r="D34" t="s">
        <v>3046</v>
      </c>
      <c r="E34" s="605" t="s">
        <v>279</v>
      </c>
      <c r="F34" t="s">
        <v>3047</v>
      </c>
      <c r="G34" t="s">
        <v>3929</v>
      </c>
      <c r="H34" t="s">
        <v>23</v>
      </c>
      <c r="I34" t="s">
        <v>3930</v>
      </c>
      <c r="J34" t="s">
        <v>3931</v>
      </c>
      <c r="K34" t="s">
        <v>3932</v>
      </c>
      <c r="L34" t="s">
        <v>3933</v>
      </c>
      <c r="M34" t="s">
        <v>3934</v>
      </c>
      <c r="N34" t="s">
        <v>23</v>
      </c>
      <c r="O34" t="s">
        <v>280</v>
      </c>
      <c r="P34" t="s">
        <v>3935</v>
      </c>
      <c r="Q34" t="s">
        <v>161</v>
      </c>
    </row>
    <row r="35" spans="1:17">
      <c r="A35" s="600">
        <v>115743</v>
      </c>
      <c r="B35" t="s">
        <v>228</v>
      </c>
      <c r="C35" t="s">
        <v>3045</v>
      </c>
      <c r="D35" t="s">
        <v>3046</v>
      </c>
      <c r="E35" s="605" t="s">
        <v>279</v>
      </c>
      <c r="F35" t="s">
        <v>3047</v>
      </c>
      <c r="G35" t="s">
        <v>3929</v>
      </c>
      <c r="H35" t="s">
        <v>23</v>
      </c>
      <c r="I35" t="s">
        <v>3930</v>
      </c>
      <c r="J35" t="s">
        <v>3931</v>
      </c>
      <c r="K35" t="s">
        <v>3932</v>
      </c>
      <c r="L35" t="s">
        <v>3933</v>
      </c>
      <c r="M35" t="s">
        <v>3934</v>
      </c>
      <c r="N35" t="s">
        <v>23</v>
      </c>
      <c r="O35" t="s">
        <v>280</v>
      </c>
      <c r="P35" t="s">
        <v>3935</v>
      </c>
      <c r="Q35" t="s">
        <v>161</v>
      </c>
    </row>
    <row r="36" spans="1:17">
      <c r="A36" s="600">
        <v>115875</v>
      </c>
      <c r="B36" t="s">
        <v>227</v>
      </c>
      <c r="C36" t="s">
        <v>3045</v>
      </c>
      <c r="D36" t="s">
        <v>3046</v>
      </c>
      <c r="E36" s="605" t="s">
        <v>279</v>
      </c>
      <c r="F36" t="s">
        <v>3047</v>
      </c>
      <c r="G36" t="s">
        <v>3936</v>
      </c>
      <c r="H36" t="s">
        <v>23</v>
      </c>
      <c r="I36" t="s">
        <v>3937</v>
      </c>
      <c r="J36" t="s">
        <v>3938</v>
      </c>
      <c r="K36" t="s">
        <v>3939</v>
      </c>
      <c r="L36" t="s">
        <v>3940</v>
      </c>
      <c r="M36" t="s">
        <v>3941</v>
      </c>
      <c r="N36" t="s">
        <v>23</v>
      </c>
      <c r="O36" t="s">
        <v>280</v>
      </c>
      <c r="P36" t="s">
        <v>3942</v>
      </c>
      <c r="Q36" t="s">
        <v>161</v>
      </c>
    </row>
    <row r="37" spans="1:17">
      <c r="A37" s="600">
        <v>115875</v>
      </c>
      <c r="B37" t="s">
        <v>227</v>
      </c>
      <c r="C37" t="s">
        <v>3045</v>
      </c>
      <c r="D37" t="s">
        <v>3046</v>
      </c>
      <c r="E37" s="605" t="s">
        <v>279</v>
      </c>
      <c r="F37" t="s">
        <v>3047</v>
      </c>
      <c r="G37" t="s">
        <v>3936</v>
      </c>
      <c r="H37" t="s">
        <v>23</v>
      </c>
      <c r="I37" t="s">
        <v>3937</v>
      </c>
      <c r="J37" t="s">
        <v>3938</v>
      </c>
      <c r="K37" t="s">
        <v>3939</v>
      </c>
      <c r="L37" t="s">
        <v>3940</v>
      </c>
      <c r="M37" t="s">
        <v>3941</v>
      </c>
      <c r="N37" t="s">
        <v>23</v>
      </c>
      <c r="O37" t="s">
        <v>280</v>
      </c>
      <c r="P37" t="s">
        <v>3942</v>
      </c>
      <c r="Q37" t="s">
        <v>161</v>
      </c>
    </row>
    <row r="38" spans="1:17">
      <c r="A38" s="600">
        <v>115883</v>
      </c>
      <c r="B38" t="s">
        <v>59</v>
      </c>
      <c r="C38" t="s">
        <v>3045</v>
      </c>
      <c r="D38" t="s">
        <v>3046</v>
      </c>
      <c r="E38" s="605" t="s">
        <v>279</v>
      </c>
      <c r="F38" t="s">
        <v>3047</v>
      </c>
      <c r="G38" t="s">
        <v>3943</v>
      </c>
      <c r="H38" t="s">
        <v>23</v>
      </c>
      <c r="I38" t="s">
        <v>3944</v>
      </c>
      <c r="J38" t="s">
        <v>3069</v>
      </c>
      <c r="K38" t="s">
        <v>3945</v>
      </c>
      <c r="L38" t="s">
        <v>3946</v>
      </c>
      <c r="M38" t="s">
        <v>3947</v>
      </c>
      <c r="N38" t="s">
        <v>23</v>
      </c>
      <c r="O38" t="s">
        <v>280</v>
      </c>
      <c r="P38" t="s">
        <v>3948</v>
      </c>
      <c r="Q38" t="s">
        <v>115</v>
      </c>
    </row>
    <row r="39" spans="1:17">
      <c r="A39" s="600">
        <v>115933</v>
      </c>
      <c r="B39" t="s">
        <v>203</v>
      </c>
      <c r="C39" t="s">
        <v>3045</v>
      </c>
      <c r="D39" t="s">
        <v>3046</v>
      </c>
      <c r="E39" s="605" t="s">
        <v>279</v>
      </c>
      <c r="F39" t="s">
        <v>3047</v>
      </c>
      <c r="G39" t="s">
        <v>3949</v>
      </c>
      <c r="H39" t="s">
        <v>23</v>
      </c>
      <c r="I39" t="s">
        <v>3950</v>
      </c>
      <c r="J39" t="s">
        <v>3951</v>
      </c>
      <c r="K39" t="s">
        <v>3952</v>
      </c>
      <c r="L39" t="s">
        <v>3953</v>
      </c>
      <c r="M39" t="s">
        <v>3954</v>
      </c>
      <c r="N39" t="s">
        <v>23</v>
      </c>
      <c r="O39" t="s">
        <v>280</v>
      </c>
      <c r="P39" t="s">
        <v>3955</v>
      </c>
      <c r="Q39" t="s">
        <v>3677</v>
      </c>
    </row>
    <row r="40" spans="1:17">
      <c r="A40" s="600">
        <v>115990</v>
      </c>
      <c r="B40" t="s">
        <v>258</v>
      </c>
      <c r="C40" t="s">
        <v>3045</v>
      </c>
      <c r="D40" t="s">
        <v>3046</v>
      </c>
      <c r="E40" s="605" t="s">
        <v>279</v>
      </c>
      <c r="F40" t="s">
        <v>3047</v>
      </c>
      <c r="G40" t="s">
        <v>3079</v>
      </c>
      <c r="H40" t="s">
        <v>23</v>
      </c>
      <c r="I40" t="s">
        <v>3080</v>
      </c>
      <c r="J40" t="s">
        <v>3081</v>
      </c>
      <c r="K40" t="s">
        <v>3082</v>
      </c>
      <c r="L40" t="s">
        <v>3083</v>
      </c>
      <c r="M40" t="s">
        <v>3084</v>
      </c>
      <c r="N40" t="s">
        <v>23</v>
      </c>
      <c r="O40" t="s">
        <v>280</v>
      </c>
      <c r="P40" t="s">
        <v>3956</v>
      </c>
      <c r="Q40" t="s">
        <v>3250</v>
      </c>
    </row>
    <row r="41" spans="1:17">
      <c r="A41" s="600">
        <v>116022</v>
      </c>
      <c r="B41" t="s">
        <v>254</v>
      </c>
      <c r="C41" t="s">
        <v>3045</v>
      </c>
      <c r="D41" t="s">
        <v>3046</v>
      </c>
      <c r="E41" s="605" t="s">
        <v>279</v>
      </c>
      <c r="F41" t="s">
        <v>3047</v>
      </c>
      <c r="G41" t="s">
        <v>3686</v>
      </c>
      <c r="H41" t="s">
        <v>23</v>
      </c>
      <c r="I41" t="s">
        <v>3687</v>
      </c>
      <c r="J41" t="s">
        <v>3688</v>
      </c>
      <c r="K41" t="s">
        <v>3689</v>
      </c>
      <c r="L41" t="s">
        <v>3690</v>
      </c>
      <c r="M41" t="s">
        <v>3691</v>
      </c>
      <c r="N41" t="s">
        <v>3692</v>
      </c>
      <c r="O41" t="s">
        <v>280</v>
      </c>
      <c r="P41" t="s">
        <v>3957</v>
      </c>
      <c r="Q41" t="s">
        <v>3250</v>
      </c>
    </row>
    <row r="42" spans="1:17">
      <c r="A42" s="600">
        <v>116097</v>
      </c>
      <c r="B42" t="s">
        <v>94</v>
      </c>
      <c r="C42" t="s">
        <v>3045</v>
      </c>
      <c r="D42" t="s">
        <v>3046</v>
      </c>
      <c r="E42" s="605" t="s">
        <v>279</v>
      </c>
      <c r="F42" t="s">
        <v>3047</v>
      </c>
      <c r="G42" t="s">
        <v>3958</v>
      </c>
      <c r="H42" t="s">
        <v>23</v>
      </c>
      <c r="I42" t="s">
        <v>3959</v>
      </c>
      <c r="J42" t="s">
        <v>3960</v>
      </c>
      <c r="K42" t="s">
        <v>3961</v>
      </c>
      <c r="L42" t="s">
        <v>3962</v>
      </c>
      <c r="M42" t="s">
        <v>3963</v>
      </c>
      <c r="N42" t="s">
        <v>23</v>
      </c>
      <c r="O42" t="s">
        <v>280</v>
      </c>
      <c r="P42" t="s">
        <v>3964</v>
      </c>
      <c r="Q42" t="s">
        <v>115</v>
      </c>
    </row>
    <row r="43" spans="1:17">
      <c r="A43" s="600">
        <v>116162</v>
      </c>
      <c r="B43" t="s">
        <v>163</v>
      </c>
      <c r="C43" t="s">
        <v>3045</v>
      </c>
      <c r="D43" t="s">
        <v>3046</v>
      </c>
      <c r="E43" s="605" t="s">
        <v>279</v>
      </c>
      <c r="F43" t="s">
        <v>3047</v>
      </c>
      <c r="G43" t="s">
        <v>3965</v>
      </c>
      <c r="H43" t="s">
        <v>23</v>
      </c>
      <c r="I43" t="s">
        <v>3966</v>
      </c>
      <c r="J43" t="s">
        <v>3967</v>
      </c>
      <c r="K43" t="s">
        <v>3968</v>
      </c>
      <c r="L43" t="s">
        <v>3969</v>
      </c>
      <c r="M43" t="s">
        <v>3970</v>
      </c>
      <c r="N43" t="s">
        <v>23</v>
      </c>
      <c r="O43" t="s">
        <v>280</v>
      </c>
      <c r="P43" t="s">
        <v>3971</v>
      </c>
      <c r="Q43" t="s">
        <v>115</v>
      </c>
    </row>
    <row r="44" spans="1:17">
      <c r="A44" s="600">
        <v>116204</v>
      </c>
      <c r="B44" t="s">
        <v>154</v>
      </c>
      <c r="C44" t="s">
        <v>3045</v>
      </c>
      <c r="D44" t="s">
        <v>3046</v>
      </c>
      <c r="E44" s="605" t="s">
        <v>279</v>
      </c>
      <c r="F44" t="s">
        <v>3047</v>
      </c>
      <c r="G44" t="s">
        <v>3972</v>
      </c>
      <c r="H44" t="s">
        <v>23</v>
      </c>
      <c r="I44" t="s">
        <v>3973</v>
      </c>
      <c r="J44" t="s">
        <v>3974</v>
      </c>
      <c r="K44" t="s">
        <v>3975</v>
      </c>
      <c r="L44" t="s">
        <v>3976</v>
      </c>
      <c r="M44" t="s">
        <v>3977</v>
      </c>
      <c r="N44" t="s">
        <v>23</v>
      </c>
      <c r="O44" t="s">
        <v>280</v>
      </c>
      <c r="P44" t="s">
        <v>3978</v>
      </c>
      <c r="Q44" t="s">
        <v>115</v>
      </c>
    </row>
    <row r="45" spans="1:17">
      <c r="A45" s="600">
        <v>116238</v>
      </c>
      <c r="B45" t="s">
        <v>216</v>
      </c>
      <c r="C45" t="s">
        <v>3045</v>
      </c>
      <c r="D45" t="s">
        <v>3046</v>
      </c>
      <c r="E45" s="605" t="s">
        <v>279</v>
      </c>
      <c r="F45" t="s">
        <v>3047</v>
      </c>
      <c r="G45" t="s">
        <v>3979</v>
      </c>
      <c r="H45" t="s">
        <v>23</v>
      </c>
      <c r="I45" t="s">
        <v>3980</v>
      </c>
      <c r="J45" t="s">
        <v>3981</v>
      </c>
      <c r="K45" t="s">
        <v>3982</v>
      </c>
      <c r="L45" t="s">
        <v>3983</v>
      </c>
      <c r="M45" t="s">
        <v>3984</v>
      </c>
      <c r="N45" t="s">
        <v>23</v>
      </c>
      <c r="O45" t="s">
        <v>280</v>
      </c>
      <c r="P45" t="s">
        <v>3985</v>
      </c>
      <c r="Q45" t="s">
        <v>265</v>
      </c>
    </row>
    <row r="46" spans="1:17">
      <c r="A46" s="600">
        <v>116287</v>
      </c>
      <c r="B46" t="s">
        <v>191</v>
      </c>
      <c r="C46" t="s">
        <v>3045</v>
      </c>
      <c r="D46" t="s">
        <v>3046</v>
      </c>
      <c r="E46" s="605" t="s">
        <v>279</v>
      </c>
      <c r="F46" t="s">
        <v>3047</v>
      </c>
      <c r="G46" t="s">
        <v>3986</v>
      </c>
      <c r="H46" t="s">
        <v>23</v>
      </c>
      <c r="I46" t="s">
        <v>3987</v>
      </c>
      <c r="J46" t="s">
        <v>3069</v>
      </c>
      <c r="K46" t="s">
        <v>3988</v>
      </c>
      <c r="L46" t="s">
        <v>3989</v>
      </c>
      <c r="M46" t="s">
        <v>3990</v>
      </c>
      <c r="N46" t="s">
        <v>23</v>
      </c>
      <c r="O46" t="s">
        <v>280</v>
      </c>
      <c r="P46" t="s">
        <v>3991</v>
      </c>
      <c r="Q46" t="s">
        <v>153</v>
      </c>
    </row>
    <row r="47" spans="1:17">
      <c r="A47" s="600">
        <v>116329</v>
      </c>
      <c r="B47" t="s">
        <v>207</v>
      </c>
      <c r="C47" t="s">
        <v>3045</v>
      </c>
      <c r="D47" t="s">
        <v>3046</v>
      </c>
      <c r="E47" s="605" t="s">
        <v>279</v>
      </c>
      <c r="F47" t="s">
        <v>3047</v>
      </c>
      <c r="G47" t="s">
        <v>3992</v>
      </c>
      <c r="H47" t="s">
        <v>23</v>
      </c>
      <c r="I47" t="s">
        <v>3993</v>
      </c>
      <c r="J47" t="s">
        <v>3994</v>
      </c>
      <c r="K47" t="s">
        <v>3995</v>
      </c>
      <c r="L47" t="s">
        <v>3996</v>
      </c>
      <c r="M47" t="s">
        <v>3997</v>
      </c>
      <c r="N47" t="s">
        <v>23</v>
      </c>
      <c r="O47" t="s">
        <v>280</v>
      </c>
      <c r="P47" t="s">
        <v>3998</v>
      </c>
      <c r="Q47" t="s">
        <v>99</v>
      </c>
    </row>
    <row r="48" spans="1:17">
      <c r="A48" s="600">
        <v>116337</v>
      </c>
      <c r="B48" t="s">
        <v>208</v>
      </c>
      <c r="C48" t="s">
        <v>3045</v>
      </c>
      <c r="D48" t="s">
        <v>3046</v>
      </c>
      <c r="E48" s="605" t="s">
        <v>279</v>
      </c>
      <c r="F48" t="s">
        <v>3047</v>
      </c>
      <c r="G48" t="s">
        <v>3999</v>
      </c>
      <c r="H48" t="s">
        <v>23</v>
      </c>
      <c r="I48" t="s">
        <v>4000</v>
      </c>
      <c r="J48" t="s">
        <v>3827</v>
      </c>
      <c r="K48" t="s">
        <v>4001</v>
      </c>
      <c r="L48" t="s">
        <v>4002</v>
      </c>
      <c r="M48" t="s">
        <v>4003</v>
      </c>
      <c r="N48" t="s">
        <v>23</v>
      </c>
      <c r="O48" t="s">
        <v>280</v>
      </c>
      <c r="P48" t="s">
        <v>4004</v>
      </c>
      <c r="Q48" t="s">
        <v>4005</v>
      </c>
    </row>
    <row r="49" spans="1:17">
      <c r="A49" s="600">
        <v>116386</v>
      </c>
      <c r="B49" t="s">
        <v>240</v>
      </c>
      <c r="C49" t="s">
        <v>3045</v>
      </c>
      <c r="D49" t="s">
        <v>3046</v>
      </c>
      <c r="E49" s="605" t="s">
        <v>279</v>
      </c>
      <c r="F49" t="s">
        <v>3047</v>
      </c>
      <c r="G49" t="s">
        <v>4006</v>
      </c>
      <c r="H49" t="s">
        <v>23</v>
      </c>
      <c r="I49" t="s">
        <v>4007</v>
      </c>
      <c r="J49" t="s">
        <v>4008</v>
      </c>
      <c r="K49" t="s">
        <v>4009</v>
      </c>
      <c r="L49" t="s">
        <v>4010</v>
      </c>
      <c r="M49" t="s">
        <v>4011</v>
      </c>
      <c r="N49" t="s">
        <v>23</v>
      </c>
      <c r="O49" t="s">
        <v>280</v>
      </c>
      <c r="P49" t="s">
        <v>4012</v>
      </c>
      <c r="Q49" t="s">
        <v>268</v>
      </c>
    </row>
    <row r="50" spans="1:17">
      <c r="A50" s="600">
        <v>116410</v>
      </c>
      <c r="B50" t="s">
        <v>236</v>
      </c>
      <c r="C50" t="s">
        <v>3045</v>
      </c>
      <c r="D50" t="s">
        <v>3046</v>
      </c>
      <c r="E50" s="605" t="s">
        <v>279</v>
      </c>
      <c r="F50" t="s">
        <v>3047</v>
      </c>
      <c r="G50" t="s">
        <v>4013</v>
      </c>
      <c r="H50" t="s">
        <v>23</v>
      </c>
      <c r="I50" t="s">
        <v>23</v>
      </c>
      <c r="J50" t="s">
        <v>4014</v>
      </c>
      <c r="K50" t="s">
        <v>4015</v>
      </c>
      <c r="L50" t="s">
        <v>4016</v>
      </c>
      <c r="M50" t="s">
        <v>4017</v>
      </c>
      <c r="N50" t="s">
        <v>4018</v>
      </c>
      <c r="O50" t="s">
        <v>280</v>
      </c>
      <c r="P50" t="s">
        <v>4019</v>
      </c>
      <c r="Q50" t="s">
        <v>164</v>
      </c>
    </row>
    <row r="51" spans="1:17">
      <c r="A51" s="600">
        <v>116436</v>
      </c>
      <c r="B51" t="s">
        <v>232</v>
      </c>
      <c r="C51" t="s">
        <v>3045</v>
      </c>
      <c r="D51" t="s">
        <v>3046</v>
      </c>
      <c r="E51" s="605" t="s">
        <v>279</v>
      </c>
      <c r="F51" t="s">
        <v>3047</v>
      </c>
      <c r="G51" t="s">
        <v>4020</v>
      </c>
      <c r="H51" t="s">
        <v>23</v>
      </c>
      <c r="I51" t="s">
        <v>23</v>
      </c>
      <c r="J51" t="s">
        <v>3688</v>
      </c>
      <c r="K51" t="s">
        <v>4021</v>
      </c>
      <c r="L51" t="s">
        <v>4022</v>
      </c>
      <c r="M51" t="s">
        <v>4023</v>
      </c>
      <c r="N51" t="s">
        <v>23</v>
      </c>
      <c r="O51" t="s">
        <v>280</v>
      </c>
      <c r="P51" t="s">
        <v>4024</v>
      </c>
      <c r="Q51" t="s">
        <v>164</v>
      </c>
    </row>
    <row r="52" spans="1:17">
      <c r="A52" s="600">
        <v>116493</v>
      </c>
      <c r="B52" t="s">
        <v>239</v>
      </c>
      <c r="C52" t="s">
        <v>3045</v>
      </c>
      <c r="D52" t="s">
        <v>3046</v>
      </c>
      <c r="E52" s="605" t="s">
        <v>279</v>
      </c>
      <c r="F52" t="s">
        <v>3047</v>
      </c>
      <c r="G52" t="s">
        <v>4025</v>
      </c>
      <c r="H52" t="s">
        <v>23</v>
      </c>
      <c r="I52" t="s">
        <v>3098</v>
      </c>
      <c r="J52" t="s">
        <v>3753</v>
      </c>
      <c r="K52" t="s">
        <v>4026</v>
      </c>
      <c r="L52" t="s">
        <v>4027</v>
      </c>
      <c r="M52" t="s">
        <v>4028</v>
      </c>
      <c r="N52" t="s">
        <v>23</v>
      </c>
      <c r="O52" t="s">
        <v>280</v>
      </c>
      <c r="P52" t="s">
        <v>4029</v>
      </c>
      <c r="Q52" t="s">
        <v>173</v>
      </c>
    </row>
    <row r="53" spans="1:17">
      <c r="A53" s="600">
        <v>116501</v>
      </c>
      <c r="B53" t="s">
        <v>230</v>
      </c>
      <c r="C53" t="s">
        <v>3045</v>
      </c>
      <c r="D53" t="s">
        <v>3046</v>
      </c>
      <c r="E53" s="605" t="s">
        <v>279</v>
      </c>
      <c r="F53" t="s">
        <v>3047</v>
      </c>
      <c r="G53" t="s">
        <v>4030</v>
      </c>
      <c r="H53" t="s">
        <v>23</v>
      </c>
      <c r="I53" t="s">
        <v>3098</v>
      </c>
      <c r="J53" t="s">
        <v>4031</v>
      </c>
      <c r="K53" t="s">
        <v>4032</v>
      </c>
      <c r="L53" t="s">
        <v>4033</v>
      </c>
      <c r="M53" t="s">
        <v>4034</v>
      </c>
      <c r="N53" t="s">
        <v>23</v>
      </c>
      <c r="O53" t="s">
        <v>280</v>
      </c>
      <c r="P53" t="s">
        <v>4035</v>
      </c>
      <c r="Q53" t="s">
        <v>161</v>
      </c>
    </row>
    <row r="54" spans="1:17">
      <c r="A54" s="600">
        <v>116501</v>
      </c>
      <c r="B54" t="s">
        <v>230</v>
      </c>
      <c r="C54" t="s">
        <v>3045</v>
      </c>
      <c r="D54" t="s">
        <v>3046</v>
      </c>
      <c r="E54" s="605" t="s">
        <v>279</v>
      </c>
      <c r="F54" t="s">
        <v>3047</v>
      </c>
      <c r="G54" t="s">
        <v>4030</v>
      </c>
      <c r="H54" t="s">
        <v>23</v>
      </c>
      <c r="I54" t="s">
        <v>3098</v>
      </c>
      <c r="J54" t="s">
        <v>4031</v>
      </c>
      <c r="K54" t="s">
        <v>4032</v>
      </c>
      <c r="L54" t="s">
        <v>4033</v>
      </c>
      <c r="M54" t="s">
        <v>4034</v>
      </c>
      <c r="N54" t="s">
        <v>23</v>
      </c>
      <c r="O54" t="s">
        <v>280</v>
      </c>
      <c r="P54" t="s">
        <v>4035</v>
      </c>
      <c r="Q54" t="s">
        <v>161</v>
      </c>
    </row>
    <row r="55" spans="1:17">
      <c r="A55" s="600">
        <v>116592</v>
      </c>
      <c r="B55" t="s">
        <v>251</v>
      </c>
      <c r="C55" t="s">
        <v>3045</v>
      </c>
      <c r="D55" t="s">
        <v>3046</v>
      </c>
      <c r="E55" s="605" t="s">
        <v>279</v>
      </c>
      <c r="F55" t="s">
        <v>3047</v>
      </c>
      <c r="G55" t="s">
        <v>4036</v>
      </c>
      <c r="H55" t="s">
        <v>23</v>
      </c>
      <c r="I55" t="s">
        <v>3098</v>
      </c>
      <c r="J55" t="s">
        <v>4037</v>
      </c>
      <c r="K55" t="s">
        <v>4038</v>
      </c>
      <c r="L55" t="s">
        <v>4039</v>
      </c>
      <c r="M55" t="s">
        <v>4040</v>
      </c>
      <c r="N55" t="s">
        <v>23</v>
      </c>
      <c r="O55" t="s">
        <v>280</v>
      </c>
      <c r="P55" t="s">
        <v>4041</v>
      </c>
      <c r="Q55" t="s">
        <v>218</v>
      </c>
    </row>
    <row r="56" spans="1:17">
      <c r="A56" s="600">
        <v>116659</v>
      </c>
      <c r="B56" t="s">
        <v>262</v>
      </c>
      <c r="C56" t="s">
        <v>3045</v>
      </c>
      <c r="D56" t="s">
        <v>3046</v>
      </c>
      <c r="E56" s="605" t="s">
        <v>279</v>
      </c>
      <c r="F56" t="s">
        <v>3047</v>
      </c>
      <c r="G56" t="s">
        <v>3108</v>
      </c>
      <c r="H56" t="s">
        <v>23</v>
      </c>
      <c r="I56" t="s">
        <v>3098</v>
      </c>
      <c r="J56" t="s">
        <v>3109</v>
      </c>
      <c r="K56" t="s">
        <v>3110</v>
      </c>
      <c r="L56" t="s">
        <v>3111</v>
      </c>
      <c r="M56" t="s">
        <v>3112</v>
      </c>
      <c r="N56" t="s">
        <v>23</v>
      </c>
      <c r="O56" t="s">
        <v>280</v>
      </c>
      <c r="P56" t="s">
        <v>4042</v>
      </c>
      <c r="Q56" t="s">
        <v>2080</v>
      </c>
    </row>
    <row r="57" spans="1:17">
      <c r="A57" s="600">
        <v>116659</v>
      </c>
      <c r="B57" t="s">
        <v>262</v>
      </c>
      <c r="C57" t="s">
        <v>3045</v>
      </c>
      <c r="D57" t="s">
        <v>3046</v>
      </c>
      <c r="E57" s="605" t="s">
        <v>279</v>
      </c>
      <c r="F57" t="s">
        <v>3047</v>
      </c>
      <c r="G57" t="s">
        <v>3108</v>
      </c>
      <c r="H57" t="s">
        <v>23</v>
      </c>
      <c r="I57" t="s">
        <v>3098</v>
      </c>
      <c r="J57" t="s">
        <v>3109</v>
      </c>
      <c r="K57" t="s">
        <v>3110</v>
      </c>
      <c r="L57" t="s">
        <v>3111</v>
      </c>
      <c r="M57" t="s">
        <v>3112</v>
      </c>
      <c r="N57" t="s">
        <v>23</v>
      </c>
      <c r="O57" t="s">
        <v>280</v>
      </c>
      <c r="P57" t="s">
        <v>4042</v>
      </c>
      <c r="Q57" t="s">
        <v>2080</v>
      </c>
    </row>
    <row r="58" spans="1:17">
      <c r="A58" s="600">
        <v>410037</v>
      </c>
      <c r="B58" t="s">
        <v>188</v>
      </c>
      <c r="C58" t="s">
        <v>3045</v>
      </c>
      <c r="D58" t="s">
        <v>3046</v>
      </c>
      <c r="E58" s="605" t="s">
        <v>279</v>
      </c>
      <c r="F58" t="s">
        <v>3047</v>
      </c>
      <c r="G58" t="s">
        <v>3114</v>
      </c>
      <c r="H58" t="s">
        <v>23</v>
      </c>
      <c r="I58" t="s">
        <v>3115</v>
      </c>
      <c r="J58" t="s">
        <v>3116</v>
      </c>
      <c r="K58" t="s">
        <v>3117</v>
      </c>
      <c r="L58" t="s">
        <v>3118</v>
      </c>
      <c r="M58" t="s">
        <v>3119</v>
      </c>
      <c r="N58" t="s">
        <v>3120</v>
      </c>
      <c r="O58" t="s">
        <v>280</v>
      </c>
      <c r="P58" t="s">
        <v>4043</v>
      </c>
      <c r="Q58" t="s">
        <v>115</v>
      </c>
    </row>
    <row r="59" spans="1:17">
      <c r="A59" s="600">
        <v>410219</v>
      </c>
      <c r="B59" t="s">
        <v>184</v>
      </c>
      <c r="C59" t="s">
        <v>3045</v>
      </c>
      <c r="D59" t="s">
        <v>3046</v>
      </c>
      <c r="E59" s="605" t="s">
        <v>279</v>
      </c>
      <c r="F59" t="s">
        <v>3047</v>
      </c>
      <c r="G59" t="s">
        <v>3400</v>
      </c>
      <c r="H59" t="s">
        <v>23</v>
      </c>
      <c r="I59" t="s">
        <v>3401</v>
      </c>
      <c r="J59" t="s">
        <v>3402</v>
      </c>
      <c r="K59" t="s">
        <v>3403</v>
      </c>
      <c r="L59" t="s">
        <v>3404</v>
      </c>
      <c r="M59" t="s">
        <v>3405</v>
      </c>
      <c r="N59" t="s">
        <v>3406</v>
      </c>
      <c r="O59" t="s">
        <v>280</v>
      </c>
      <c r="P59" t="s">
        <v>4044</v>
      </c>
      <c r="Q59" t="s">
        <v>115</v>
      </c>
    </row>
    <row r="60" spans="1:17">
      <c r="A60" s="600">
        <v>410334</v>
      </c>
      <c r="B60" t="s">
        <v>53</v>
      </c>
      <c r="C60" t="s">
        <v>3045</v>
      </c>
      <c r="D60" t="s">
        <v>3046</v>
      </c>
      <c r="E60" s="605" t="s">
        <v>279</v>
      </c>
      <c r="F60" t="s">
        <v>3047</v>
      </c>
      <c r="G60" t="s">
        <v>3346</v>
      </c>
      <c r="H60" t="s">
        <v>3347</v>
      </c>
      <c r="I60" t="s">
        <v>3348</v>
      </c>
      <c r="J60" t="s">
        <v>3349</v>
      </c>
      <c r="K60" t="s">
        <v>3350</v>
      </c>
      <c r="L60" t="s">
        <v>3351</v>
      </c>
      <c r="M60" t="s">
        <v>3352</v>
      </c>
      <c r="N60" t="s">
        <v>3353</v>
      </c>
      <c r="O60" t="s">
        <v>280</v>
      </c>
      <c r="P60" t="s">
        <v>4045</v>
      </c>
      <c r="Q60" t="s">
        <v>115</v>
      </c>
    </row>
    <row r="61" spans="1:17">
      <c r="A61" s="600">
        <v>410870</v>
      </c>
      <c r="B61" t="s">
        <v>62</v>
      </c>
      <c r="C61" t="s">
        <v>3045</v>
      </c>
      <c r="D61" t="s">
        <v>3046</v>
      </c>
      <c r="E61" s="605" t="s">
        <v>279</v>
      </c>
      <c r="F61" t="s">
        <v>3047</v>
      </c>
      <c r="G61" t="s">
        <v>4046</v>
      </c>
      <c r="H61" t="s">
        <v>23</v>
      </c>
      <c r="I61" t="s">
        <v>4047</v>
      </c>
      <c r="J61" t="s">
        <v>3128</v>
      </c>
      <c r="K61" t="s">
        <v>4048</v>
      </c>
      <c r="L61" t="s">
        <v>4049</v>
      </c>
      <c r="M61" t="s">
        <v>4050</v>
      </c>
      <c r="N61" t="s">
        <v>23</v>
      </c>
      <c r="O61" t="s">
        <v>280</v>
      </c>
      <c r="P61" t="s">
        <v>4051</v>
      </c>
      <c r="Q61" t="s">
        <v>115</v>
      </c>
    </row>
    <row r="62" spans="1:17">
      <c r="A62" s="600">
        <v>411225</v>
      </c>
      <c r="B62" t="s">
        <v>249</v>
      </c>
      <c r="C62" t="s">
        <v>3045</v>
      </c>
      <c r="D62" t="s">
        <v>3046</v>
      </c>
      <c r="E62" s="605" t="s">
        <v>279</v>
      </c>
      <c r="F62" t="s">
        <v>3047</v>
      </c>
      <c r="G62" t="s">
        <v>4052</v>
      </c>
      <c r="H62" t="s">
        <v>23</v>
      </c>
      <c r="I62" t="s">
        <v>4053</v>
      </c>
      <c r="J62" t="s">
        <v>4054</v>
      </c>
      <c r="K62" t="s">
        <v>4055</v>
      </c>
      <c r="L62" t="s">
        <v>4056</v>
      </c>
      <c r="M62" t="s">
        <v>4057</v>
      </c>
      <c r="N62" t="s">
        <v>23</v>
      </c>
      <c r="O62" t="s">
        <v>280</v>
      </c>
      <c r="P62" t="s">
        <v>4058</v>
      </c>
      <c r="Q62" t="s">
        <v>214</v>
      </c>
    </row>
    <row r="63" spans="1:17">
      <c r="A63" s="600">
        <v>411225</v>
      </c>
      <c r="B63" t="s">
        <v>249</v>
      </c>
      <c r="C63" t="s">
        <v>3045</v>
      </c>
      <c r="D63" t="s">
        <v>3046</v>
      </c>
      <c r="E63" s="605" t="s">
        <v>279</v>
      </c>
      <c r="F63" t="s">
        <v>3047</v>
      </c>
      <c r="G63" t="s">
        <v>4052</v>
      </c>
      <c r="H63" t="s">
        <v>23</v>
      </c>
      <c r="I63" t="s">
        <v>4053</v>
      </c>
      <c r="J63" t="s">
        <v>4054</v>
      </c>
      <c r="K63" t="s">
        <v>4055</v>
      </c>
      <c r="L63" t="s">
        <v>4056</v>
      </c>
      <c r="M63" t="s">
        <v>4057</v>
      </c>
      <c r="N63" t="s">
        <v>23</v>
      </c>
      <c r="O63" t="s">
        <v>280</v>
      </c>
      <c r="P63" t="s">
        <v>4058</v>
      </c>
      <c r="Q63" t="s">
        <v>214</v>
      </c>
    </row>
    <row r="64" spans="1:17">
      <c r="A64" s="600">
        <v>411233</v>
      </c>
      <c r="B64" t="s">
        <v>165</v>
      </c>
      <c r="C64" t="s">
        <v>3045</v>
      </c>
      <c r="D64" t="s">
        <v>3046</v>
      </c>
      <c r="E64" s="605" t="s">
        <v>279</v>
      </c>
      <c r="F64" t="s">
        <v>3047</v>
      </c>
      <c r="G64" t="s">
        <v>4059</v>
      </c>
      <c r="H64" t="s">
        <v>23</v>
      </c>
      <c r="I64" t="s">
        <v>4060</v>
      </c>
      <c r="J64" t="s">
        <v>3608</v>
      </c>
      <c r="K64" t="s">
        <v>4061</v>
      </c>
      <c r="L64" t="s">
        <v>4062</v>
      </c>
      <c r="M64" t="s">
        <v>4063</v>
      </c>
      <c r="N64" t="s">
        <v>23</v>
      </c>
      <c r="O64" t="s">
        <v>280</v>
      </c>
      <c r="P64" t="s">
        <v>4064</v>
      </c>
      <c r="Q64" t="s">
        <v>115</v>
      </c>
    </row>
    <row r="65" spans="1:17">
      <c r="A65" s="600">
        <v>411316</v>
      </c>
      <c r="B65" t="s">
        <v>41</v>
      </c>
      <c r="C65" t="s">
        <v>3045</v>
      </c>
      <c r="D65" t="s">
        <v>3046</v>
      </c>
      <c r="E65" s="605" t="s">
        <v>279</v>
      </c>
      <c r="F65" t="s">
        <v>3047</v>
      </c>
      <c r="G65" t="s">
        <v>4065</v>
      </c>
      <c r="H65" t="s">
        <v>23</v>
      </c>
      <c r="I65" t="s">
        <v>4066</v>
      </c>
      <c r="J65" t="s">
        <v>4067</v>
      </c>
      <c r="K65" t="s">
        <v>4068</v>
      </c>
      <c r="L65" t="s">
        <v>4069</v>
      </c>
      <c r="M65" t="s">
        <v>4070</v>
      </c>
      <c r="N65" t="s">
        <v>4071</v>
      </c>
      <c r="O65" t="s">
        <v>280</v>
      </c>
      <c r="P65" t="s">
        <v>2032</v>
      </c>
      <c r="Q65" t="s">
        <v>115</v>
      </c>
    </row>
    <row r="66" spans="1:17">
      <c r="A66" s="600">
        <v>411357</v>
      </c>
      <c r="B66" t="s">
        <v>100</v>
      </c>
      <c r="C66" t="s">
        <v>3045</v>
      </c>
      <c r="D66" t="s">
        <v>3046</v>
      </c>
      <c r="E66" s="605" t="s">
        <v>279</v>
      </c>
      <c r="F66" t="s">
        <v>3047</v>
      </c>
      <c r="G66" t="s">
        <v>4072</v>
      </c>
      <c r="H66" t="s">
        <v>23</v>
      </c>
      <c r="I66" t="s">
        <v>4073</v>
      </c>
      <c r="J66" t="s">
        <v>4074</v>
      </c>
      <c r="K66" t="s">
        <v>4075</v>
      </c>
      <c r="L66" t="s">
        <v>4076</v>
      </c>
      <c r="M66" t="s">
        <v>4077</v>
      </c>
      <c r="N66" t="s">
        <v>23</v>
      </c>
      <c r="O66" t="s">
        <v>280</v>
      </c>
      <c r="P66" t="s">
        <v>4078</v>
      </c>
      <c r="Q66" t="s">
        <v>115</v>
      </c>
    </row>
    <row r="67" spans="1:17">
      <c r="A67" s="600">
        <v>411365</v>
      </c>
      <c r="B67" t="s">
        <v>166</v>
      </c>
      <c r="C67" t="s">
        <v>3045</v>
      </c>
      <c r="D67" t="s">
        <v>3046</v>
      </c>
      <c r="E67" s="605" t="s">
        <v>279</v>
      </c>
      <c r="F67" t="s">
        <v>3047</v>
      </c>
      <c r="G67" t="s">
        <v>4079</v>
      </c>
      <c r="H67" t="s">
        <v>23</v>
      </c>
      <c r="I67" t="s">
        <v>4080</v>
      </c>
      <c r="J67" t="s">
        <v>4081</v>
      </c>
      <c r="K67" t="s">
        <v>4082</v>
      </c>
      <c r="L67" t="s">
        <v>4083</v>
      </c>
      <c r="M67" t="s">
        <v>4084</v>
      </c>
      <c r="N67" t="s">
        <v>23</v>
      </c>
      <c r="O67" t="s">
        <v>280</v>
      </c>
      <c r="P67" t="s">
        <v>4085</v>
      </c>
      <c r="Q67" t="s">
        <v>115</v>
      </c>
    </row>
    <row r="68" spans="1:17">
      <c r="A68" s="600">
        <v>411399</v>
      </c>
      <c r="B68" t="s">
        <v>29</v>
      </c>
      <c r="C68" t="s">
        <v>3045</v>
      </c>
      <c r="D68" t="s">
        <v>3046</v>
      </c>
      <c r="E68" s="605" t="s">
        <v>279</v>
      </c>
      <c r="F68" t="s">
        <v>3047</v>
      </c>
      <c r="G68" t="s">
        <v>4086</v>
      </c>
      <c r="H68" t="s">
        <v>23</v>
      </c>
      <c r="I68" t="s">
        <v>4087</v>
      </c>
      <c r="J68" t="s">
        <v>4088</v>
      </c>
      <c r="K68" t="s">
        <v>4089</v>
      </c>
      <c r="L68" t="s">
        <v>4090</v>
      </c>
      <c r="M68" t="s">
        <v>4091</v>
      </c>
      <c r="N68" t="s">
        <v>23</v>
      </c>
      <c r="O68" t="s">
        <v>280</v>
      </c>
      <c r="P68" t="s">
        <v>2030</v>
      </c>
      <c r="Q68" t="s">
        <v>113</v>
      </c>
    </row>
    <row r="69" spans="1:17">
      <c r="A69" s="600">
        <v>411415</v>
      </c>
      <c r="B69" t="s">
        <v>243</v>
      </c>
      <c r="C69" t="s">
        <v>3045</v>
      </c>
      <c r="D69" t="s">
        <v>3046</v>
      </c>
      <c r="E69" s="605" t="s">
        <v>279</v>
      </c>
      <c r="F69" t="s">
        <v>3047</v>
      </c>
      <c r="G69" t="s">
        <v>4092</v>
      </c>
      <c r="H69" t="s">
        <v>23</v>
      </c>
      <c r="I69" t="s">
        <v>4093</v>
      </c>
      <c r="J69" t="s">
        <v>4094</v>
      </c>
      <c r="K69" t="s">
        <v>4095</v>
      </c>
      <c r="L69" t="s">
        <v>4096</v>
      </c>
      <c r="M69" t="s">
        <v>4097</v>
      </c>
      <c r="N69" t="s">
        <v>23</v>
      </c>
      <c r="O69" t="s">
        <v>280</v>
      </c>
      <c r="P69" t="s">
        <v>4098</v>
      </c>
      <c r="Q69" t="s">
        <v>268</v>
      </c>
    </row>
    <row r="70" spans="1:17">
      <c r="A70" s="600">
        <v>411423</v>
      </c>
      <c r="B70" t="s">
        <v>147</v>
      </c>
      <c r="C70" t="s">
        <v>3045</v>
      </c>
      <c r="D70" t="s">
        <v>3046</v>
      </c>
      <c r="E70" s="605" t="s">
        <v>279</v>
      </c>
      <c r="F70" t="s">
        <v>3047</v>
      </c>
      <c r="G70" t="s">
        <v>4099</v>
      </c>
      <c r="H70" t="s">
        <v>23</v>
      </c>
      <c r="I70" t="s">
        <v>4100</v>
      </c>
      <c r="J70" t="s">
        <v>4101</v>
      </c>
      <c r="K70" t="s">
        <v>4102</v>
      </c>
      <c r="L70" t="s">
        <v>4103</v>
      </c>
      <c r="M70" t="s">
        <v>4104</v>
      </c>
      <c r="N70" t="s">
        <v>23</v>
      </c>
      <c r="O70" t="s">
        <v>280</v>
      </c>
      <c r="P70" t="s">
        <v>4105</v>
      </c>
      <c r="Q70" t="s">
        <v>115</v>
      </c>
    </row>
    <row r="71" spans="1:17">
      <c r="A71" s="600">
        <v>411456</v>
      </c>
      <c r="B71" t="s">
        <v>83</v>
      </c>
      <c r="C71" t="s">
        <v>3045</v>
      </c>
      <c r="D71" t="s">
        <v>3046</v>
      </c>
      <c r="E71" s="605" t="s">
        <v>279</v>
      </c>
      <c r="F71" t="s">
        <v>3047</v>
      </c>
      <c r="G71" t="s">
        <v>3728</v>
      </c>
      <c r="H71" t="s">
        <v>23</v>
      </c>
      <c r="I71" t="s">
        <v>3729</v>
      </c>
      <c r="J71" t="s">
        <v>3116</v>
      </c>
      <c r="K71" t="s">
        <v>3730</v>
      </c>
      <c r="L71" t="s">
        <v>3731</v>
      </c>
      <c r="M71" t="s">
        <v>3732</v>
      </c>
      <c r="N71" t="s">
        <v>23</v>
      </c>
      <c r="O71" t="s">
        <v>280</v>
      </c>
      <c r="P71" t="s">
        <v>4106</v>
      </c>
      <c r="Q71" t="s">
        <v>115</v>
      </c>
    </row>
    <row r="72" spans="1:17">
      <c r="A72" s="600">
        <v>411563</v>
      </c>
      <c r="B72" t="s">
        <v>122</v>
      </c>
      <c r="C72" t="s">
        <v>3045</v>
      </c>
      <c r="D72" t="s">
        <v>3046</v>
      </c>
      <c r="E72" s="605" t="s">
        <v>279</v>
      </c>
      <c r="F72" t="s">
        <v>3047</v>
      </c>
      <c r="G72" t="s">
        <v>3695</v>
      </c>
      <c r="H72" t="s">
        <v>23</v>
      </c>
      <c r="I72" t="s">
        <v>3696</v>
      </c>
      <c r="J72" t="s">
        <v>3697</v>
      </c>
      <c r="K72" t="s">
        <v>3698</v>
      </c>
      <c r="L72" t="s">
        <v>3699</v>
      </c>
      <c r="M72" t="s">
        <v>3700</v>
      </c>
      <c r="N72" t="s">
        <v>3701</v>
      </c>
      <c r="O72" t="s">
        <v>280</v>
      </c>
      <c r="P72" t="s">
        <v>4107</v>
      </c>
      <c r="Q72" t="s">
        <v>115</v>
      </c>
    </row>
    <row r="73" spans="1:17">
      <c r="A73" s="600">
        <v>411597</v>
      </c>
      <c r="B73" t="s">
        <v>34</v>
      </c>
      <c r="C73" t="s">
        <v>3045</v>
      </c>
      <c r="D73" t="s">
        <v>3046</v>
      </c>
      <c r="E73" s="605" t="s">
        <v>279</v>
      </c>
      <c r="F73" t="s">
        <v>3047</v>
      </c>
      <c r="G73" t="s">
        <v>4108</v>
      </c>
      <c r="H73" t="s">
        <v>23</v>
      </c>
      <c r="I73" t="s">
        <v>4109</v>
      </c>
      <c r="J73" t="s">
        <v>3134</v>
      </c>
      <c r="K73" t="s">
        <v>4110</v>
      </c>
      <c r="L73" t="s">
        <v>4111</v>
      </c>
      <c r="M73" t="s">
        <v>4112</v>
      </c>
      <c r="N73" t="s">
        <v>23</v>
      </c>
      <c r="O73" t="s">
        <v>280</v>
      </c>
      <c r="P73" t="s">
        <v>2013</v>
      </c>
      <c r="Q73" t="s">
        <v>113</v>
      </c>
    </row>
    <row r="74" spans="1:17">
      <c r="A74" s="600">
        <v>411613</v>
      </c>
      <c r="B74" t="s">
        <v>178</v>
      </c>
      <c r="C74" t="s">
        <v>3045</v>
      </c>
      <c r="D74" t="s">
        <v>3046</v>
      </c>
      <c r="E74" s="605" t="s">
        <v>279</v>
      </c>
      <c r="F74" t="s">
        <v>3047</v>
      </c>
      <c r="G74" t="s">
        <v>4113</v>
      </c>
      <c r="H74" t="s">
        <v>23</v>
      </c>
      <c r="I74" t="s">
        <v>4114</v>
      </c>
      <c r="J74" t="s">
        <v>4115</v>
      </c>
      <c r="K74" t="s">
        <v>4116</v>
      </c>
      <c r="L74" t="s">
        <v>4117</v>
      </c>
      <c r="M74" t="s">
        <v>4118</v>
      </c>
      <c r="N74" t="s">
        <v>4071</v>
      </c>
      <c r="O74" t="s">
        <v>280</v>
      </c>
      <c r="P74" t="s">
        <v>4119</v>
      </c>
      <c r="Q74" t="s">
        <v>115</v>
      </c>
    </row>
    <row r="75" spans="1:17">
      <c r="A75" s="600">
        <v>411621</v>
      </c>
      <c r="B75" t="s">
        <v>108</v>
      </c>
      <c r="C75" t="s">
        <v>3045</v>
      </c>
      <c r="D75" t="s">
        <v>3046</v>
      </c>
      <c r="E75" s="605" t="s">
        <v>279</v>
      </c>
      <c r="F75" t="s">
        <v>3047</v>
      </c>
      <c r="G75" t="s">
        <v>3126</v>
      </c>
      <c r="H75" t="s">
        <v>23</v>
      </c>
      <c r="I75" t="s">
        <v>3127</v>
      </c>
      <c r="J75" t="s">
        <v>3128</v>
      </c>
      <c r="K75" t="s">
        <v>3129</v>
      </c>
      <c r="L75" t="s">
        <v>3130</v>
      </c>
      <c r="M75" t="s">
        <v>3131</v>
      </c>
      <c r="N75" t="s">
        <v>23</v>
      </c>
      <c r="O75" t="s">
        <v>280</v>
      </c>
      <c r="P75" t="s">
        <v>4120</v>
      </c>
      <c r="Q75" t="s">
        <v>115</v>
      </c>
    </row>
    <row r="76" spans="1:17">
      <c r="A76" s="600">
        <v>711103</v>
      </c>
      <c r="B76" t="s">
        <v>193</v>
      </c>
      <c r="C76" t="s">
        <v>3045</v>
      </c>
      <c r="D76" t="s">
        <v>3046</v>
      </c>
      <c r="E76" s="605" t="s">
        <v>279</v>
      </c>
      <c r="F76" t="s">
        <v>3047</v>
      </c>
      <c r="G76" t="s">
        <v>4121</v>
      </c>
      <c r="H76" t="s">
        <v>23</v>
      </c>
      <c r="I76" t="s">
        <v>4122</v>
      </c>
      <c r="J76" t="s">
        <v>4123</v>
      </c>
      <c r="K76" t="s">
        <v>4124</v>
      </c>
      <c r="L76" t="s">
        <v>4125</v>
      </c>
      <c r="M76" t="s">
        <v>4126</v>
      </c>
      <c r="N76" t="s">
        <v>23</v>
      </c>
      <c r="O76" t="s">
        <v>280</v>
      </c>
      <c r="P76" t="s">
        <v>4127</v>
      </c>
      <c r="Q76" t="s">
        <v>115</v>
      </c>
    </row>
    <row r="77" spans="1:17">
      <c r="A77" s="600">
        <v>711434</v>
      </c>
      <c r="B77" t="s">
        <v>133</v>
      </c>
      <c r="C77" t="s">
        <v>3045</v>
      </c>
      <c r="D77" t="s">
        <v>3046</v>
      </c>
      <c r="E77" s="605" t="s">
        <v>279</v>
      </c>
      <c r="F77" t="s">
        <v>3047</v>
      </c>
      <c r="G77" t="s">
        <v>1983</v>
      </c>
      <c r="H77" t="s">
        <v>23</v>
      </c>
      <c r="I77" t="s">
        <v>4128</v>
      </c>
      <c r="J77" t="s">
        <v>3410</v>
      </c>
      <c r="K77" t="s">
        <v>4129</v>
      </c>
      <c r="L77" t="s">
        <v>4130</v>
      </c>
      <c r="M77" t="s">
        <v>4131</v>
      </c>
      <c r="N77" t="s">
        <v>23</v>
      </c>
      <c r="O77" t="s">
        <v>280</v>
      </c>
      <c r="P77" t="s">
        <v>4132</v>
      </c>
      <c r="Q77" t="s">
        <v>115</v>
      </c>
    </row>
    <row r="78" spans="1:17">
      <c r="A78" s="600">
        <v>711467</v>
      </c>
      <c r="B78" t="s">
        <v>123</v>
      </c>
      <c r="C78" t="s">
        <v>3045</v>
      </c>
      <c r="D78" t="s">
        <v>3046</v>
      </c>
      <c r="E78" s="605" t="s">
        <v>279</v>
      </c>
      <c r="F78" t="s">
        <v>3047</v>
      </c>
      <c r="G78" t="s">
        <v>4133</v>
      </c>
      <c r="H78" t="s">
        <v>23</v>
      </c>
      <c r="I78" t="s">
        <v>4134</v>
      </c>
      <c r="J78" t="s">
        <v>4135</v>
      </c>
      <c r="K78" t="s">
        <v>4136</v>
      </c>
      <c r="L78" t="s">
        <v>4137</v>
      </c>
      <c r="M78" t="s">
        <v>4138</v>
      </c>
      <c r="N78" t="s">
        <v>23</v>
      </c>
      <c r="O78" t="s">
        <v>280</v>
      </c>
      <c r="P78" t="s">
        <v>4139</v>
      </c>
      <c r="Q78" t="s">
        <v>124</v>
      </c>
    </row>
    <row r="79" spans="1:17">
      <c r="A79" s="600">
        <v>711541</v>
      </c>
      <c r="B79" t="s">
        <v>125</v>
      </c>
      <c r="C79" t="s">
        <v>3045</v>
      </c>
      <c r="D79" t="s">
        <v>3046</v>
      </c>
      <c r="E79" s="605" t="s">
        <v>279</v>
      </c>
      <c r="F79" t="s">
        <v>3047</v>
      </c>
      <c r="G79" t="s">
        <v>3144</v>
      </c>
      <c r="H79" t="s">
        <v>23</v>
      </c>
      <c r="I79" t="s">
        <v>3145</v>
      </c>
      <c r="J79" t="s">
        <v>3146</v>
      </c>
      <c r="K79" t="s">
        <v>3147</v>
      </c>
      <c r="L79" t="s">
        <v>3148</v>
      </c>
      <c r="M79" t="s">
        <v>3149</v>
      </c>
      <c r="N79" t="s">
        <v>23</v>
      </c>
      <c r="O79" t="s">
        <v>280</v>
      </c>
      <c r="P79" t="s">
        <v>4140</v>
      </c>
      <c r="Q79" t="s">
        <v>115</v>
      </c>
    </row>
    <row r="80" spans="1:17">
      <c r="A80" s="600">
        <v>711749</v>
      </c>
      <c r="B80" t="s">
        <v>238</v>
      </c>
      <c r="C80" t="s">
        <v>3045</v>
      </c>
      <c r="D80" t="s">
        <v>3046</v>
      </c>
      <c r="E80" s="605" t="s">
        <v>279</v>
      </c>
      <c r="F80" t="s">
        <v>3047</v>
      </c>
      <c r="G80" t="s">
        <v>4141</v>
      </c>
      <c r="H80" t="s">
        <v>23</v>
      </c>
      <c r="I80" t="s">
        <v>4142</v>
      </c>
      <c r="J80" t="s">
        <v>4143</v>
      </c>
      <c r="K80" t="s">
        <v>4144</v>
      </c>
      <c r="L80" t="s">
        <v>4145</v>
      </c>
      <c r="M80" t="s">
        <v>4146</v>
      </c>
      <c r="N80" t="s">
        <v>23</v>
      </c>
      <c r="O80" t="s">
        <v>280</v>
      </c>
      <c r="P80" t="s">
        <v>4147</v>
      </c>
      <c r="Q80" t="s">
        <v>173</v>
      </c>
    </row>
    <row r="81" spans="1:17">
      <c r="A81" s="600">
        <v>711749</v>
      </c>
      <c r="B81" t="s">
        <v>238</v>
      </c>
      <c r="C81" t="s">
        <v>3045</v>
      </c>
      <c r="D81" t="s">
        <v>3046</v>
      </c>
      <c r="E81" s="605" t="s">
        <v>279</v>
      </c>
      <c r="F81" t="s">
        <v>3047</v>
      </c>
      <c r="G81" t="s">
        <v>4141</v>
      </c>
      <c r="H81" t="s">
        <v>23</v>
      </c>
      <c r="I81" t="s">
        <v>4142</v>
      </c>
      <c r="J81" t="s">
        <v>4143</v>
      </c>
      <c r="K81" t="s">
        <v>4144</v>
      </c>
      <c r="L81" t="s">
        <v>4145</v>
      </c>
      <c r="M81" t="s">
        <v>4146</v>
      </c>
      <c r="N81" t="s">
        <v>23</v>
      </c>
      <c r="O81" t="s">
        <v>280</v>
      </c>
      <c r="P81" t="s">
        <v>4147</v>
      </c>
      <c r="Q81" t="s">
        <v>173</v>
      </c>
    </row>
    <row r="82" spans="1:17">
      <c r="A82" s="600">
        <v>711764</v>
      </c>
      <c r="B82" t="s">
        <v>139</v>
      </c>
      <c r="C82" t="s">
        <v>3045</v>
      </c>
      <c r="D82" t="s">
        <v>3046</v>
      </c>
      <c r="E82" s="605" t="s">
        <v>279</v>
      </c>
      <c r="F82" t="s">
        <v>3047</v>
      </c>
      <c r="G82" t="s">
        <v>4148</v>
      </c>
      <c r="H82" t="s">
        <v>23</v>
      </c>
      <c r="I82" t="s">
        <v>4149</v>
      </c>
      <c r="J82" t="s">
        <v>3410</v>
      </c>
      <c r="K82" t="s">
        <v>4150</v>
      </c>
      <c r="L82" t="s">
        <v>4151</v>
      </c>
      <c r="M82" t="s">
        <v>4152</v>
      </c>
      <c r="N82" t="s">
        <v>23</v>
      </c>
      <c r="O82" t="s">
        <v>280</v>
      </c>
      <c r="P82" t="s">
        <v>4153</v>
      </c>
      <c r="Q82" t="s">
        <v>115</v>
      </c>
    </row>
    <row r="83" spans="1:17">
      <c r="A83" s="600">
        <v>712044</v>
      </c>
      <c r="B83" t="s">
        <v>95</v>
      </c>
      <c r="C83" t="s">
        <v>3045</v>
      </c>
      <c r="D83" t="s">
        <v>3046</v>
      </c>
      <c r="E83" s="605" t="s">
        <v>279</v>
      </c>
      <c r="F83" t="s">
        <v>3047</v>
      </c>
      <c r="G83" t="s">
        <v>4154</v>
      </c>
      <c r="H83" t="s">
        <v>23</v>
      </c>
      <c r="I83" t="s">
        <v>4155</v>
      </c>
      <c r="J83" t="s">
        <v>4156</v>
      </c>
      <c r="K83" t="s">
        <v>4157</v>
      </c>
      <c r="L83" t="s">
        <v>4158</v>
      </c>
      <c r="M83" t="s">
        <v>4159</v>
      </c>
      <c r="N83" t="s">
        <v>23</v>
      </c>
      <c r="O83" t="s">
        <v>280</v>
      </c>
      <c r="P83" t="s">
        <v>4160</v>
      </c>
      <c r="Q83" t="s">
        <v>115</v>
      </c>
    </row>
    <row r="84" spans="1:17">
      <c r="A84" s="600">
        <v>712150</v>
      </c>
      <c r="B84" t="s">
        <v>96</v>
      </c>
      <c r="C84" t="s">
        <v>3045</v>
      </c>
      <c r="D84" t="s">
        <v>3046</v>
      </c>
      <c r="E84" s="605" t="s">
        <v>279</v>
      </c>
      <c r="F84" t="s">
        <v>3047</v>
      </c>
      <c r="G84" t="s">
        <v>3169</v>
      </c>
      <c r="H84" t="s">
        <v>23</v>
      </c>
      <c r="I84" t="s">
        <v>3170</v>
      </c>
      <c r="J84" t="s">
        <v>3171</v>
      </c>
      <c r="K84" t="s">
        <v>3172</v>
      </c>
      <c r="L84" t="s">
        <v>3173</v>
      </c>
      <c r="M84" t="s">
        <v>3174</v>
      </c>
      <c r="N84" t="s">
        <v>23</v>
      </c>
      <c r="O84" t="s">
        <v>280</v>
      </c>
      <c r="P84" t="s">
        <v>4161</v>
      </c>
      <c r="Q84" t="s">
        <v>115</v>
      </c>
    </row>
    <row r="85" spans="1:17">
      <c r="A85" s="600">
        <v>712317</v>
      </c>
      <c r="B85" t="s">
        <v>221</v>
      </c>
      <c r="C85" t="s">
        <v>3045</v>
      </c>
      <c r="D85" t="s">
        <v>3046</v>
      </c>
      <c r="E85" s="605" t="s">
        <v>279</v>
      </c>
      <c r="F85" t="s">
        <v>3047</v>
      </c>
      <c r="G85" t="s">
        <v>4162</v>
      </c>
      <c r="H85" t="s">
        <v>23</v>
      </c>
      <c r="I85" t="s">
        <v>4163</v>
      </c>
      <c r="J85" t="s">
        <v>4164</v>
      </c>
      <c r="K85" t="s">
        <v>4165</v>
      </c>
      <c r="L85" t="s">
        <v>4166</v>
      </c>
      <c r="M85" t="s">
        <v>4167</v>
      </c>
      <c r="N85" t="s">
        <v>4168</v>
      </c>
      <c r="O85" t="s">
        <v>280</v>
      </c>
      <c r="P85" t="s">
        <v>4169</v>
      </c>
      <c r="Q85" t="s">
        <v>265</v>
      </c>
    </row>
    <row r="86" spans="1:17">
      <c r="A86" s="600">
        <v>712341</v>
      </c>
      <c r="B86" t="s">
        <v>39</v>
      </c>
      <c r="C86" t="s">
        <v>3045</v>
      </c>
      <c r="D86" t="s">
        <v>3046</v>
      </c>
      <c r="E86" s="605" t="s">
        <v>279</v>
      </c>
      <c r="F86" t="s">
        <v>3047</v>
      </c>
      <c r="G86" t="s">
        <v>4170</v>
      </c>
      <c r="H86" t="s">
        <v>23</v>
      </c>
      <c r="I86" t="s">
        <v>4171</v>
      </c>
      <c r="J86" t="s">
        <v>4172</v>
      </c>
      <c r="K86" t="s">
        <v>4173</v>
      </c>
      <c r="L86" t="s">
        <v>4174</v>
      </c>
      <c r="M86" t="s">
        <v>4175</v>
      </c>
      <c r="N86" t="s">
        <v>23</v>
      </c>
      <c r="O86" t="s">
        <v>280</v>
      </c>
      <c r="P86" t="s">
        <v>2020</v>
      </c>
      <c r="Q86" t="s">
        <v>4176</v>
      </c>
    </row>
    <row r="87" spans="1:17">
      <c r="A87" s="600">
        <v>712473</v>
      </c>
      <c r="B87" t="s">
        <v>179</v>
      </c>
      <c r="C87" t="s">
        <v>3045</v>
      </c>
      <c r="D87" t="s">
        <v>3046</v>
      </c>
      <c r="E87" s="605" t="s">
        <v>279</v>
      </c>
      <c r="F87" t="s">
        <v>3047</v>
      </c>
      <c r="G87" t="s">
        <v>4177</v>
      </c>
      <c r="H87" t="s">
        <v>23</v>
      </c>
      <c r="I87" t="s">
        <v>4178</v>
      </c>
      <c r="J87" t="s">
        <v>4179</v>
      </c>
      <c r="K87" t="s">
        <v>4180</v>
      </c>
      <c r="L87" t="s">
        <v>4181</v>
      </c>
      <c r="M87" t="s">
        <v>4182</v>
      </c>
      <c r="N87" t="s">
        <v>23</v>
      </c>
      <c r="O87" t="s">
        <v>280</v>
      </c>
      <c r="P87" t="s">
        <v>4183</v>
      </c>
      <c r="Q87" t="s">
        <v>115</v>
      </c>
    </row>
    <row r="88" spans="1:17">
      <c r="A88" s="600">
        <v>712556</v>
      </c>
      <c r="B88" t="s">
        <v>73</v>
      </c>
      <c r="C88" t="s">
        <v>3045</v>
      </c>
      <c r="D88" t="s">
        <v>3046</v>
      </c>
      <c r="E88" s="605" t="s">
        <v>279</v>
      </c>
      <c r="F88" t="s">
        <v>3047</v>
      </c>
      <c r="G88" t="s">
        <v>4184</v>
      </c>
      <c r="H88" t="s">
        <v>23</v>
      </c>
      <c r="I88" t="s">
        <v>4185</v>
      </c>
      <c r="J88" t="s">
        <v>4186</v>
      </c>
      <c r="K88" t="s">
        <v>4187</v>
      </c>
      <c r="L88" t="s">
        <v>4188</v>
      </c>
      <c r="M88" t="s">
        <v>4189</v>
      </c>
      <c r="N88" t="s">
        <v>23</v>
      </c>
      <c r="O88" t="s">
        <v>280</v>
      </c>
      <c r="P88" t="s">
        <v>4190</v>
      </c>
      <c r="Q88" t="s">
        <v>115</v>
      </c>
    </row>
    <row r="89" spans="1:17">
      <c r="A89" s="600">
        <v>712598</v>
      </c>
      <c r="B89" t="s">
        <v>109</v>
      </c>
      <c r="C89" t="s">
        <v>3045</v>
      </c>
      <c r="D89" t="s">
        <v>3046</v>
      </c>
      <c r="E89" s="605" t="s">
        <v>279</v>
      </c>
      <c r="F89" t="s">
        <v>3047</v>
      </c>
      <c r="G89" t="s">
        <v>4191</v>
      </c>
      <c r="H89" t="s">
        <v>23</v>
      </c>
      <c r="I89" t="s">
        <v>4192</v>
      </c>
      <c r="J89" t="s">
        <v>4193</v>
      </c>
      <c r="K89" t="s">
        <v>4194</v>
      </c>
      <c r="L89" t="s">
        <v>4195</v>
      </c>
      <c r="M89" t="s">
        <v>4196</v>
      </c>
      <c r="N89" t="s">
        <v>23</v>
      </c>
      <c r="O89" t="s">
        <v>280</v>
      </c>
      <c r="P89" t="s">
        <v>4197</v>
      </c>
      <c r="Q89" t="s">
        <v>115</v>
      </c>
    </row>
    <row r="90" spans="1:17">
      <c r="A90" s="600">
        <v>712697</v>
      </c>
      <c r="B90" t="s">
        <v>204</v>
      </c>
      <c r="C90" t="s">
        <v>3045</v>
      </c>
      <c r="D90" t="s">
        <v>3046</v>
      </c>
      <c r="E90" s="605" t="s">
        <v>279</v>
      </c>
      <c r="F90" t="s">
        <v>3047</v>
      </c>
      <c r="G90" t="s">
        <v>4198</v>
      </c>
      <c r="H90" t="s">
        <v>23</v>
      </c>
      <c r="I90" t="s">
        <v>4199</v>
      </c>
      <c r="J90" t="s">
        <v>4200</v>
      </c>
      <c r="K90" t="s">
        <v>4201</v>
      </c>
      <c r="L90" t="s">
        <v>4202</v>
      </c>
      <c r="M90" t="s">
        <v>4203</v>
      </c>
      <c r="N90" t="s">
        <v>23</v>
      </c>
      <c r="O90" t="s">
        <v>280</v>
      </c>
      <c r="P90" t="s">
        <v>4204</v>
      </c>
      <c r="Q90" t="s">
        <v>4205</v>
      </c>
    </row>
    <row r="91" spans="1:17">
      <c r="A91" s="600">
        <v>712705</v>
      </c>
      <c r="B91" t="s">
        <v>211</v>
      </c>
      <c r="C91" t="s">
        <v>3045</v>
      </c>
      <c r="D91" t="s">
        <v>3046</v>
      </c>
      <c r="E91" s="605" t="s">
        <v>279</v>
      </c>
      <c r="F91" t="s">
        <v>3047</v>
      </c>
      <c r="G91" t="s">
        <v>4206</v>
      </c>
      <c r="H91" t="s">
        <v>23</v>
      </c>
      <c r="I91" t="s">
        <v>4207</v>
      </c>
      <c r="J91" t="s">
        <v>4208</v>
      </c>
      <c r="K91" t="s">
        <v>4209</v>
      </c>
      <c r="L91" t="s">
        <v>4210</v>
      </c>
      <c r="M91" t="s">
        <v>4211</v>
      </c>
      <c r="N91" t="s">
        <v>35</v>
      </c>
      <c r="O91" t="s">
        <v>280</v>
      </c>
      <c r="P91" t="s">
        <v>4212</v>
      </c>
      <c r="Q91" t="s">
        <v>4213</v>
      </c>
    </row>
    <row r="92" spans="1:17">
      <c r="A92" s="600">
        <v>712739</v>
      </c>
      <c r="B92" t="s">
        <v>225</v>
      </c>
      <c r="C92" t="s">
        <v>3045</v>
      </c>
      <c r="D92" t="s">
        <v>3046</v>
      </c>
      <c r="E92" s="605" t="s">
        <v>279</v>
      </c>
      <c r="F92" t="s">
        <v>3047</v>
      </c>
      <c r="G92" t="s">
        <v>4214</v>
      </c>
      <c r="H92" t="s">
        <v>23</v>
      </c>
      <c r="I92" t="s">
        <v>23</v>
      </c>
      <c r="J92" t="s">
        <v>4215</v>
      </c>
      <c r="K92" t="s">
        <v>4216</v>
      </c>
      <c r="L92" t="s">
        <v>4217</v>
      </c>
      <c r="M92" t="s">
        <v>4218</v>
      </c>
      <c r="N92" t="s">
        <v>4219</v>
      </c>
      <c r="O92" t="s">
        <v>280</v>
      </c>
      <c r="P92" t="s">
        <v>4220</v>
      </c>
      <c r="Q92" t="s">
        <v>237</v>
      </c>
    </row>
    <row r="93" spans="1:17">
      <c r="A93" s="600">
        <v>712747</v>
      </c>
      <c r="B93" t="s">
        <v>226</v>
      </c>
      <c r="C93" t="s">
        <v>3045</v>
      </c>
      <c r="D93" t="s">
        <v>3046</v>
      </c>
      <c r="E93" s="605" t="s">
        <v>279</v>
      </c>
      <c r="F93" t="s">
        <v>3047</v>
      </c>
      <c r="G93" t="s">
        <v>4221</v>
      </c>
      <c r="H93" t="s">
        <v>23</v>
      </c>
      <c r="I93" t="s">
        <v>23</v>
      </c>
      <c r="J93" t="s">
        <v>3417</v>
      </c>
      <c r="K93" t="s">
        <v>4222</v>
      </c>
      <c r="L93" t="s">
        <v>4223</v>
      </c>
      <c r="M93" t="s">
        <v>4224</v>
      </c>
      <c r="N93" t="s">
        <v>23</v>
      </c>
      <c r="O93" t="s">
        <v>280</v>
      </c>
      <c r="P93" t="s">
        <v>4225</v>
      </c>
      <c r="Q93" t="s">
        <v>157</v>
      </c>
    </row>
    <row r="94" spans="1:17">
      <c r="A94" s="600">
        <v>811184</v>
      </c>
      <c r="B94" t="s">
        <v>248</v>
      </c>
      <c r="C94" t="s">
        <v>3045</v>
      </c>
      <c r="D94" t="s">
        <v>3046</v>
      </c>
      <c r="E94" s="605" t="s">
        <v>279</v>
      </c>
      <c r="F94" t="s">
        <v>3047</v>
      </c>
      <c r="G94" t="s">
        <v>4226</v>
      </c>
      <c r="H94" t="s">
        <v>23</v>
      </c>
      <c r="I94" t="s">
        <v>4227</v>
      </c>
      <c r="J94" t="s">
        <v>4228</v>
      </c>
      <c r="K94" t="s">
        <v>4229</v>
      </c>
      <c r="L94" t="s">
        <v>4230</v>
      </c>
      <c r="M94" t="s">
        <v>4231</v>
      </c>
      <c r="N94" t="s">
        <v>23</v>
      </c>
      <c r="O94" t="s">
        <v>280</v>
      </c>
      <c r="P94" t="s">
        <v>4232</v>
      </c>
      <c r="Q94" t="s">
        <v>214</v>
      </c>
    </row>
    <row r="95" spans="1:17">
      <c r="A95" s="600">
        <v>811242</v>
      </c>
      <c r="B95" t="s">
        <v>47</v>
      </c>
      <c r="C95" t="s">
        <v>3045</v>
      </c>
      <c r="D95" t="s">
        <v>3046</v>
      </c>
      <c r="E95" s="605" t="s">
        <v>279</v>
      </c>
      <c r="F95" t="s">
        <v>3047</v>
      </c>
      <c r="G95" t="s">
        <v>4233</v>
      </c>
      <c r="H95" t="s">
        <v>23</v>
      </c>
      <c r="I95" t="s">
        <v>4234</v>
      </c>
      <c r="J95" t="s">
        <v>4235</v>
      </c>
      <c r="K95" t="s">
        <v>4236</v>
      </c>
      <c r="L95" t="s">
        <v>4237</v>
      </c>
      <c r="M95" t="s">
        <v>4238</v>
      </c>
      <c r="N95" t="s">
        <v>23</v>
      </c>
      <c r="O95" t="s">
        <v>280</v>
      </c>
      <c r="P95" t="s">
        <v>4239</v>
      </c>
      <c r="Q95" t="s">
        <v>115</v>
      </c>
    </row>
    <row r="96" spans="1:17">
      <c r="A96" s="600">
        <v>811374</v>
      </c>
      <c r="B96" t="s">
        <v>64</v>
      </c>
      <c r="C96" t="s">
        <v>3045</v>
      </c>
      <c r="D96" t="s">
        <v>3046</v>
      </c>
      <c r="E96" s="605" t="s">
        <v>279</v>
      </c>
      <c r="F96" t="s">
        <v>3047</v>
      </c>
      <c r="G96" t="s">
        <v>4240</v>
      </c>
      <c r="H96" t="s">
        <v>23</v>
      </c>
      <c r="I96" t="s">
        <v>4241</v>
      </c>
      <c r="J96" t="s">
        <v>4242</v>
      </c>
      <c r="K96" t="s">
        <v>4243</v>
      </c>
      <c r="L96" t="s">
        <v>4244</v>
      </c>
      <c r="M96" t="s">
        <v>4245</v>
      </c>
      <c r="N96" t="s">
        <v>23</v>
      </c>
      <c r="O96" t="s">
        <v>280</v>
      </c>
      <c r="P96" t="s">
        <v>4246</v>
      </c>
      <c r="Q96" t="s">
        <v>115</v>
      </c>
    </row>
    <row r="97" spans="1:17">
      <c r="A97" s="600">
        <v>811507</v>
      </c>
      <c r="B97" t="s">
        <v>128</v>
      </c>
      <c r="C97" t="s">
        <v>3045</v>
      </c>
      <c r="D97" t="s">
        <v>3046</v>
      </c>
      <c r="E97" s="605" t="s">
        <v>279</v>
      </c>
      <c r="F97" t="s">
        <v>3047</v>
      </c>
      <c r="G97" t="s">
        <v>1985</v>
      </c>
      <c r="H97" t="s">
        <v>23</v>
      </c>
      <c r="I97" t="s">
        <v>4247</v>
      </c>
      <c r="J97" t="s">
        <v>4248</v>
      </c>
      <c r="K97" t="s">
        <v>4249</v>
      </c>
      <c r="L97" t="s">
        <v>4250</v>
      </c>
      <c r="M97" t="s">
        <v>4251</v>
      </c>
      <c r="N97" t="s">
        <v>4252</v>
      </c>
      <c r="O97" t="s">
        <v>280</v>
      </c>
      <c r="P97" t="s">
        <v>4253</v>
      </c>
      <c r="Q97" t="s">
        <v>115</v>
      </c>
    </row>
    <row r="98" spans="1:17">
      <c r="A98" s="600">
        <v>811614</v>
      </c>
      <c r="B98" t="s">
        <v>74</v>
      </c>
      <c r="C98" t="s">
        <v>3045</v>
      </c>
      <c r="D98" t="s">
        <v>3046</v>
      </c>
      <c r="E98" s="605" t="s">
        <v>279</v>
      </c>
      <c r="F98" t="s">
        <v>3047</v>
      </c>
      <c r="G98" t="s">
        <v>4254</v>
      </c>
      <c r="H98" t="s">
        <v>23</v>
      </c>
      <c r="I98" t="s">
        <v>4255</v>
      </c>
      <c r="J98" t="s">
        <v>4242</v>
      </c>
      <c r="K98" t="s">
        <v>4256</v>
      </c>
      <c r="L98" t="s">
        <v>4257</v>
      </c>
      <c r="M98" t="s">
        <v>4258</v>
      </c>
      <c r="N98" t="s">
        <v>23</v>
      </c>
      <c r="O98" t="s">
        <v>280</v>
      </c>
      <c r="P98" t="s">
        <v>4259</v>
      </c>
      <c r="Q98" t="s">
        <v>115</v>
      </c>
    </row>
    <row r="99" spans="1:17">
      <c r="A99" s="600">
        <v>811622</v>
      </c>
      <c r="B99" t="s">
        <v>75</v>
      </c>
      <c r="C99" t="s">
        <v>3045</v>
      </c>
      <c r="D99" t="s">
        <v>3046</v>
      </c>
      <c r="E99" s="605" t="s">
        <v>279</v>
      </c>
      <c r="F99" t="s">
        <v>3047</v>
      </c>
      <c r="G99" t="s">
        <v>4260</v>
      </c>
      <c r="H99" t="s">
        <v>23</v>
      </c>
      <c r="I99" t="s">
        <v>4261</v>
      </c>
      <c r="J99" t="s">
        <v>4262</v>
      </c>
      <c r="K99" t="s">
        <v>4263</v>
      </c>
      <c r="L99" t="s">
        <v>4264</v>
      </c>
      <c r="M99" t="s">
        <v>4265</v>
      </c>
      <c r="N99" t="s">
        <v>23</v>
      </c>
      <c r="O99" t="s">
        <v>280</v>
      </c>
      <c r="P99" t="s">
        <v>4266</v>
      </c>
      <c r="Q99" t="s">
        <v>115</v>
      </c>
    </row>
    <row r="100" spans="1:17">
      <c r="A100" s="600">
        <v>811689</v>
      </c>
      <c r="B100" t="s">
        <v>110</v>
      </c>
      <c r="C100" t="s">
        <v>3045</v>
      </c>
      <c r="D100" t="s">
        <v>3046</v>
      </c>
      <c r="E100" s="605" t="s">
        <v>279</v>
      </c>
      <c r="F100" t="s">
        <v>3047</v>
      </c>
      <c r="G100" t="s">
        <v>4267</v>
      </c>
      <c r="H100" t="s">
        <v>23</v>
      </c>
      <c r="I100" t="s">
        <v>4268</v>
      </c>
      <c r="J100" t="s">
        <v>4269</v>
      </c>
      <c r="K100" t="s">
        <v>4270</v>
      </c>
      <c r="L100" t="s">
        <v>4271</v>
      </c>
      <c r="M100" t="s">
        <v>4272</v>
      </c>
      <c r="N100" t="s">
        <v>4273</v>
      </c>
      <c r="O100" t="s">
        <v>280</v>
      </c>
      <c r="P100" t="s">
        <v>4274</v>
      </c>
      <c r="Q100" t="s">
        <v>115</v>
      </c>
    </row>
    <row r="101" spans="1:17">
      <c r="A101" s="600">
        <v>811788</v>
      </c>
      <c r="B101" t="s">
        <v>140</v>
      </c>
      <c r="C101" t="s">
        <v>3045</v>
      </c>
      <c r="D101" t="s">
        <v>3046</v>
      </c>
      <c r="E101" s="605" t="s">
        <v>279</v>
      </c>
      <c r="F101" t="s">
        <v>3047</v>
      </c>
      <c r="G101" t="s">
        <v>4275</v>
      </c>
      <c r="H101" t="s">
        <v>23</v>
      </c>
      <c r="I101" t="s">
        <v>4276</v>
      </c>
      <c r="J101" t="s">
        <v>4277</v>
      </c>
      <c r="K101" t="s">
        <v>4278</v>
      </c>
      <c r="L101" t="s">
        <v>4279</v>
      </c>
      <c r="M101" t="s">
        <v>4280</v>
      </c>
      <c r="N101" t="s">
        <v>4281</v>
      </c>
      <c r="O101" t="s">
        <v>280</v>
      </c>
      <c r="P101" t="s">
        <v>4282</v>
      </c>
      <c r="Q101" t="s">
        <v>115</v>
      </c>
    </row>
    <row r="102" spans="1:17">
      <c r="A102" s="600">
        <v>811986</v>
      </c>
      <c r="B102" t="s">
        <v>222</v>
      </c>
      <c r="C102" t="s">
        <v>3045</v>
      </c>
      <c r="D102" t="s">
        <v>3046</v>
      </c>
      <c r="E102" s="605" t="s">
        <v>279</v>
      </c>
      <c r="F102" t="s">
        <v>3047</v>
      </c>
      <c r="G102" t="s">
        <v>4283</v>
      </c>
      <c r="H102" t="s">
        <v>23</v>
      </c>
      <c r="I102" t="s">
        <v>4284</v>
      </c>
      <c r="J102" t="s">
        <v>4248</v>
      </c>
      <c r="K102" t="s">
        <v>4285</v>
      </c>
      <c r="L102" t="s">
        <v>4286</v>
      </c>
      <c r="M102" t="s">
        <v>4287</v>
      </c>
      <c r="N102" t="s">
        <v>23</v>
      </c>
      <c r="O102" t="s">
        <v>280</v>
      </c>
      <c r="P102" t="s">
        <v>4288</v>
      </c>
      <c r="Q102" t="s">
        <v>155</v>
      </c>
    </row>
    <row r="103" spans="1:17">
      <c r="A103" s="600">
        <v>812034</v>
      </c>
      <c r="B103" t="s">
        <v>111</v>
      </c>
      <c r="C103" t="s">
        <v>3045</v>
      </c>
      <c r="D103" t="s">
        <v>3046</v>
      </c>
      <c r="E103" s="605" t="s">
        <v>279</v>
      </c>
      <c r="F103" t="s">
        <v>3047</v>
      </c>
      <c r="G103" t="s">
        <v>4289</v>
      </c>
      <c r="H103" t="s">
        <v>23</v>
      </c>
      <c r="I103" t="s">
        <v>4290</v>
      </c>
      <c r="J103" t="s">
        <v>4291</v>
      </c>
      <c r="K103" t="s">
        <v>4292</v>
      </c>
      <c r="L103" t="s">
        <v>4293</v>
      </c>
      <c r="M103" t="s">
        <v>4294</v>
      </c>
      <c r="N103" t="s">
        <v>23</v>
      </c>
      <c r="O103" t="s">
        <v>280</v>
      </c>
      <c r="P103" t="s">
        <v>4295</v>
      </c>
      <c r="Q103" t="s">
        <v>115</v>
      </c>
    </row>
    <row r="104" spans="1:17">
      <c r="A104" s="600">
        <v>812059</v>
      </c>
      <c r="B104" t="s">
        <v>84</v>
      </c>
      <c r="C104" t="s">
        <v>3045</v>
      </c>
      <c r="D104" t="s">
        <v>3046</v>
      </c>
      <c r="E104" s="605" t="s">
        <v>279</v>
      </c>
      <c r="F104" t="s">
        <v>3047</v>
      </c>
      <c r="G104" t="s">
        <v>4296</v>
      </c>
      <c r="H104" t="s">
        <v>23</v>
      </c>
      <c r="I104" t="s">
        <v>4297</v>
      </c>
      <c r="J104" t="s">
        <v>4298</v>
      </c>
      <c r="K104" t="s">
        <v>4299</v>
      </c>
      <c r="L104" t="s">
        <v>4300</v>
      </c>
      <c r="M104" t="s">
        <v>4301</v>
      </c>
      <c r="N104" t="s">
        <v>23</v>
      </c>
      <c r="O104" t="s">
        <v>280</v>
      </c>
      <c r="P104" t="s">
        <v>4302</v>
      </c>
      <c r="Q104" t="s">
        <v>115</v>
      </c>
    </row>
    <row r="105" spans="1:17">
      <c r="A105" s="600">
        <v>812190</v>
      </c>
      <c r="B105" t="s">
        <v>158</v>
      </c>
      <c r="C105" t="s">
        <v>3045</v>
      </c>
      <c r="D105" t="s">
        <v>3046</v>
      </c>
      <c r="E105" s="605" t="s">
        <v>279</v>
      </c>
      <c r="F105" t="s">
        <v>3047</v>
      </c>
      <c r="G105" t="s">
        <v>4303</v>
      </c>
      <c r="H105" t="s">
        <v>23</v>
      </c>
      <c r="I105" t="s">
        <v>4304</v>
      </c>
      <c r="J105" t="s">
        <v>4305</v>
      </c>
      <c r="K105" t="s">
        <v>4306</v>
      </c>
      <c r="L105" t="s">
        <v>4307</v>
      </c>
      <c r="M105" t="s">
        <v>4308</v>
      </c>
      <c r="N105" t="s">
        <v>23</v>
      </c>
      <c r="O105" t="s">
        <v>280</v>
      </c>
      <c r="P105" t="s">
        <v>4309</v>
      </c>
      <c r="Q105" t="s">
        <v>115</v>
      </c>
    </row>
    <row r="106" spans="1:17">
      <c r="A106" s="600">
        <v>812224</v>
      </c>
      <c r="B106" t="s">
        <v>220</v>
      </c>
      <c r="C106" t="s">
        <v>3045</v>
      </c>
      <c r="D106" t="s">
        <v>3046</v>
      </c>
      <c r="E106" s="605" t="s">
        <v>279</v>
      </c>
      <c r="F106" t="s">
        <v>3047</v>
      </c>
      <c r="G106" t="s">
        <v>3180</v>
      </c>
      <c r="H106" t="s">
        <v>23</v>
      </c>
      <c r="I106" t="s">
        <v>3181</v>
      </c>
      <c r="J106" t="s">
        <v>3182</v>
      </c>
      <c r="K106" t="s">
        <v>3183</v>
      </c>
      <c r="L106" t="s">
        <v>3184</v>
      </c>
      <c r="M106" t="s">
        <v>3185</v>
      </c>
      <c r="N106" t="s">
        <v>3186</v>
      </c>
      <c r="O106" t="s">
        <v>280</v>
      </c>
      <c r="P106" t="s">
        <v>4310</v>
      </c>
      <c r="Q106" t="s">
        <v>265</v>
      </c>
    </row>
    <row r="107" spans="1:17">
      <c r="A107" s="600">
        <v>812398</v>
      </c>
      <c r="B107" t="s">
        <v>141</v>
      </c>
      <c r="C107" t="s">
        <v>3045</v>
      </c>
      <c r="D107" t="s">
        <v>3046</v>
      </c>
      <c r="E107" s="605" t="s">
        <v>279</v>
      </c>
      <c r="F107" t="s">
        <v>3047</v>
      </c>
      <c r="G107" t="s">
        <v>4311</v>
      </c>
      <c r="H107" t="s">
        <v>23</v>
      </c>
      <c r="I107" t="s">
        <v>4312</v>
      </c>
      <c r="J107" t="s">
        <v>4313</v>
      </c>
      <c r="K107" t="s">
        <v>4314</v>
      </c>
      <c r="L107" t="s">
        <v>4315</v>
      </c>
      <c r="M107" t="s">
        <v>4316</v>
      </c>
      <c r="N107" t="s">
        <v>23</v>
      </c>
      <c r="O107" t="s">
        <v>280</v>
      </c>
      <c r="P107" t="s">
        <v>4317</v>
      </c>
      <c r="Q107" t="s">
        <v>115</v>
      </c>
    </row>
    <row r="108" spans="1:17">
      <c r="A108" s="600">
        <v>812497</v>
      </c>
      <c r="B108" t="s">
        <v>202</v>
      </c>
      <c r="C108" t="s">
        <v>3045</v>
      </c>
      <c r="D108" t="s">
        <v>3046</v>
      </c>
      <c r="E108" s="605" t="s">
        <v>279</v>
      </c>
      <c r="F108" t="s">
        <v>3047</v>
      </c>
      <c r="G108" t="s">
        <v>3588</v>
      </c>
      <c r="H108" t="s">
        <v>3589</v>
      </c>
      <c r="I108" t="s">
        <v>3590</v>
      </c>
      <c r="J108" t="s">
        <v>3591</v>
      </c>
      <c r="K108" t="s">
        <v>3592</v>
      </c>
      <c r="L108" t="s">
        <v>3593</v>
      </c>
      <c r="M108" t="s">
        <v>3594</v>
      </c>
      <c r="N108" t="s">
        <v>3595</v>
      </c>
      <c r="O108" t="s">
        <v>280</v>
      </c>
      <c r="P108" t="s">
        <v>4318</v>
      </c>
      <c r="Q108" t="s">
        <v>115</v>
      </c>
    </row>
    <row r="109" spans="1:17">
      <c r="A109" s="600">
        <v>812646</v>
      </c>
      <c r="B109" t="s">
        <v>219</v>
      </c>
      <c r="C109" t="s">
        <v>3045</v>
      </c>
      <c r="D109" t="s">
        <v>3046</v>
      </c>
      <c r="E109" s="605" t="s">
        <v>279</v>
      </c>
      <c r="F109" t="s">
        <v>3047</v>
      </c>
      <c r="G109" t="s">
        <v>4319</v>
      </c>
      <c r="H109" t="s">
        <v>23</v>
      </c>
      <c r="I109" t="s">
        <v>4320</v>
      </c>
      <c r="J109" t="s">
        <v>4321</v>
      </c>
      <c r="K109" t="s">
        <v>4322</v>
      </c>
      <c r="L109" t="s">
        <v>4323</v>
      </c>
      <c r="M109" t="s">
        <v>4324</v>
      </c>
      <c r="N109" t="s">
        <v>4325</v>
      </c>
      <c r="O109" t="s">
        <v>280</v>
      </c>
      <c r="P109" t="s">
        <v>4326</v>
      </c>
      <c r="Q109" t="s">
        <v>265</v>
      </c>
    </row>
    <row r="110" spans="1:17">
      <c r="A110" s="600">
        <v>812695</v>
      </c>
      <c r="B110" t="s">
        <v>210</v>
      </c>
      <c r="C110" t="s">
        <v>3045</v>
      </c>
      <c r="D110" t="s">
        <v>3046</v>
      </c>
      <c r="E110" s="605" t="s">
        <v>279</v>
      </c>
      <c r="F110" t="s">
        <v>3047</v>
      </c>
      <c r="G110" t="s">
        <v>4327</v>
      </c>
      <c r="H110" t="s">
        <v>23</v>
      </c>
      <c r="I110" t="s">
        <v>4328</v>
      </c>
      <c r="J110" t="s">
        <v>4329</v>
      </c>
      <c r="K110" t="s">
        <v>4330</v>
      </c>
      <c r="L110" t="s">
        <v>4331</v>
      </c>
      <c r="M110" t="s">
        <v>4332</v>
      </c>
      <c r="N110" t="s">
        <v>23</v>
      </c>
      <c r="O110" t="s">
        <v>280</v>
      </c>
      <c r="P110" t="s">
        <v>4333</v>
      </c>
      <c r="Q110" t="s">
        <v>78</v>
      </c>
    </row>
    <row r="111" spans="1:17">
      <c r="A111" s="600">
        <v>812786</v>
      </c>
      <c r="B111" t="s">
        <v>233</v>
      </c>
      <c r="C111" t="s">
        <v>3045</v>
      </c>
      <c r="D111" t="s">
        <v>3046</v>
      </c>
      <c r="E111" s="605" t="s">
        <v>279</v>
      </c>
      <c r="F111" t="s">
        <v>3047</v>
      </c>
      <c r="G111" t="s">
        <v>4334</v>
      </c>
      <c r="H111" t="s">
        <v>23</v>
      </c>
      <c r="I111" t="s">
        <v>4335</v>
      </c>
      <c r="J111" t="s">
        <v>3524</v>
      </c>
      <c r="K111" t="s">
        <v>4336</v>
      </c>
      <c r="L111" t="s">
        <v>4337</v>
      </c>
      <c r="M111" t="s">
        <v>4338</v>
      </c>
      <c r="N111" t="s">
        <v>23</v>
      </c>
      <c r="O111" t="s">
        <v>280</v>
      </c>
      <c r="P111" t="s">
        <v>4339</v>
      </c>
      <c r="Q111" t="s">
        <v>164</v>
      </c>
    </row>
    <row r="112" spans="1:17">
      <c r="A112" s="600">
        <v>1110107</v>
      </c>
      <c r="B112" t="s">
        <v>145</v>
      </c>
      <c r="C112" t="s">
        <v>3045</v>
      </c>
      <c r="D112" t="s">
        <v>3046</v>
      </c>
      <c r="E112" s="605" t="s">
        <v>279</v>
      </c>
      <c r="F112" t="s">
        <v>3047</v>
      </c>
      <c r="G112" t="s">
        <v>3422</v>
      </c>
      <c r="H112" t="s">
        <v>23</v>
      </c>
      <c r="I112" t="s">
        <v>3423</v>
      </c>
      <c r="J112" t="s">
        <v>3424</v>
      </c>
      <c r="K112" t="s">
        <v>3425</v>
      </c>
      <c r="L112" t="s">
        <v>3426</v>
      </c>
      <c r="M112" t="s">
        <v>3427</v>
      </c>
      <c r="N112" t="s">
        <v>3428</v>
      </c>
      <c r="O112" t="s">
        <v>280</v>
      </c>
      <c r="P112" t="s">
        <v>4340</v>
      </c>
      <c r="Q112" t="s">
        <v>115</v>
      </c>
    </row>
    <row r="113" spans="1:17">
      <c r="A113" s="600">
        <v>1110438</v>
      </c>
      <c r="B113" t="s">
        <v>32</v>
      </c>
      <c r="C113" t="s">
        <v>3045</v>
      </c>
      <c r="D113" t="s">
        <v>3046</v>
      </c>
      <c r="E113" s="605" t="s">
        <v>279</v>
      </c>
      <c r="F113" t="s">
        <v>3047</v>
      </c>
      <c r="G113" t="s">
        <v>4341</v>
      </c>
      <c r="H113" t="s">
        <v>23</v>
      </c>
      <c r="I113" t="s">
        <v>4342</v>
      </c>
      <c r="J113" t="s">
        <v>4343</v>
      </c>
      <c r="K113" t="s">
        <v>4344</v>
      </c>
      <c r="L113" t="s">
        <v>4345</v>
      </c>
      <c r="M113" t="s">
        <v>4346</v>
      </c>
      <c r="N113" t="s">
        <v>282</v>
      </c>
      <c r="O113" t="s">
        <v>280</v>
      </c>
      <c r="P113" t="s">
        <v>2028</v>
      </c>
      <c r="Q113" t="s">
        <v>113</v>
      </c>
    </row>
    <row r="114" spans="1:17">
      <c r="A114" s="600">
        <v>1110511</v>
      </c>
      <c r="B114" t="s">
        <v>253</v>
      </c>
      <c r="C114" t="s">
        <v>3045</v>
      </c>
      <c r="D114" t="s">
        <v>3046</v>
      </c>
      <c r="E114" s="605" t="s">
        <v>279</v>
      </c>
      <c r="F114" t="s">
        <v>3047</v>
      </c>
      <c r="G114" t="s">
        <v>3205</v>
      </c>
      <c r="H114" t="s">
        <v>23</v>
      </c>
      <c r="I114" t="s">
        <v>3206</v>
      </c>
      <c r="J114" t="s">
        <v>3207</v>
      </c>
      <c r="K114" t="s">
        <v>3208</v>
      </c>
      <c r="L114" t="s">
        <v>3209</v>
      </c>
      <c r="M114" t="s">
        <v>3210</v>
      </c>
      <c r="N114" t="s">
        <v>23</v>
      </c>
      <c r="O114" t="s">
        <v>280</v>
      </c>
      <c r="P114" t="s">
        <v>4347</v>
      </c>
      <c r="Q114" t="s">
        <v>69</v>
      </c>
    </row>
    <row r="115" spans="1:17">
      <c r="A115" s="600">
        <v>1110511</v>
      </c>
      <c r="B115" t="s">
        <v>253</v>
      </c>
      <c r="C115" t="s">
        <v>3045</v>
      </c>
      <c r="D115" t="s">
        <v>3046</v>
      </c>
      <c r="E115" s="605" t="s">
        <v>279</v>
      </c>
      <c r="F115" t="s">
        <v>3047</v>
      </c>
      <c r="G115" t="s">
        <v>3205</v>
      </c>
      <c r="H115" t="s">
        <v>23</v>
      </c>
      <c r="I115" t="s">
        <v>3206</v>
      </c>
      <c r="J115" t="s">
        <v>3207</v>
      </c>
      <c r="K115" t="s">
        <v>3208</v>
      </c>
      <c r="L115" t="s">
        <v>3209</v>
      </c>
      <c r="M115" t="s">
        <v>3210</v>
      </c>
      <c r="N115" t="s">
        <v>23</v>
      </c>
      <c r="O115" t="s">
        <v>280</v>
      </c>
      <c r="P115" t="s">
        <v>4347</v>
      </c>
      <c r="Q115" t="s">
        <v>69</v>
      </c>
    </row>
    <row r="116" spans="1:17">
      <c r="A116" s="600">
        <v>1110586</v>
      </c>
      <c r="B116" t="s">
        <v>49</v>
      </c>
      <c r="C116" t="s">
        <v>3045</v>
      </c>
      <c r="D116" t="s">
        <v>3046</v>
      </c>
      <c r="E116" s="605" t="s">
        <v>279</v>
      </c>
      <c r="F116" t="s">
        <v>3047</v>
      </c>
      <c r="G116" t="s">
        <v>4348</v>
      </c>
      <c r="H116" t="s">
        <v>23</v>
      </c>
      <c r="I116" t="s">
        <v>4349</v>
      </c>
      <c r="J116" t="s">
        <v>4350</v>
      </c>
      <c r="K116" t="s">
        <v>4351</v>
      </c>
      <c r="L116" t="s">
        <v>4352</v>
      </c>
      <c r="M116" t="s">
        <v>4353</v>
      </c>
      <c r="N116" t="s">
        <v>23</v>
      </c>
      <c r="O116" t="s">
        <v>280</v>
      </c>
      <c r="P116" t="s">
        <v>4354</v>
      </c>
      <c r="Q116" t="s">
        <v>115</v>
      </c>
    </row>
    <row r="117" spans="1:17">
      <c r="A117" s="600">
        <v>1110610</v>
      </c>
      <c r="B117" t="s">
        <v>134</v>
      </c>
      <c r="C117" t="s">
        <v>3045</v>
      </c>
      <c r="D117" t="s">
        <v>3046</v>
      </c>
      <c r="E117" s="605" t="s">
        <v>279</v>
      </c>
      <c r="F117" t="s">
        <v>3047</v>
      </c>
      <c r="G117" t="s">
        <v>4355</v>
      </c>
      <c r="H117" t="s">
        <v>23</v>
      </c>
      <c r="I117" t="s">
        <v>4356</v>
      </c>
      <c r="J117" t="s">
        <v>4357</v>
      </c>
      <c r="K117" t="s">
        <v>4358</v>
      </c>
      <c r="L117" t="s">
        <v>4359</v>
      </c>
      <c r="M117" t="s">
        <v>4360</v>
      </c>
      <c r="N117" t="s">
        <v>23</v>
      </c>
      <c r="O117" t="s">
        <v>280</v>
      </c>
      <c r="P117" t="s">
        <v>4361</v>
      </c>
      <c r="Q117" t="s">
        <v>115</v>
      </c>
    </row>
    <row r="118" spans="1:17">
      <c r="A118" s="600">
        <v>1110636</v>
      </c>
      <c r="B118" t="s">
        <v>126</v>
      </c>
      <c r="C118" t="s">
        <v>3045</v>
      </c>
      <c r="D118" t="s">
        <v>3046</v>
      </c>
      <c r="E118" s="605" t="s">
        <v>279</v>
      </c>
      <c r="F118" t="s">
        <v>3047</v>
      </c>
      <c r="G118" t="s">
        <v>4362</v>
      </c>
      <c r="H118" t="s">
        <v>23</v>
      </c>
      <c r="I118" t="s">
        <v>4363</v>
      </c>
      <c r="J118" t="s">
        <v>4364</v>
      </c>
      <c r="K118" t="s">
        <v>4365</v>
      </c>
      <c r="L118" t="s">
        <v>4366</v>
      </c>
      <c r="M118" t="s">
        <v>4367</v>
      </c>
      <c r="N118" t="s">
        <v>23</v>
      </c>
      <c r="O118" t="s">
        <v>280</v>
      </c>
      <c r="P118" t="s">
        <v>4368</v>
      </c>
      <c r="Q118" t="s">
        <v>115</v>
      </c>
    </row>
    <row r="119" spans="1:17">
      <c r="A119" s="600">
        <v>1110685</v>
      </c>
      <c r="B119" t="s">
        <v>27</v>
      </c>
      <c r="C119" t="s">
        <v>3045</v>
      </c>
      <c r="D119" t="s">
        <v>3046</v>
      </c>
      <c r="E119" s="605" t="s">
        <v>279</v>
      </c>
      <c r="F119" t="s">
        <v>3047</v>
      </c>
      <c r="G119" t="s">
        <v>4369</v>
      </c>
      <c r="H119" t="s">
        <v>23</v>
      </c>
      <c r="I119" t="s">
        <v>4370</v>
      </c>
      <c r="J119" t="s">
        <v>4371</v>
      </c>
      <c r="K119" t="s">
        <v>4372</v>
      </c>
      <c r="L119" t="s">
        <v>4373</v>
      </c>
      <c r="M119" t="s">
        <v>4374</v>
      </c>
      <c r="N119" t="s">
        <v>23</v>
      </c>
      <c r="O119" t="s">
        <v>280</v>
      </c>
      <c r="P119" t="s">
        <v>2033</v>
      </c>
      <c r="Q119" t="s">
        <v>113</v>
      </c>
    </row>
    <row r="120" spans="1:17">
      <c r="A120" s="600">
        <v>1110800</v>
      </c>
      <c r="B120" t="s">
        <v>68</v>
      </c>
      <c r="C120" t="s">
        <v>3045</v>
      </c>
      <c r="D120" t="s">
        <v>3046</v>
      </c>
      <c r="E120" s="605" t="s">
        <v>279</v>
      </c>
      <c r="F120" t="s">
        <v>3047</v>
      </c>
      <c r="G120" t="s">
        <v>4375</v>
      </c>
      <c r="H120" t="s">
        <v>23</v>
      </c>
      <c r="I120" t="s">
        <v>4376</v>
      </c>
      <c r="J120" t="s">
        <v>4377</v>
      </c>
      <c r="K120" t="s">
        <v>4378</v>
      </c>
      <c r="L120" t="s">
        <v>4379</v>
      </c>
      <c r="M120" t="s">
        <v>4380</v>
      </c>
      <c r="N120" t="s">
        <v>23</v>
      </c>
      <c r="O120" t="s">
        <v>280</v>
      </c>
      <c r="P120" t="s">
        <v>4381</v>
      </c>
      <c r="Q120" t="s">
        <v>265</v>
      </c>
    </row>
    <row r="121" spans="1:17">
      <c r="A121" s="600">
        <v>1210253</v>
      </c>
      <c r="B121" t="s">
        <v>196</v>
      </c>
      <c r="C121" t="s">
        <v>3045</v>
      </c>
      <c r="D121" t="s">
        <v>3046</v>
      </c>
      <c r="E121" s="605" t="s">
        <v>279</v>
      </c>
      <c r="F121" t="s">
        <v>3047</v>
      </c>
      <c r="G121" t="s">
        <v>3429</v>
      </c>
      <c r="H121" t="s">
        <v>23</v>
      </c>
      <c r="I121" t="s">
        <v>3430</v>
      </c>
      <c r="J121" t="s">
        <v>3431</v>
      </c>
      <c r="K121" t="s">
        <v>3432</v>
      </c>
      <c r="L121" t="s">
        <v>3433</v>
      </c>
      <c r="M121" t="s">
        <v>3434</v>
      </c>
      <c r="N121" t="s">
        <v>3435</v>
      </c>
      <c r="O121" t="s">
        <v>280</v>
      </c>
      <c r="P121" t="s">
        <v>4382</v>
      </c>
      <c r="Q121" t="s">
        <v>115</v>
      </c>
    </row>
    <row r="122" spans="1:17">
      <c r="A122" s="600">
        <v>1210618</v>
      </c>
      <c r="B122" t="s">
        <v>257</v>
      </c>
      <c r="C122" t="s">
        <v>3045</v>
      </c>
      <c r="D122" t="s">
        <v>3046</v>
      </c>
      <c r="E122" s="605" t="s">
        <v>279</v>
      </c>
      <c r="F122" t="s">
        <v>3047</v>
      </c>
      <c r="G122" t="s">
        <v>4383</v>
      </c>
      <c r="H122" t="s">
        <v>23</v>
      </c>
      <c r="I122" t="s">
        <v>4384</v>
      </c>
      <c r="J122" t="s">
        <v>4385</v>
      </c>
      <c r="K122" t="s">
        <v>4386</v>
      </c>
      <c r="L122" t="s">
        <v>4387</v>
      </c>
      <c r="M122" t="s">
        <v>4388</v>
      </c>
      <c r="N122" t="s">
        <v>23</v>
      </c>
      <c r="O122" t="s">
        <v>280</v>
      </c>
      <c r="P122" t="s">
        <v>4389</v>
      </c>
      <c r="Q122" t="s">
        <v>3250</v>
      </c>
    </row>
    <row r="123" spans="1:17">
      <c r="A123" s="600">
        <v>1210634</v>
      </c>
      <c r="B123" t="s">
        <v>189</v>
      </c>
      <c r="C123" t="s">
        <v>3045</v>
      </c>
      <c r="D123" t="s">
        <v>3046</v>
      </c>
      <c r="E123" s="605" t="s">
        <v>279</v>
      </c>
      <c r="F123" t="s">
        <v>3047</v>
      </c>
      <c r="G123" t="s">
        <v>4390</v>
      </c>
      <c r="H123" t="s">
        <v>23</v>
      </c>
      <c r="I123" t="s">
        <v>4391</v>
      </c>
      <c r="J123" t="s">
        <v>4392</v>
      </c>
      <c r="K123" t="s">
        <v>4393</v>
      </c>
      <c r="L123" t="s">
        <v>4394</v>
      </c>
      <c r="M123" t="s">
        <v>4395</v>
      </c>
      <c r="N123" t="s">
        <v>23</v>
      </c>
      <c r="O123" t="s">
        <v>280</v>
      </c>
      <c r="P123" t="s">
        <v>4396</v>
      </c>
      <c r="Q123" t="s">
        <v>115</v>
      </c>
    </row>
    <row r="124" spans="1:17">
      <c r="A124" s="600">
        <v>1210741</v>
      </c>
      <c r="B124" t="s">
        <v>136</v>
      </c>
      <c r="C124" t="s">
        <v>3045</v>
      </c>
      <c r="D124" t="s">
        <v>3046</v>
      </c>
      <c r="E124" s="605" t="s">
        <v>279</v>
      </c>
      <c r="F124" t="s">
        <v>3047</v>
      </c>
      <c r="G124" t="s">
        <v>4397</v>
      </c>
      <c r="H124" t="s">
        <v>23</v>
      </c>
      <c r="I124" t="s">
        <v>4398</v>
      </c>
      <c r="J124" t="s">
        <v>4399</v>
      </c>
      <c r="K124" t="s">
        <v>4400</v>
      </c>
      <c r="L124" t="s">
        <v>4401</v>
      </c>
      <c r="M124" t="s">
        <v>4402</v>
      </c>
      <c r="N124" t="s">
        <v>4403</v>
      </c>
      <c r="O124" t="s">
        <v>280</v>
      </c>
      <c r="P124" t="s">
        <v>4404</v>
      </c>
      <c r="Q124" t="s">
        <v>115</v>
      </c>
    </row>
    <row r="125" spans="1:17">
      <c r="A125" s="600">
        <v>1210758</v>
      </c>
      <c r="B125" t="s">
        <v>22</v>
      </c>
      <c r="C125" t="s">
        <v>3045</v>
      </c>
      <c r="D125" t="s">
        <v>3046</v>
      </c>
      <c r="E125" s="605" t="s">
        <v>279</v>
      </c>
      <c r="F125" t="s">
        <v>3047</v>
      </c>
      <c r="G125" t="s">
        <v>4405</v>
      </c>
      <c r="H125" t="s">
        <v>23</v>
      </c>
      <c r="I125" t="s">
        <v>4406</v>
      </c>
      <c r="J125" t="s">
        <v>4407</v>
      </c>
      <c r="K125" t="s">
        <v>4408</v>
      </c>
      <c r="L125" t="s">
        <v>4409</v>
      </c>
      <c r="M125" t="s">
        <v>4410</v>
      </c>
      <c r="N125" t="s">
        <v>23</v>
      </c>
      <c r="O125" t="s">
        <v>280</v>
      </c>
      <c r="P125" t="s">
        <v>2018</v>
      </c>
      <c r="Q125" t="s">
        <v>93</v>
      </c>
    </row>
    <row r="126" spans="1:17">
      <c r="A126" s="600">
        <v>1310418</v>
      </c>
      <c r="B126" t="s">
        <v>76</v>
      </c>
      <c r="C126" t="s">
        <v>3045</v>
      </c>
      <c r="D126" t="s">
        <v>3046</v>
      </c>
      <c r="E126" s="605" t="s">
        <v>279</v>
      </c>
      <c r="F126" t="s">
        <v>3047</v>
      </c>
      <c r="G126" t="s">
        <v>3734</v>
      </c>
      <c r="H126" t="s">
        <v>23</v>
      </c>
      <c r="I126" t="s">
        <v>3735</v>
      </c>
      <c r="J126" t="s">
        <v>3736</v>
      </c>
      <c r="K126" t="s">
        <v>3737</v>
      </c>
      <c r="L126" t="s">
        <v>3738</v>
      </c>
      <c r="M126" t="s">
        <v>3739</v>
      </c>
      <c r="N126" t="s">
        <v>3740</v>
      </c>
      <c r="O126" t="s">
        <v>280</v>
      </c>
      <c r="P126" t="s">
        <v>4411</v>
      </c>
      <c r="Q126" t="s">
        <v>115</v>
      </c>
    </row>
    <row r="127" spans="1:17">
      <c r="A127" s="600">
        <v>1310491</v>
      </c>
      <c r="B127" t="s">
        <v>194</v>
      </c>
      <c r="C127" t="s">
        <v>3045</v>
      </c>
      <c r="D127" t="s">
        <v>3046</v>
      </c>
      <c r="E127" s="605" t="s">
        <v>279</v>
      </c>
      <c r="F127" t="s">
        <v>3047</v>
      </c>
      <c r="G127" t="s">
        <v>3436</v>
      </c>
      <c r="H127" t="s">
        <v>3437</v>
      </c>
      <c r="I127" t="s">
        <v>3438</v>
      </c>
      <c r="J127" t="s">
        <v>3439</v>
      </c>
      <c r="K127" t="s">
        <v>3440</v>
      </c>
      <c r="L127" t="s">
        <v>3441</v>
      </c>
      <c r="M127" t="s">
        <v>3442</v>
      </c>
      <c r="N127" t="s">
        <v>3443</v>
      </c>
      <c r="O127" t="s">
        <v>280</v>
      </c>
      <c r="P127" t="s">
        <v>4412</v>
      </c>
      <c r="Q127" t="s">
        <v>115</v>
      </c>
    </row>
    <row r="128" spans="1:17">
      <c r="A128" s="600">
        <v>1310558</v>
      </c>
      <c r="B128" t="s">
        <v>85</v>
      </c>
      <c r="C128" t="s">
        <v>3045</v>
      </c>
      <c r="D128" t="s">
        <v>3046</v>
      </c>
      <c r="E128" s="605" t="s">
        <v>279</v>
      </c>
      <c r="F128" t="s">
        <v>3047</v>
      </c>
      <c r="G128" t="s">
        <v>3225</v>
      </c>
      <c r="H128" t="s">
        <v>23</v>
      </c>
      <c r="I128" t="s">
        <v>3226</v>
      </c>
      <c r="J128" t="s">
        <v>3221</v>
      </c>
      <c r="K128" t="s">
        <v>3227</v>
      </c>
      <c r="L128" t="s">
        <v>3228</v>
      </c>
      <c r="M128" t="s">
        <v>3229</v>
      </c>
      <c r="N128" t="s">
        <v>23</v>
      </c>
      <c r="O128" t="s">
        <v>280</v>
      </c>
      <c r="P128" t="s">
        <v>4413</v>
      </c>
      <c r="Q128" t="s">
        <v>115</v>
      </c>
    </row>
    <row r="129" spans="1:17">
      <c r="A129" s="600">
        <v>1310582</v>
      </c>
      <c r="B129" t="s">
        <v>245</v>
      </c>
      <c r="C129" t="s">
        <v>3045</v>
      </c>
      <c r="D129" t="s">
        <v>3046</v>
      </c>
      <c r="E129" s="605" t="s">
        <v>279</v>
      </c>
      <c r="F129" t="s">
        <v>3047</v>
      </c>
      <c r="G129" t="s">
        <v>4414</v>
      </c>
      <c r="H129" t="s">
        <v>23</v>
      </c>
      <c r="I129" t="s">
        <v>4415</v>
      </c>
      <c r="J129" t="s">
        <v>4416</v>
      </c>
      <c r="K129" t="s">
        <v>4417</v>
      </c>
      <c r="L129" t="s">
        <v>4418</v>
      </c>
      <c r="M129" t="s">
        <v>4419</v>
      </c>
      <c r="N129" t="s">
        <v>23</v>
      </c>
      <c r="O129" t="s">
        <v>280</v>
      </c>
      <c r="P129" t="s">
        <v>4420</v>
      </c>
      <c r="Q129" t="s">
        <v>270</v>
      </c>
    </row>
    <row r="130" spans="1:17">
      <c r="A130" s="600">
        <v>1310582</v>
      </c>
      <c r="B130" t="s">
        <v>245</v>
      </c>
      <c r="C130" t="s">
        <v>3045</v>
      </c>
      <c r="D130" t="s">
        <v>3046</v>
      </c>
      <c r="E130" s="605" t="s">
        <v>279</v>
      </c>
      <c r="F130" t="s">
        <v>3047</v>
      </c>
      <c r="G130" t="s">
        <v>4414</v>
      </c>
      <c r="H130" t="s">
        <v>23</v>
      </c>
      <c r="I130" t="s">
        <v>4415</v>
      </c>
      <c r="J130" t="s">
        <v>4416</v>
      </c>
      <c r="K130" t="s">
        <v>4417</v>
      </c>
      <c r="L130" t="s">
        <v>4418</v>
      </c>
      <c r="M130" t="s">
        <v>4419</v>
      </c>
      <c r="N130" t="s">
        <v>23</v>
      </c>
      <c r="O130" t="s">
        <v>280</v>
      </c>
      <c r="P130" t="s">
        <v>4420</v>
      </c>
      <c r="Q130" t="s">
        <v>270</v>
      </c>
    </row>
    <row r="131" spans="1:17">
      <c r="A131" s="600">
        <v>1310640</v>
      </c>
      <c r="B131" t="s">
        <v>86</v>
      </c>
      <c r="C131" t="s">
        <v>3045</v>
      </c>
      <c r="D131" t="s">
        <v>3046</v>
      </c>
      <c r="E131" s="605" t="s">
        <v>279</v>
      </c>
      <c r="F131" t="s">
        <v>3047</v>
      </c>
      <c r="G131" t="s">
        <v>4421</v>
      </c>
      <c r="H131" t="s">
        <v>4422</v>
      </c>
      <c r="I131" t="s">
        <v>4423</v>
      </c>
      <c r="J131" t="s">
        <v>4424</v>
      </c>
      <c r="K131" t="s">
        <v>4425</v>
      </c>
      <c r="L131" t="s">
        <v>4426</v>
      </c>
      <c r="M131" t="s">
        <v>4427</v>
      </c>
      <c r="N131" t="s">
        <v>23</v>
      </c>
      <c r="O131" t="s">
        <v>280</v>
      </c>
      <c r="P131" t="s">
        <v>4428</v>
      </c>
      <c r="Q131" t="s">
        <v>115</v>
      </c>
    </row>
    <row r="132" spans="1:17">
      <c r="A132" s="600">
        <v>1310707</v>
      </c>
      <c r="B132" t="s">
        <v>215</v>
      </c>
      <c r="C132" t="s">
        <v>3045</v>
      </c>
      <c r="D132" t="s">
        <v>3046</v>
      </c>
      <c r="E132" s="605" t="s">
        <v>279</v>
      </c>
      <c r="F132" t="s">
        <v>3047</v>
      </c>
      <c r="G132" t="s">
        <v>4429</v>
      </c>
      <c r="H132" t="s">
        <v>23</v>
      </c>
      <c r="I132" t="s">
        <v>4430</v>
      </c>
      <c r="J132" t="s">
        <v>4431</v>
      </c>
      <c r="K132" t="s">
        <v>4432</v>
      </c>
      <c r="L132" t="s">
        <v>4433</v>
      </c>
      <c r="M132" t="s">
        <v>4434</v>
      </c>
      <c r="N132" t="s">
        <v>23</v>
      </c>
      <c r="O132" t="s">
        <v>280</v>
      </c>
      <c r="P132" t="s">
        <v>4435</v>
      </c>
      <c r="Q132" t="s">
        <v>265</v>
      </c>
    </row>
    <row r="133" spans="1:17">
      <c r="A133">
        <v>1410259</v>
      </c>
      <c r="B133" t="s">
        <v>256</v>
      </c>
      <c r="C133" t="s">
        <v>3045</v>
      </c>
      <c r="D133" t="s">
        <v>3046</v>
      </c>
      <c r="E133" s="605" t="s">
        <v>279</v>
      </c>
      <c r="F133" t="s">
        <v>3047</v>
      </c>
      <c r="G133" t="s">
        <v>4436</v>
      </c>
      <c r="H133" t="s">
        <v>23</v>
      </c>
      <c r="I133" t="s">
        <v>4437</v>
      </c>
      <c r="J133" t="s">
        <v>4438</v>
      </c>
      <c r="K133" t="s">
        <v>4439</v>
      </c>
      <c r="L133" t="s">
        <v>4440</v>
      </c>
      <c r="M133" t="s">
        <v>4441</v>
      </c>
      <c r="N133" t="s">
        <v>23</v>
      </c>
      <c r="O133" t="s">
        <v>280</v>
      </c>
      <c r="P133" t="s">
        <v>4442</v>
      </c>
      <c r="Q133" t="s">
        <v>246</v>
      </c>
    </row>
    <row r="134" spans="1:17">
      <c r="A134">
        <v>1410366</v>
      </c>
      <c r="B134" t="s">
        <v>259</v>
      </c>
      <c r="C134" t="s">
        <v>3045</v>
      </c>
      <c r="D134" t="s">
        <v>3046</v>
      </c>
      <c r="E134" s="605" t="s">
        <v>279</v>
      </c>
      <c r="F134" t="s">
        <v>3047</v>
      </c>
      <c r="G134" t="s">
        <v>4443</v>
      </c>
      <c r="H134" t="s">
        <v>23</v>
      </c>
      <c r="I134" t="s">
        <v>4444</v>
      </c>
      <c r="J134" t="s">
        <v>4445</v>
      </c>
      <c r="K134" t="s">
        <v>4446</v>
      </c>
      <c r="L134" t="s">
        <v>4447</v>
      </c>
      <c r="M134" t="s">
        <v>4448</v>
      </c>
      <c r="N134" t="s">
        <v>23</v>
      </c>
      <c r="O134" t="s">
        <v>280</v>
      </c>
      <c r="P134" t="s">
        <v>4449</v>
      </c>
      <c r="Q134" t="s">
        <v>3250</v>
      </c>
    </row>
    <row r="135" spans="1:17">
      <c r="A135">
        <v>1410366</v>
      </c>
      <c r="B135" t="s">
        <v>259</v>
      </c>
      <c r="C135" t="s">
        <v>3045</v>
      </c>
      <c r="D135" t="s">
        <v>3046</v>
      </c>
      <c r="E135" s="605" t="s">
        <v>279</v>
      </c>
      <c r="F135" t="s">
        <v>3047</v>
      </c>
      <c r="G135" t="s">
        <v>4443</v>
      </c>
      <c r="H135" t="s">
        <v>23</v>
      </c>
      <c r="I135" t="s">
        <v>4444</v>
      </c>
      <c r="J135" t="s">
        <v>4445</v>
      </c>
      <c r="K135" t="s">
        <v>4446</v>
      </c>
      <c r="L135" t="s">
        <v>4447</v>
      </c>
      <c r="M135" t="s">
        <v>4448</v>
      </c>
      <c r="N135" t="s">
        <v>23</v>
      </c>
      <c r="O135" t="s">
        <v>280</v>
      </c>
      <c r="P135" t="s">
        <v>4449</v>
      </c>
      <c r="Q135" t="s">
        <v>3250</v>
      </c>
    </row>
    <row r="136" spans="1:17">
      <c r="A136">
        <v>1410465</v>
      </c>
      <c r="B136" t="s">
        <v>112</v>
      </c>
      <c r="C136" t="s">
        <v>3045</v>
      </c>
      <c r="D136" t="s">
        <v>3046</v>
      </c>
      <c r="E136" s="605" t="s">
        <v>279</v>
      </c>
      <c r="F136" t="s">
        <v>3047</v>
      </c>
      <c r="G136" t="s">
        <v>3230</v>
      </c>
      <c r="H136" t="s">
        <v>23</v>
      </c>
      <c r="I136" t="s">
        <v>3231</v>
      </c>
      <c r="J136" t="s">
        <v>3232</v>
      </c>
      <c r="K136" t="s">
        <v>3233</v>
      </c>
      <c r="L136" t="s">
        <v>3234</v>
      </c>
      <c r="M136" t="s">
        <v>3235</v>
      </c>
      <c r="N136" t="s">
        <v>23</v>
      </c>
      <c r="O136" t="s">
        <v>280</v>
      </c>
      <c r="P136" t="s">
        <v>4450</v>
      </c>
      <c r="Q136" t="s">
        <v>115</v>
      </c>
    </row>
    <row r="137" spans="1:17">
      <c r="A137">
        <v>1410481</v>
      </c>
      <c r="B137" t="s">
        <v>77</v>
      </c>
      <c r="C137" t="s">
        <v>3045</v>
      </c>
      <c r="D137" t="s">
        <v>3046</v>
      </c>
      <c r="E137" s="605" t="s">
        <v>279</v>
      </c>
      <c r="F137" t="s">
        <v>3047</v>
      </c>
      <c r="G137" t="s">
        <v>4451</v>
      </c>
      <c r="H137" t="s">
        <v>23</v>
      </c>
      <c r="I137" t="s">
        <v>4452</v>
      </c>
      <c r="J137" t="s">
        <v>4453</v>
      </c>
      <c r="K137" t="s">
        <v>4454</v>
      </c>
      <c r="L137" t="s">
        <v>4455</v>
      </c>
      <c r="M137" t="s">
        <v>4455</v>
      </c>
      <c r="N137" t="s">
        <v>23</v>
      </c>
      <c r="O137" t="s">
        <v>280</v>
      </c>
      <c r="P137" t="s">
        <v>4456</v>
      </c>
      <c r="Q137" t="s">
        <v>115</v>
      </c>
    </row>
    <row r="138" spans="1:17">
      <c r="A138">
        <v>1510272</v>
      </c>
      <c r="B138" t="s">
        <v>247</v>
      </c>
      <c r="C138" t="s">
        <v>3045</v>
      </c>
      <c r="D138" t="s">
        <v>3046</v>
      </c>
      <c r="E138" s="605" t="s">
        <v>279</v>
      </c>
      <c r="F138" t="s">
        <v>3047</v>
      </c>
      <c r="G138" t="s">
        <v>4457</v>
      </c>
      <c r="H138" t="s">
        <v>23</v>
      </c>
      <c r="I138" t="s">
        <v>4458</v>
      </c>
      <c r="J138" t="s">
        <v>4459</v>
      </c>
      <c r="K138" t="s">
        <v>4460</v>
      </c>
      <c r="L138" t="s">
        <v>4461</v>
      </c>
      <c r="M138" t="s">
        <v>4462</v>
      </c>
      <c r="N138" t="s">
        <v>23</v>
      </c>
      <c r="O138" t="s">
        <v>280</v>
      </c>
      <c r="P138" t="s">
        <v>4463</v>
      </c>
      <c r="Q138" t="s">
        <v>214</v>
      </c>
    </row>
    <row r="139" spans="1:17">
      <c r="A139">
        <v>1510397</v>
      </c>
      <c r="B139" t="s">
        <v>87</v>
      </c>
      <c r="C139" t="s">
        <v>3045</v>
      </c>
      <c r="D139" t="s">
        <v>3046</v>
      </c>
      <c r="E139" s="605" t="s">
        <v>279</v>
      </c>
      <c r="F139" t="s">
        <v>3047</v>
      </c>
      <c r="G139" t="s">
        <v>4464</v>
      </c>
      <c r="H139" t="s">
        <v>23</v>
      </c>
      <c r="I139" t="s">
        <v>4465</v>
      </c>
      <c r="J139" t="s">
        <v>4466</v>
      </c>
      <c r="K139" t="s">
        <v>4467</v>
      </c>
      <c r="L139" t="s">
        <v>4468</v>
      </c>
      <c r="M139" t="s">
        <v>4468</v>
      </c>
      <c r="N139" t="s">
        <v>23</v>
      </c>
      <c r="O139" t="s">
        <v>280</v>
      </c>
      <c r="P139" t="s">
        <v>4469</v>
      </c>
      <c r="Q139" t="s">
        <v>115</v>
      </c>
    </row>
    <row r="140" spans="1:17">
      <c r="A140">
        <v>1510439</v>
      </c>
      <c r="B140" t="s">
        <v>144</v>
      </c>
      <c r="C140" t="s">
        <v>3045</v>
      </c>
      <c r="D140" t="s">
        <v>3046</v>
      </c>
      <c r="E140" s="605" t="s">
        <v>279</v>
      </c>
      <c r="F140" t="s">
        <v>3047</v>
      </c>
      <c r="G140" t="s">
        <v>4470</v>
      </c>
      <c r="H140" t="s">
        <v>23</v>
      </c>
      <c r="I140" t="s">
        <v>4471</v>
      </c>
      <c r="J140" t="s">
        <v>4472</v>
      </c>
      <c r="K140" t="s">
        <v>4473</v>
      </c>
      <c r="L140" t="s">
        <v>4474</v>
      </c>
      <c r="M140" t="s">
        <v>4474</v>
      </c>
      <c r="N140" t="s">
        <v>4281</v>
      </c>
      <c r="O140" t="s">
        <v>280</v>
      </c>
      <c r="P140" t="s">
        <v>4475</v>
      </c>
      <c r="Q140" t="s">
        <v>115</v>
      </c>
    </row>
    <row r="141" spans="1:17">
      <c r="A141">
        <v>1510462</v>
      </c>
      <c r="B141" t="s">
        <v>149</v>
      </c>
      <c r="C141" t="s">
        <v>3045</v>
      </c>
      <c r="D141" t="s">
        <v>3046</v>
      </c>
      <c r="E141" s="605" t="s">
        <v>279</v>
      </c>
      <c r="F141" t="s">
        <v>3047</v>
      </c>
      <c r="G141" t="s">
        <v>3444</v>
      </c>
      <c r="H141" t="s">
        <v>23</v>
      </c>
      <c r="I141" t="s">
        <v>3445</v>
      </c>
      <c r="J141" t="s">
        <v>3446</v>
      </c>
      <c r="K141" t="s">
        <v>3447</v>
      </c>
      <c r="L141" t="s">
        <v>3448</v>
      </c>
      <c r="M141" t="s">
        <v>3449</v>
      </c>
      <c r="N141" t="s">
        <v>3450</v>
      </c>
      <c r="O141" t="s">
        <v>280</v>
      </c>
      <c r="P141" t="s">
        <v>4476</v>
      </c>
      <c r="Q141" t="s">
        <v>115</v>
      </c>
    </row>
    <row r="142" spans="1:17">
      <c r="A142">
        <v>1510645</v>
      </c>
      <c r="B142" t="s">
        <v>79</v>
      </c>
      <c r="C142" t="s">
        <v>3045</v>
      </c>
      <c r="D142" t="s">
        <v>3046</v>
      </c>
      <c r="E142" s="605" t="s">
        <v>279</v>
      </c>
      <c r="F142" t="s">
        <v>3047</v>
      </c>
      <c r="G142" t="s">
        <v>4477</v>
      </c>
      <c r="H142" t="s">
        <v>23</v>
      </c>
      <c r="I142" t="s">
        <v>4478</v>
      </c>
      <c r="J142" t="s">
        <v>4479</v>
      </c>
      <c r="K142" t="s">
        <v>4480</v>
      </c>
      <c r="L142" t="s">
        <v>4481</v>
      </c>
      <c r="M142" t="s">
        <v>4482</v>
      </c>
      <c r="N142" t="s">
        <v>23</v>
      </c>
      <c r="O142" t="s">
        <v>280</v>
      </c>
      <c r="P142" t="s">
        <v>4483</v>
      </c>
      <c r="Q142" t="s">
        <v>115</v>
      </c>
    </row>
    <row r="143" spans="1:17">
      <c r="A143">
        <v>1610536</v>
      </c>
      <c r="B143" t="s">
        <v>97</v>
      </c>
      <c r="C143" t="s">
        <v>3045</v>
      </c>
      <c r="D143" t="s">
        <v>3046</v>
      </c>
      <c r="E143" s="605" t="s">
        <v>279</v>
      </c>
      <c r="F143" t="s">
        <v>3047</v>
      </c>
      <c r="G143" t="s">
        <v>4484</v>
      </c>
      <c r="H143" t="s">
        <v>23</v>
      </c>
      <c r="I143" t="s">
        <v>4485</v>
      </c>
      <c r="J143" t="s">
        <v>4486</v>
      </c>
      <c r="K143" t="s">
        <v>4487</v>
      </c>
      <c r="L143" t="s">
        <v>4488</v>
      </c>
      <c r="M143" t="s">
        <v>4489</v>
      </c>
      <c r="N143" t="s">
        <v>23</v>
      </c>
      <c r="O143" t="s">
        <v>280</v>
      </c>
      <c r="P143" t="s">
        <v>4490</v>
      </c>
      <c r="Q143" t="s">
        <v>115</v>
      </c>
    </row>
    <row r="144" spans="1:17">
      <c r="A144">
        <v>1610734</v>
      </c>
      <c r="B144" t="s">
        <v>88</v>
      </c>
      <c r="C144" t="s">
        <v>3045</v>
      </c>
      <c r="D144" t="s">
        <v>3046</v>
      </c>
      <c r="E144" s="605" t="s">
        <v>279</v>
      </c>
      <c r="F144" t="s">
        <v>3047</v>
      </c>
      <c r="G144" t="s">
        <v>4491</v>
      </c>
      <c r="H144" t="s">
        <v>23</v>
      </c>
      <c r="I144" t="s">
        <v>4492</v>
      </c>
      <c r="J144" t="s">
        <v>4493</v>
      </c>
      <c r="K144" t="s">
        <v>4494</v>
      </c>
      <c r="L144" t="s">
        <v>4495</v>
      </c>
      <c r="M144" t="s">
        <v>4496</v>
      </c>
      <c r="N144" t="s">
        <v>23</v>
      </c>
      <c r="O144" t="s">
        <v>280</v>
      </c>
      <c r="P144" t="s">
        <v>4497</v>
      </c>
      <c r="Q144" t="s">
        <v>115</v>
      </c>
    </row>
    <row r="145" spans="1:17">
      <c r="A145">
        <v>1610924</v>
      </c>
      <c r="B145" t="s">
        <v>138</v>
      </c>
      <c r="C145" t="s">
        <v>3045</v>
      </c>
      <c r="D145" t="s">
        <v>3046</v>
      </c>
      <c r="E145" s="605" t="s">
        <v>279</v>
      </c>
      <c r="F145" t="s">
        <v>3047</v>
      </c>
      <c r="G145" t="s">
        <v>3451</v>
      </c>
      <c r="H145" t="s">
        <v>3452</v>
      </c>
      <c r="I145" t="s">
        <v>3453</v>
      </c>
      <c r="J145" t="s">
        <v>3454</v>
      </c>
      <c r="K145" t="s">
        <v>3455</v>
      </c>
      <c r="L145" t="s">
        <v>3456</v>
      </c>
      <c r="M145" t="s">
        <v>3457</v>
      </c>
      <c r="N145" t="s">
        <v>3458</v>
      </c>
      <c r="O145" t="s">
        <v>280</v>
      </c>
      <c r="P145" t="s">
        <v>4498</v>
      </c>
      <c r="Q145" t="s">
        <v>3677</v>
      </c>
    </row>
    <row r="146" spans="1:17">
      <c r="A146">
        <v>1610932</v>
      </c>
      <c r="B146" t="s">
        <v>130</v>
      </c>
      <c r="C146" t="s">
        <v>3045</v>
      </c>
      <c r="D146" t="s">
        <v>3046</v>
      </c>
      <c r="E146" s="605" t="s">
        <v>279</v>
      </c>
      <c r="F146" t="s">
        <v>3047</v>
      </c>
      <c r="G146" t="s">
        <v>4499</v>
      </c>
      <c r="H146" t="s">
        <v>23</v>
      </c>
      <c r="I146" t="s">
        <v>4500</v>
      </c>
      <c r="J146" t="s">
        <v>4501</v>
      </c>
      <c r="K146" t="s">
        <v>4502</v>
      </c>
      <c r="L146" t="s">
        <v>4503</v>
      </c>
      <c r="M146" t="s">
        <v>4504</v>
      </c>
      <c r="N146" t="s">
        <v>23</v>
      </c>
      <c r="O146" t="s">
        <v>280</v>
      </c>
      <c r="P146" t="s">
        <v>4505</v>
      </c>
      <c r="Q146" t="s">
        <v>115</v>
      </c>
    </row>
    <row r="147" spans="1:17">
      <c r="A147">
        <v>1610965</v>
      </c>
      <c r="B147" t="s">
        <v>250</v>
      </c>
      <c r="C147" t="s">
        <v>3045</v>
      </c>
      <c r="D147" t="s">
        <v>3046</v>
      </c>
      <c r="E147" s="605" t="s">
        <v>279</v>
      </c>
      <c r="F147" t="s">
        <v>3047</v>
      </c>
      <c r="G147" t="s">
        <v>4506</v>
      </c>
      <c r="H147" t="s">
        <v>4507</v>
      </c>
      <c r="I147" t="s">
        <v>4508</v>
      </c>
      <c r="J147" t="s">
        <v>4509</v>
      </c>
      <c r="K147" t="s">
        <v>4510</v>
      </c>
      <c r="L147" t="s">
        <v>4511</v>
      </c>
      <c r="M147" t="s">
        <v>4512</v>
      </c>
      <c r="N147" t="s">
        <v>35</v>
      </c>
      <c r="O147" t="s">
        <v>280</v>
      </c>
      <c r="P147" t="s">
        <v>4513</v>
      </c>
      <c r="Q147" t="s">
        <v>268</v>
      </c>
    </row>
    <row r="148" spans="1:17">
      <c r="A148">
        <v>1610965</v>
      </c>
      <c r="B148" t="s">
        <v>250</v>
      </c>
      <c r="C148" t="s">
        <v>3045</v>
      </c>
      <c r="D148" t="s">
        <v>3046</v>
      </c>
      <c r="E148" s="605" t="s">
        <v>279</v>
      </c>
      <c r="F148" t="s">
        <v>3047</v>
      </c>
      <c r="G148" t="s">
        <v>4506</v>
      </c>
      <c r="H148" t="s">
        <v>4507</v>
      </c>
      <c r="I148" t="s">
        <v>4508</v>
      </c>
      <c r="J148" t="s">
        <v>4509</v>
      </c>
      <c r="K148" t="s">
        <v>4510</v>
      </c>
      <c r="L148" t="s">
        <v>4511</v>
      </c>
      <c r="M148" t="s">
        <v>4512</v>
      </c>
      <c r="N148" t="s">
        <v>35</v>
      </c>
      <c r="O148" t="s">
        <v>280</v>
      </c>
      <c r="P148" t="s">
        <v>4513</v>
      </c>
      <c r="Q148" t="s">
        <v>268</v>
      </c>
    </row>
    <row r="149" spans="1:17">
      <c r="A149">
        <v>1610973</v>
      </c>
      <c r="B149" t="s">
        <v>192</v>
      </c>
      <c r="C149" t="s">
        <v>3045</v>
      </c>
      <c r="D149" t="s">
        <v>3046</v>
      </c>
      <c r="E149" s="605" t="s">
        <v>279</v>
      </c>
      <c r="F149" t="s">
        <v>3047</v>
      </c>
      <c r="G149" t="s">
        <v>4514</v>
      </c>
      <c r="H149" t="s">
        <v>23</v>
      </c>
      <c r="I149" t="s">
        <v>4515</v>
      </c>
      <c r="J149" t="s">
        <v>4516</v>
      </c>
      <c r="K149" t="s">
        <v>4517</v>
      </c>
      <c r="L149" t="s">
        <v>4518</v>
      </c>
      <c r="M149" t="s">
        <v>4519</v>
      </c>
      <c r="N149" t="s">
        <v>23</v>
      </c>
      <c r="O149" t="s">
        <v>280</v>
      </c>
      <c r="P149" t="s">
        <v>4520</v>
      </c>
      <c r="Q149" t="s">
        <v>115</v>
      </c>
    </row>
    <row r="150" spans="1:17">
      <c r="A150">
        <v>1610981</v>
      </c>
      <c r="B150" t="s">
        <v>51</v>
      </c>
      <c r="C150" t="s">
        <v>3045</v>
      </c>
      <c r="D150" t="s">
        <v>3046</v>
      </c>
      <c r="E150" s="605" t="s">
        <v>279</v>
      </c>
      <c r="F150" t="s">
        <v>3047</v>
      </c>
      <c r="G150" t="s">
        <v>4521</v>
      </c>
      <c r="H150" t="s">
        <v>23</v>
      </c>
      <c r="I150" t="s">
        <v>4522</v>
      </c>
      <c r="J150" t="s">
        <v>4523</v>
      </c>
      <c r="K150" t="s">
        <v>4524</v>
      </c>
      <c r="L150" t="s">
        <v>4525</v>
      </c>
      <c r="M150" t="s">
        <v>4526</v>
      </c>
      <c r="N150" t="s">
        <v>23</v>
      </c>
      <c r="O150" t="s">
        <v>280</v>
      </c>
      <c r="P150" t="s">
        <v>4527</v>
      </c>
      <c r="Q150" t="s">
        <v>115</v>
      </c>
    </row>
    <row r="151" spans="1:17">
      <c r="A151">
        <v>1611062</v>
      </c>
      <c r="B151" t="s">
        <v>180</v>
      </c>
      <c r="C151" t="s">
        <v>3045</v>
      </c>
      <c r="D151" t="s">
        <v>3046</v>
      </c>
      <c r="E151" s="605" t="s">
        <v>279</v>
      </c>
      <c r="F151" t="s">
        <v>3047</v>
      </c>
      <c r="G151" t="s">
        <v>4528</v>
      </c>
      <c r="H151" t="s">
        <v>23</v>
      </c>
      <c r="I151" t="s">
        <v>4529</v>
      </c>
      <c r="J151" t="s">
        <v>3615</v>
      </c>
      <c r="K151" t="s">
        <v>4530</v>
      </c>
      <c r="L151" t="s">
        <v>4531</v>
      </c>
      <c r="M151" t="s">
        <v>4532</v>
      </c>
      <c r="N151" t="s">
        <v>23</v>
      </c>
      <c r="O151" t="s">
        <v>280</v>
      </c>
      <c r="P151" t="s">
        <v>4533</v>
      </c>
      <c r="Q151" t="s">
        <v>115</v>
      </c>
    </row>
    <row r="152" spans="1:17">
      <c r="A152">
        <v>1611153</v>
      </c>
      <c r="B152" t="s">
        <v>260</v>
      </c>
      <c r="C152" t="s">
        <v>3045</v>
      </c>
      <c r="D152" t="s">
        <v>3046</v>
      </c>
      <c r="E152" s="605" t="s">
        <v>279</v>
      </c>
      <c r="F152" t="s">
        <v>3047</v>
      </c>
      <c r="G152" t="s">
        <v>4534</v>
      </c>
      <c r="H152" t="s">
        <v>23</v>
      </c>
      <c r="I152" t="s">
        <v>4535</v>
      </c>
      <c r="J152" t="s">
        <v>3245</v>
      </c>
      <c r="K152" t="s">
        <v>4536</v>
      </c>
      <c r="L152" t="s">
        <v>4537</v>
      </c>
      <c r="M152" t="s">
        <v>4538</v>
      </c>
      <c r="N152" t="s">
        <v>23</v>
      </c>
      <c r="O152" t="s">
        <v>280</v>
      </c>
      <c r="P152" t="s">
        <v>4539</v>
      </c>
      <c r="Q152" t="s">
        <v>3250</v>
      </c>
    </row>
    <row r="153" spans="1:17">
      <c r="A153">
        <v>1611187</v>
      </c>
      <c r="B153" t="s">
        <v>264</v>
      </c>
      <c r="C153" t="s">
        <v>3045</v>
      </c>
      <c r="D153" t="s">
        <v>3046</v>
      </c>
      <c r="E153" s="605" t="s">
        <v>279</v>
      </c>
      <c r="F153" t="s">
        <v>3047</v>
      </c>
      <c r="G153" t="s">
        <v>4540</v>
      </c>
      <c r="H153" t="s">
        <v>23</v>
      </c>
      <c r="I153" t="s">
        <v>4535</v>
      </c>
      <c r="J153" t="s">
        <v>4541</v>
      </c>
      <c r="K153" t="s">
        <v>4542</v>
      </c>
      <c r="L153" t="s">
        <v>4543</v>
      </c>
      <c r="M153" t="s">
        <v>4544</v>
      </c>
      <c r="N153" t="s">
        <v>23</v>
      </c>
      <c r="O153" t="s">
        <v>280</v>
      </c>
      <c r="P153" t="s">
        <v>4545</v>
      </c>
      <c r="Q153" t="s">
        <v>3281</v>
      </c>
    </row>
    <row r="154" spans="1:17">
      <c r="A154">
        <v>1710195</v>
      </c>
      <c r="B154" t="s">
        <v>152</v>
      </c>
      <c r="C154" t="s">
        <v>3045</v>
      </c>
      <c r="D154" t="s">
        <v>3046</v>
      </c>
      <c r="E154" s="605" t="s">
        <v>279</v>
      </c>
      <c r="F154" t="s">
        <v>3047</v>
      </c>
      <c r="G154" t="s">
        <v>3621</v>
      </c>
      <c r="H154" t="s">
        <v>23</v>
      </c>
      <c r="I154" t="s">
        <v>3622</v>
      </c>
      <c r="J154" t="s">
        <v>3623</v>
      </c>
      <c r="K154" t="s">
        <v>3624</v>
      </c>
      <c r="L154" t="s">
        <v>3625</v>
      </c>
      <c r="M154" t="s">
        <v>3626</v>
      </c>
      <c r="N154" t="s">
        <v>3627</v>
      </c>
      <c r="O154" t="s">
        <v>280</v>
      </c>
      <c r="P154" t="s">
        <v>4546</v>
      </c>
      <c r="Q154" t="s">
        <v>115</v>
      </c>
    </row>
    <row r="155" spans="1:17">
      <c r="A155">
        <v>1710401</v>
      </c>
      <c r="B155" t="s">
        <v>234</v>
      </c>
      <c r="C155" t="s">
        <v>3045</v>
      </c>
      <c r="D155" t="s">
        <v>3046</v>
      </c>
      <c r="E155" s="605" t="s">
        <v>279</v>
      </c>
      <c r="F155" t="s">
        <v>3047</v>
      </c>
      <c r="G155" t="s">
        <v>3544</v>
      </c>
      <c r="H155" t="s">
        <v>23</v>
      </c>
      <c r="I155" t="s">
        <v>3545</v>
      </c>
      <c r="J155" t="s">
        <v>3546</v>
      </c>
      <c r="K155" t="s">
        <v>3547</v>
      </c>
      <c r="L155" t="s">
        <v>3548</v>
      </c>
      <c r="M155" t="s">
        <v>3549</v>
      </c>
      <c r="N155" t="s">
        <v>3550</v>
      </c>
      <c r="O155" t="s">
        <v>280</v>
      </c>
      <c r="P155" t="s">
        <v>4547</v>
      </c>
      <c r="Q155" t="s">
        <v>164</v>
      </c>
    </row>
    <row r="156" spans="1:17">
      <c r="A156">
        <v>1710534</v>
      </c>
      <c r="B156" t="s">
        <v>121</v>
      </c>
      <c r="C156" t="s">
        <v>3045</v>
      </c>
      <c r="D156" t="s">
        <v>3046</v>
      </c>
      <c r="E156" s="605" t="s">
        <v>279</v>
      </c>
      <c r="F156" t="s">
        <v>3047</v>
      </c>
      <c r="G156" t="s">
        <v>4548</v>
      </c>
      <c r="H156" t="s">
        <v>23</v>
      </c>
      <c r="I156" t="s">
        <v>4549</v>
      </c>
      <c r="J156" t="s">
        <v>4550</v>
      </c>
      <c r="K156" t="s">
        <v>4551</v>
      </c>
      <c r="L156" t="s">
        <v>4552</v>
      </c>
      <c r="M156" t="s">
        <v>4553</v>
      </c>
      <c r="N156" t="s">
        <v>23</v>
      </c>
      <c r="O156" t="s">
        <v>280</v>
      </c>
      <c r="P156" t="s">
        <v>4554</v>
      </c>
      <c r="Q156" t="s">
        <v>115</v>
      </c>
    </row>
    <row r="157" spans="1:17">
      <c r="A157">
        <v>1710674</v>
      </c>
      <c r="B157" t="s">
        <v>223</v>
      </c>
      <c r="C157" t="s">
        <v>3045</v>
      </c>
      <c r="D157" t="s">
        <v>3046</v>
      </c>
      <c r="E157" s="605" t="s">
        <v>279</v>
      </c>
      <c r="F157" t="s">
        <v>3047</v>
      </c>
      <c r="G157" t="s">
        <v>1986</v>
      </c>
      <c r="H157" t="s">
        <v>23</v>
      </c>
      <c r="I157" t="s">
        <v>4555</v>
      </c>
      <c r="J157" t="s">
        <v>4556</v>
      </c>
      <c r="K157" t="s">
        <v>4557</v>
      </c>
      <c r="L157" t="s">
        <v>4558</v>
      </c>
      <c r="M157" t="s">
        <v>4559</v>
      </c>
      <c r="N157" t="s">
        <v>23</v>
      </c>
      <c r="O157" t="s">
        <v>280</v>
      </c>
      <c r="P157" t="s">
        <v>4560</v>
      </c>
      <c r="Q157" t="s">
        <v>235</v>
      </c>
    </row>
    <row r="158" spans="1:17">
      <c r="A158">
        <v>1710740</v>
      </c>
      <c r="B158" t="s">
        <v>131</v>
      </c>
      <c r="C158" t="s">
        <v>3045</v>
      </c>
      <c r="D158" t="s">
        <v>3046</v>
      </c>
      <c r="E158" s="605" t="s">
        <v>279</v>
      </c>
      <c r="F158" t="s">
        <v>3047</v>
      </c>
      <c r="G158" t="s">
        <v>4561</v>
      </c>
      <c r="H158" t="s">
        <v>23</v>
      </c>
      <c r="I158" t="s">
        <v>4562</v>
      </c>
      <c r="J158" t="s">
        <v>4563</v>
      </c>
      <c r="K158" t="s">
        <v>4564</v>
      </c>
      <c r="L158" t="s">
        <v>4565</v>
      </c>
      <c r="M158" t="s">
        <v>4566</v>
      </c>
      <c r="N158" t="s">
        <v>23</v>
      </c>
      <c r="O158" t="s">
        <v>280</v>
      </c>
      <c r="P158" t="s">
        <v>4567</v>
      </c>
      <c r="Q158" t="s">
        <v>115</v>
      </c>
    </row>
    <row r="159" spans="1:17">
      <c r="A159">
        <v>1710799</v>
      </c>
      <c r="B159" t="s">
        <v>212</v>
      </c>
      <c r="C159" t="s">
        <v>3045</v>
      </c>
      <c r="D159" t="s">
        <v>3046</v>
      </c>
      <c r="E159" s="605" t="s">
        <v>279</v>
      </c>
      <c r="F159" t="s">
        <v>3047</v>
      </c>
      <c r="G159" t="s">
        <v>4568</v>
      </c>
      <c r="H159" t="s">
        <v>23</v>
      </c>
      <c r="I159" t="s">
        <v>23</v>
      </c>
      <c r="J159" t="s">
        <v>4569</v>
      </c>
      <c r="K159" t="s">
        <v>4570</v>
      </c>
      <c r="L159" t="s">
        <v>4571</v>
      </c>
      <c r="M159" t="s">
        <v>4571</v>
      </c>
      <c r="N159" t="s">
        <v>23</v>
      </c>
      <c r="O159" t="s">
        <v>280</v>
      </c>
      <c r="P159" t="s">
        <v>4572</v>
      </c>
      <c r="Q159" t="s">
        <v>153</v>
      </c>
    </row>
    <row r="160" spans="1:17">
      <c r="A160">
        <v>1810151</v>
      </c>
      <c r="B160" t="s">
        <v>205</v>
      </c>
      <c r="C160" t="s">
        <v>3045</v>
      </c>
      <c r="D160" t="s">
        <v>3046</v>
      </c>
      <c r="E160" s="605" t="s">
        <v>279</v>
      </c>
      <c r="F160" t="s">
        <v>3047</v>
      </c>
      <c r="G160" t="s">
        <v>4573</v>
      </c>
      <c r="H160" t="s">
        <v>23</v>
      </c>
      <c r="I160" t="s">
        <v>4574</v>
      </c>
      <c r="J160" t="s">
        <v>4575</v>
      </c>
      <c r="K160" t="s">
        <v>4576</v>
      </c>
      <c r="L160" t="s">
        <v>4577</v>
      </c>
      <c r="M160" t="s">
        <v>4578</v>
      </c>
      <c r="N160" t="s">
        <v>282</v>
      </c>
      <c r="O160" t="s">
        <v>280</v>
      </c>
      <c r="P160" t="s">
        <v>4579</v>
      </c>
      <c r="Q160" t="s">
        <v>3677</v>
      </c>
    </row>
    <row r="161" spans="1:17">
      <c r="A161">
        <v>1810300</v>
      </c>
      <c r="B161" t="s">
        <v>181</v>
      </c>
      <c r="C161" t="s">
        <v>3045</v>
      </c>
      <c r="D161" t="s">
        <v>3046</v>
      </c>
      <c r="E161" s="605" t="s">
        <v>279</v>
      </c>
      <c r="F161" t="s">
        <v>3047</v>
      </c>
      <c r="G161" t="s">
        <v>4580</v>
      </c>
      <c r="H161" t="s">
        <v>23</v>
      </c>
      <c r="I161" t="s">
        <v>4581</v>
      </c>
      <c r="J161" t="s">
        <v>4582</v>
      </c>
      <c r="K161" t="s">
        <v>4583</v>
      </c>
      <c r="L161" t="s">
        <v>4584</v>
      </c>
      <c r="M161" t="s">
        <v>4585</v>
      </c>
      <c r="N161" t="s">
        <v>23</v>
      </c>
      <c r="O161" t="s">
        <v>280</v>
      </c>
      <c r="P161" t="s">
        <v>4586</v>
      </c>
      <c r="Q161" t="s">
        <v>115</v>
      </c>
    </row>
    <row r="162" spans="1:17">
      <c r="A162">
        <v>1910530</v>
      </c>
      <c r="B162" t="s">
        <v>89</v>
      </c>
      <c r="C162" t="s">
        <v>3045</v>
      </c>
      <c r="D162" t="s">
        <v>3046</v>
      </c>
      <c r="E162" s="605" t="s">
        <v>279</v>
      </c>
      <c r="F162" t="s">
        <v>3047</v>
      </c>
      <c r="G162" t="s">
        <v>1987</v>
      </c>
      <c r="H162" t="s">
        <v>23</v>
      </c>
      <c r="I162" t="s">
        <v>4587</v>
      </c>
      <c r="J162" t="s">
        <v>4588</v>
      </c>
      <c r="K162" t="s">
        <v>4589</v>
      </c>
      <c r="L162" t="s">
        <v>4590</v>
      </c>
      <c r="M162" t="s">
        <v>4591</v>
      </c>
      <c r="N162" t="s">
        <v>23</v>
      </c>
      <c r="O162" t="s">
        <v>280</v>
      </c>
      <c r="P162" t="s">
        <v>4592</v>
      </c>
      <c r="Q162" t="s">
        <v>115</v>
      </c>
    </row>
    <row r="163" spans="1:17">
      <c r="A163">
        <v>1910597</v>
      </c>
      <c r="B163" t="s">
        <v>114</v>
      </c>
      <c r="C163" t="s">
        <v>3045</v>
      </c>
      <c r="D163" t="s">
        <v>3046</v>
      </c>
      <c r="E163" s="605" t="s">
        <v>279</v>
      </c>
      <c r="F163" t="s">
        <v>3047</v>
      </c>
      <c r="G163" t="s">
        <v>3257</v>
      </c>
      <c r="H163" t="s">
        <v>23</v>
      </c>
      <c r="I163" t="s">
        <v>3258</v>
      </c>
      <c r="J163" t="s">
        <v>3259</v>
      </c>
      <c r="K163" t="s">
        <v>3260</v>
      </c>
      <c r="L163" t="s">
        <v>3261</v>
      </c>
      <c r="M163" t="s">
        <v>3262</v>
      </c>
      <c r="N163" t="s">
        <v>23</v>
      </c>
      <c r="O163" t="s">
        <v>280</v>
      </c>
      <c r="P163" t="s">
        <v>4593</v>
      </c>
      <c r="Q163" t="s">
        <v>115</v>
      </c>
    </row>
    <row r="164" spans="1:17">
      <c r="A164">
        <v>1910654</v>
      </c>
      <c r="B164" t="s">
        <v>70</v>
      </c>
      <c r="C164" t="s">
        <v>3045</v>
      </c>
      <c r="D164" t="s">
        <v>3046</v>
      </c>
      <c r="E164" s="605" t="s">
        <v>279</v>
      </c>
      <c r="F164" t="s">
        <v>3047</v>
      </c>
      <c r="G164" t="s">
        <v>3459</v>
      </c>
      <c r="H164" t="s">
        <v>23</v>
      </c>
      <c r="I164" t="s">
        <v>3460</v>
      </c>
      <c r="J164" t="s">
        <v>3461</v>
      </c>
      <c r="K164" t="s">
        <v>3462</v>
      </c>
      <c r="L164" t="s">
        <v>3463</v>
      </c>
      <c r="M164" t="s">
        <v>3464</v>
      </c>
      <c r="N164" t="s">
        <v>3450</v>
      </c>
      <c r="O164" t="s">
        <v>280</v>
      </c>
      <c r="P164" t="s">
        <v>4594</v>
      </c>
      <c r="Q164" t="s">
        <v>115</v>
      </c>
    </row>
    <row r="165" spans="1:17">
      <c r="A165">
        <v>1910670</v>
      </c>
      <c r="B165" t="s">
        <v>135</v>
      </c>
      <c r="C165" t="s">
        <v>3045</v>
      </c>
      <c r="D165" t="s">
        <v>3046</v>
      </c>
      <c r="E165" s="605" t="s">
        <v>279</v>
      </c>
      <c r="F165" t="s">
        <v>3047</v>
      </c>
      <c r="G165" t="s">
        <v>4595</v>
      </c>
      <c r="H165" t="s">
        <v>23</v>
      </c>
      <c r="I165" t="s">
        <v>4596</v>
      </c>
      <c r="J165" t="s">
        <v>3657</v>
      </c>
      <c r="K165" t="s">
        <v>4597</v>
      </c>
      <c r="L165" t="s">
        <v>4598</v>
      </c>
      <c r="M165" t="s">
        <v>4599</v>
      </c>
      <c r="N165" t="s">
        <v>23</v>
      </c>
      <c r="O165" t="s">
        <v>280</v>
      </c>
      <c r="P165" t="s">
        <v>4600</v>
      </c>
      <c r="Q165" t="s">
        <v>115</v>
      </c>
    </row>
    <row r="166" spans="1:17">
      <c r="A166">
        <v>1910761</v>
      </c>
      <c r="B166" t="s">
        <v>167</v>
      </c>
      <c r="C166" t="s">
        <v>3045</v>
      </c>
      <c r="D166" t="s">
        <v>3046</v>
      </c>
      <c r="E166" s="605" t="s">
        <v>279</v>
      </c>
      <c r="F166" t="s">
        <v>3047</v>
      </c>
      <c r="G166" t="s">
        <v>4601</v>
      </c>
      <c r="H166" t="s">
        <v>23</v>
      </c>
      <c r="I166" t="s">
        <v>4602</v>
      </c>
      <c r="J166" t="s">
        <v>4588</v>
      </c>
      <c r="K166" t="s">
        <v>4603</v>
      </c>
      <c r="L166" t="s">
        <v>4604</v>
      </c>
      <c r="M166" t="s">
        <v>4605</v>
      </c>
      <c r="N166" t="s">
        <v>23</v>
      </c>
      <c r="O166" t="s">
        <v>280</v>
      </c>
      <c r="P166" t="s">
        <v>4606</v>
      </c>
      <c r="Q166" t="s">
        <v>115</v>
      </c>
    </row>
    <row r="167" spans="1:17">
      <c r="A167">
        <v>1910803</v>
      </c>
      <c r="B167" t="s">
        <v>224</v>
      </c>
      <c r="C167" t="s">
        <v>3045</v>
      </c>
      <c r="D167" t="s">
        <v>3046</v>
      </c>
      <c r="E167" s="605" t="s">
        <v>279</v>
      </c>
      <c r="F167" t="s">
        <v>3047</v>
      </c>
      <c r="G167" t="s">
        <v>4607</v>
      </c>
      <c r="H167" t="s">
        <v>23</v>
      </c>
      <c r="I167" t="s">
        <v>4608</v>
      </c>
      <c r="J167" t="s">
        <v>3461</v>
      </c>
      <c r="K167" t="s">
        <v>4609</v>
      </c>
      <c r="L167" t="s">
        <v>4610</v>
      </c>
      <c r="M167" t="s">
        <v>4611</v>
      </c>
      <c r="N167" t="s">
        <v>23</v>
      </c>
      <c r="O167" t="s">
        <v>280</v>
      </c>
      <c r="P167" t="s">
        <v>4612</v>
      </c>
      <c r="Q167" t="s">
        <v>3676</v>
      </c>
    </row>
    <row r="168" spans="1:17">
      <c r="A168">
        <v>1910829</v>
      </c>
      <c r="B168" t="s">
        <v>137</v>
      </c>
      <c r="C168" t="s">
        <v>3045</v>
      </c>
      <c r="D168" t="s">
        <v>3046</v>
      </c>
      <c r="E168" s="605" t="s">
        <v>279</v>
      </c>
      <c r="F168" t="s">
        <v>3047</v>
      </c>
      <c r="G168" t="s">
        <v>4613</v>
      </c>
      <c r="H168" t="s">
        <v>23</v>
      </c>
      <c r="I168" t="s">
        <v>4614</v>
      </c>
      <c r="J168" t="s">
        <v>4615</v>
      </c>
      <c r="K168" t="s">
        <v>4616</v>
      </c>
      <c r="L168" t="s">
        <v>4617</v>
      </c>
      <c r="M168" t="s">
        <v>4618</v>
      </c>
      <c r="N168" t="s">
        <v>23</v>
      </c>
      <c r="O168" t="s">
        <v>280</v>
      </c>
      <c r="P168" t="s">
        <v>4619</v>
      </c>
      <c r="Q168" t="s">
        <v>169</v>
      </c>
    </row>
    <row r="169" spans="1:17">
      <c r="A169">
        <v>2210294</v>
      </c>
      <c r="B169" t="s">
        <v>190</v>
      </c>
      <c r="C169" t="s">
        <v>3045</v>
      </c>
      <c r="D169" t="s">
        <v>3046</v>
      </c>
      <c r="E169" s="605" t="s">
        <v>279</v>
      </c>
      <c r="F169" t="s">
        <v>3047</v>
      </c>
      <c r="G169" t="s">
        <v>4620</v>
      </c>
      <c r="H169" t="s">
        <v>23</v>
      </c>
      <c r="I169" t="s">
        <v>4621</v>
      </c>
      <c r="J169" t="s">
        <v>4622</v>
      </c>
      <c r="K169" t="s">
        <v>4623</v>
      </c>
      <c r="L169" t="s">
        <v>4624</v>
      </c>
      <c r="M169" t="s">
        <v>4625</v>
      </c>
      <c r="N169" t="s">
        <v>23</v>
      </c>
      <c r="O169" t="s">
        <v>280</v>
      </c>
      <c r="P169" t="s">
        <v>4626</v>
      </c>
      <c r="Q169" t="s">
        <v>115</v>
      </c>
    </row>
    <row r="170" spans="1:17">
      <c r="A170">
        <v>2210435</v>
      </c>
      <c r="B170" t="s">
        <v>252</v>
      </c>
      <c r="C170" t="s">
        <v>3045</v>
      </c>
      <c r="D170" t="s">
        <v>3046</v>
      </c>
      <c r="E170" s="605" t="s">
        <v>279</v>
      </c>
      <c r="F170" t="s">
        <v>3047</v>
      </c>
      <c r="G170" t="s">
        <v>3268</v>
      </c>
      <c r="H170" t="s">
        <v>23</v>
      </c>
      <c r="I170" t="s">
        <v>3269</v>
      </c>
      <c r="J170" t="s">
        <v>3270</v>
      </c>
      <c r="K170" t="s">
        <v>3271</v>
      </c>
      <c r="L170" t="s">
        <v>3272</v>
      </c>
      <c r="M170" t="s">
        <v>3273</v>
      </c>
      <c r="N170" t="s">
        <v>23</v>
      </c>
      <c r="O170" t="s">
        <v>280</v>
      </c>
      <c r="P170" t="s">
        <v>4627</v>
      </c>
      <c r="Q170" t="s">
        <v>26</v>
      </c>
    </row>
    <row r="171" spans="1:17">
      <c r="A171">
        <v>2210435</v>
      </c>
      <c r="B171" t="s">
        <v>252</v>
      </c>
      <c r="C171" t="s">
        <v>3045</v>
      </c>
      <c r="D171" t="s">
        <v>3046</v>
      </c>
      <c r="E171" s="605" t="s">
        <v>279</v>
      </c>
      <c r="F171" t="s">
        <v>3047</v>
      </c>
      <c r="G171" t="s">
        <v>3268</v>
      </c>
      <c r="H171" t="s">
        <v>23</v>
      </c>
      <c r="I171" t="s">
        <v>3269</v>
      </c>
      <c r="J171" t="s">
        <v>3270</v>
      </c>
      <c r="K171" t="s">
        <v>3271</v>
      </c>
      <c r="L171" t="s">
        <v>3272</v>
      </c>
      <c r="M171" t="s">
        <v>3273</v>
      </c>
      <c r="N171" t="s">
        <v>23</v>
      </c>
      <c r="O171" t="s">
        <v>280</v>
      </c>
      <c r="P171" t="s">
        <v>4627</v>
      </c>
      <c r="Q171" t="s">
        <v>26</v>
      </c>
    </row>
    <row r="172" spans="1:17">
      <c r="A172">
        <v>2310664</v>
      </c>
      <c r="B172" t="s">
        <v>132</v>
      </c>
      <c r="C172" t="s">
        <v>3045</v>
      </c>
      <c r="D172" t="s">
        <v>3046</v>
      </c>
      <c r="E172" s="605" t="s">
        <v>279</v>
      </c>
      <c r="F172" t="s">
        <v>3047</v>
      </c>
      <c r="G172" t="s">
        <v>4628</v>
      </c>
      <c r="H172" t="s">
        <v>23</v>
      </c>
      <c r="I172" t="s">
        <v>4629</v>
      </c>
      <c r="J172" t="s">
        <v>4630</v>
      </c>
      <c r="K172" t="s">
        <v>4631</v>
      </c>
      <c r="L172" t="s">
        <v>4632</v>
      </c>
      <c r="M172" t="s">
        <v>4633</v>
      </c>
      <c r="N172" t="s">
        <v>23</v>
      </c>
      <c r="O172" t="s">
        <v>280</v>
      </c>
      <c r="P172" t="s">
        <v>4634</v>
      </c>
      <c r="Q172" t="s">
        <v>115</v>
      </c>
    </row>
    <row r="173" spans="1:17">
      <c r="A173">
        <v>2310698</v>
      </c>
      <c r="B173" t="s">
        <v>116</v>
      </c>
      <c r="C173" t="s">
        <v>3045</v>
      </c>
      <c r="D173" t="s">
        <v>3046</v>
      </c>
      <c r="E173" s="605" t="s">
        <v>279</v>
      </c>
      <c r="F173" t="s">
        <v>3047</v>
      </c>
      <c r="G173" t="s">
        <v>4635</v>
      </c>
      <c r="H173" t="s">
        <v>23</v>
      </c>
      <c r="I173" t="s">
        <v>4636</v>
      </c>
      <c r="J173" t="s">
        <v>4637</v>
      </c>
      <c r="K173" t="s">
        <v>4638</v>
      </c>
      <c r="L173" t="s">
        <v>4639</v>
      </c>
      <c r="M173" t="s">
        <v>23</v>
      </c>
      <c r="N173" t="s">
        <v>23</v>
      </c>
      <c r="O173" t="s">
        <v>280</v>
      </c>
      <c r="P173" t="s">
        <v>4640</v>
      </c>
      <c r="Q173" t="s">
        <v>115</v>
      </c>
    </row>
    <row r="174" spans="1:17">
      <c r="A174">
        <v>2310870</v>
      </c>
      <c r="B174" t="s">
        <v>117</v>
      </c>
      <c r="C174" t="s">
        <v>3045</v>
      </c>
      <c r="D174" t="s">
        <v>3046</v>
      </c>
      <c r="E174" s="605" t="s">
        <v>279</v>
      </c>
      <c r="F174" t="s">
        <v>3047</v>
      </c>
      <c r="G174" t="s">
        <v>4641</v>
      </c>
      <c r="H174" t="s">
        <v>23</v>
      </c>
      <c r="I174" t="s">
        <v>4642</v>
      </c>
      <c r="J174" t="s">
        <v>4643</v>
      </c>
      <c r="K174" t="s">
        <v>4644</v>
      </c>
      <c r="L174" t="s">
        <v>4645</v>
      </c>
      <c r="M174" t="s">
        <v>4646</v>
      </c>
      <c r="N174" t="s">
        <v>23</v>
      </c>
      <c r="O174" t="s">
        <v>280</v>
      </c>
      <c r="P174" t="s">
        <v>4647</v>
      </c>
      <c r="Q174" t="s">
        <v>115</v>
      </c>
    </row>
    <row r="175" spans="1:17">
      <c r="A175">
        <v>2310912</v>
      </c>
      <c r="B175" t="s">
        <v>80</v>
      </c>
      <c r="C175" t="s">
        <v>3045</v>
      </c>
      <c r="D175" t="s">
        <v>3046</v>
      </c>
      <c r="E175" s="605" t="s">
        <v>279</v>
      </c>
      <c r="F175" t="s">
        <v>3047</v>
      </c>
      <c r="G175" t="s">
        <v>4648</v>
      </c>
      <c r="H175" t="s">
        <v>23</v>
      </c>
      <c r="I175" t="s">
        <v>4649</v>
      </c>
      <c r="J175" t="s">
        <v>4643</v>
      </c>
      <c r="K175" t="s">
        <v>4650</v>
      </c>
      <c r="L175" t="s">
        <v>4651</v>
      </c>
      <c r="M175" t="s">
        <v>4652</v>
      </c>
      <c r="N175" t="s">
        <v>23</v>
      </c>
      <c r="O175" t="s">
        <v>280</v>
      </c>
      <c r="P175" t="s">
        <v>4653</v>
      </c>
      <c r="Q175" t="s">
        <v>115</v>
      </c>
    </row>
    <row r="176" spans="1:17">
      <c r="A176">
        <v>2310938</v>
      </c>
      <c r="B176" t="s">
        <v>255</v>
      </c>
      <c r="C176" t="s">
        <v>3045</v>
      </c>
      <c r="D176" t="s">
        <v>3046</v>
      </c>
      <c r="E176" s="605" t="s">
        <v>279</v>
      </c>
      <c r="F176" t="s">
        <v>3047</v>
      </c>
      <c r="G176" t="s">
        <v>3288</v>
      </c>
      <c r="H176" t="s">
        <v>23</v>
      </c>
      <c r="I176" t="s">
        <v>3289</v>
      </c>
      <c r="J176" t="s">
        <v>3290</v>
      </c>
      <c r="K176" t="s">
        <v>3291</v>
      </c>
      <c r="L176" t="s">
        <v>3292</v>
      </c>
      <c r="M176" t="s">
        <v>3293</v>
      </c>
      <c r="N176" t="s">
        <v>23</v>
      </c>
      <c r="O176" t="s">
        <v>280</v>
      </c>
      <c r="P176" t="s">
        <v>4654</v>
      </c>
      <c r="Q176" t="s">
        <v>3250</v>
      </c>
    </row>
    <row r="177" spans="1:17">
      <c r="A177">
        <v>2310938</v>
      </c>
      <c r="B177" t="s">
        <v>255</v>
      </c>
      <c r="C177" t="s">
        <v>3045</v>
      </c>
      <c r="D177" t="s">
        <v>3046</v>
      </c>
      <c r="E177" s="605" t="s">
        <v>279</v>
      </c>
      <c r="F177" t="s">
        <v>3047</v>
      </c>
      <c r="G177" t="s">
        <v>3288</v>
      </c>
      <c r="H177" t="s">
        <v>23</v>
      </c>
      <c r="I177" t="s">
        <v>3289</v>
      </c>
      <c r="J177" t="s">
        <v>3290</v>
      </c>
      <c r="K177" t="s">
        <v>3291</v>
      </c>
      <c r="L177" t="s">
        <v>3292</v>
      </c>
      <c r="M177" t="s">
        <v>3293</v>
      </c>
      <c r="N177" t="s">
        <v>23</v>
      </c>
      <c r="O177" t="s">
        <v>280</v>
      </c>
      <c r="P177" t="s">
        <v>4654</v>
      </c>
      <c r="Q177" t="s">
        <v>3250</v>
      </c>
    </row>
    <row r="178" spans="1:17">
      <c r="A178">
        <v>2510396</v>
      </c>
      <c r="B178" t="s">
        <v>242</v>
      </c>
      <c r="C178" t="s">
        <v>3045</v>
      </c>
      <c r="D178" t="s">
        <v>3046</v>
      </c>
      <c r="E178" s="605" t="s">
        <v>279</v>
      </c>
      <c r="F178" t="s">
        <v>3047</v>
      </c>
      <c r="G178" t="s">
        <v>4655</v>
      </c>
      <c r="H178" t="s">
        <v>4656</v>
      </c>
      <c r="I178" t="s">
        <v>4657</v>
      </c>
      <c r="J178" t="s">
        <v>4658</v>
      </c>
      <c r="K178" t="s">
        <v>4659</v>
      </c>
      <c r="L178" t="s">
        <v>4660</v>
      </c>
      <c r="M178" t="s">
        <v>4661</v>
      </c>
      <c r="N178" t="s">
        <v>23</v>
      </c>
      <c r="O178" t="s">
        <v>280</v>
      </c>
      <c r="P178" t="s">
        <v>4662</v>
      </c>
      <c r="Q178" t="s">
        <v>268</v>
      </c>
    </row>
    <row r="179" spans="1:17">
      <c r="A179">
        <v>2510420</v>
      </c>
      <c r="B179" t="s">
        <v>197</v>
      </c>
      <c r="C179" t="s">
        <v>3045</v>
      </c>
      <c r="D179" t="s">
        <v>3046</v>
      </c>
      <c r="E179" s="605" t="s">
        <v>279</v>
      </c>
      <c r="F179" t="s">
        <v>3047</v>
      </c>
      <c r="G179" t="s">
        <v>4663</v>
      </c>
      <c r="H179" t="s">
        <v>23</v>
      </c>
      <c r="I179" t="s">
        <v>4664</v>
      </c>
      <c r="J179" t="s">
        <v>3302</v>
      </c>
      <c r="K179" t="s">
        <v>4665</v>
      </c>
      <c r="L179" t="s">
        <v>4666</v>
      </c>
      <c r="M179" t="s">
        <v>4667</v>
      </c>
      <c r="N179" t="s">
        <v>60</v>
      </c>
      <c r="O179" t="s">
        <v>280</v>
      </c>
      <c r="P179" t="s">
        <v>4668</v>
      </c>
      <c r="Q179" t="s">
        <v>115</v>
      </c>
    </row>
    <row r="180" spans="1:17">
      <c r="A180">
        <v>2510487</v>
      </c>
      <c r="B180" t="s">
        <v>118</v>
      </c>
      <c r="C180" t="s">
        <v>3045</v>
      </c>
      <c r="D180" t="s">
        <v>3046</v>
      </c>
      <c r="E180" s="605" t="s">
        <v>279</v>
      </c>
      <c r="F180" t="s">
        <v>3047</v>
      </c>
      <c r="G180" t="s">
        <v>3300</v>
      </c>
      <c r="H180" t="s">
        <v>23</v>
      </c>
      <c r="I180" t="s">
        <v>3301</v>
      </c>
      <c r="J180" t="s">
        <v>3302</v>
      </c>
      <c r="K180" t="s">
        <v>3303</v>
      </c>
      <c r="L180" t="s">
        <v>3304</v>
      </c>
      <c r="M180" t="s">
        <v>3305</v>
      </c>
      <c r="N180" t="s">
        <v>23</v>
      </c>
      <c r="O180" t="s">
        <v>280</v>
      </c>
      <c r="P180" t="s">
        <v>4669</v>
      </c>
      <c r="Q180" t="s">
        <v>115</v>
      </c>
    </row>
    <row r="181" spans="1:17">
      <c r="A181">
        <v>2510495</v>
      </c>
      <c r="B181" t="s">
        <v>148</v>
      </c>
      <c r="C181" t="s">
        <v>3045</v>
      </c>
      <c r="D181" t="s">
        <v>3046</v>
      </c>
      <c r="E181" s="605" t="s">
        <v>279</v>
      </c>
      <c r="F181" t="s">
        <v>3047</v>
      </c>
      <c r="G181" t="s">
        <v>3306</v>
      </c>
      <c r="H181" t="s">
        <v>23</v>
      </c>
      <c r="I181" t="s">
        <v>3307</v>
      </c>
      <c r="J181" t="s">
        <v>3308</v>
      </c>
      <c r="K181" t="s">
        <v>3309</v>
      </c>
      <c r="L181" t="s">
        <v>3310</v>
      </c>
      <c r="M181" t="s">
        <v>3311</v>
      </c>
      <c r="N181" t="s">
        <v>3312</v>
      </c>
      <c r="O181" t="s">
        <v>280</v>
      </c>
      <c r="P181" t="s">
        <v>4670</v>
      </c>
      <c r="Q181" t="s">
        <v>115</v>
      </c>
    </row>
    <row r="182" spans="1:17">
      <c r="A182">
        <v>2510511</v>
      </c>
      <c r="B182" t="s">
        <v>168</v>
      </c>
      <c r="C182" t="s">
        <v>3045</v>
      </c>
      <c r="D182" t="s">
        <v>3046</v>
      </c>
      <c r="E182" s="605" t="s">
        <v>279</v>
      </c>
      <c r="F182" t="s">
        <v>3047</v>
      </c>
      <c r="G182" t="s">
        <v>4671</v>
      </c>
      <c r="H182" t="s">
        <v>23</v>
      </c>
      <c r="I182" t="s">
        <v>4672</v>
      </c>
      <c r="J182" t="s">
        <v>4673</v>
      </c>
      <c r="K182" t="s">
        <v>4674</v>
      </c>
      <c r="L182" t="s">
        <v>4675</v>
      </c>
      <c r="M182" t="s">
        <v>4676</v>
      </c>
      <c r="N182" t="s">
        <v>23</v>
      </c>
      <c r="O182" t="s">
        <v>280</v>
      </c>
      <c r="P182" t="s">
        <v>4677</v>
      </c>
      <c r="Q182" t="s">
        <v>115</v>
      </c>
    </row>
    <row r="183" spans="1:17">
      <c r="A183">
        <v>2510537</v>
      </c>
      <c r="B183" t="s">
        <v>231</v>
      </c>
      <c r="C183" t="s">
        <v>3045</v>
      </c>
      <c r="D183" t="s">
        <v>3046</v>
      </c>
      <c r="E183" s="605" t="s">
        <v>279</v>
      </c>
      <c r="F183" t="s">
        <v>3047</v>
      </c>
      <c r="G183" t="s">
        <v>4678</v>
      </c>
      <c r="H183" t="s">
        <v>23</v>
      </c>
      <c r="I183" t="s">
        <v>4679</v>
      </c>
      <c r="J183" t="s">
        <v>4680</v>
      </c>
      <c r="K183" t="s">
        <v>4681</v>
      </c>
      <c r="L183" t="s">
        <v>4682</v>
      </c>
      <c r="M183" t="s">
        <v>4683</v>
      </c>
      <c r="N183" t="s">
        <v>23</v>
      </c>
      <c r="O183" t="s">
        <v>280</v>
      </c>
      <c r="P183" t="s">
        <v>4684</v>
      </c>
      <c r="Q183" t="s">
        <v>2079</v>
      </c>
    </row>
    <row r="184" spans="1:17">
      <c r="A184">
        <v>2610451</v>
      </c>
      <c r="B184" t="s">
        <v>195</v>
      </c>
      <c r="C184" t="s">
        <v>3045</v>
      </c>
      <c r="D184" t="s">
        <v>3046</v>
      </c>
      <c r="E184" s="605" t="s">
        <v>279</v>
      </c>
      <c r="F184" t="s">
        <v>3047</v>
      </c>
      <c r="G184" t="s">
        <v>3369</v>
      </c>
      <c r="H184" t="s">
        <v>23</v>
      </c>
      <c r="I184" t="s">
        <v>3370</v>
      </c>
      <c r="J184" t="s">
        <v>3371</v>
      </c>
      <c r="K184" t="s">
        <v>3372</v>
      </c>
      <c r="L184" t="s">
        <v>3373</v>
      </c>
      <c r="M184" t="s">
        <v>3374</v>
      </c>
      <c r="N184" t="s">
        <v>3375</v>
      </c>
      <c r="O184" t="s">
        <v>280</v>
      </c>
      <c r="P184" t="s">
        <v>4685</v>
      </c>
      <c r="Q184" t="s">
        <v>115</v>
      </c>
    </row>
    <row r="185" spans="1:17">
      <c r="A185">
        <v>2610469</v>
      </c>
      <c r="B185" t="s">
        <v>81</v>
      </c>
      <c r="C185" t="s">
        <v>3045</v>
      </c>
      <c r="D185" t="s">
        <v>3046</v>
      </c>
      <c r="E185" s="605" t="s">
        <v>279</v>
      </c>
      <c r="F185" t="s">
        <v>3047</v>
      </c>
      <c r="G185" t="s">
        <v>4686</v>
      </c>
      <c r="H185" t="s">
        <v>23</v>
      </c>
      <c r="I185" t="s">
        <v>4687</v>
      </c>
      <c r="J185" t="s">
        <v>3371</v>
      </c>
      <c r="K185" t="s">
        <v>4688</v>
      </c>
      <c r="L185" t="s">
        <v>4689</v>
      </c>
      <c r="M185" t="s">
        <v>4690</v>
      </c>
      <c r="N185" t="s">
        <v>23</v>
      </c>
      <c r="O185" t="s">
        <v>280</v>
      </c>
      <c r="P185" t="s">
        <v>4691</v>
      </c>
      <c r="Q185" t="s">
        <v>115</v>
      </c>
    </row>
    <row r="186" spans="1:17">
      <c r="A186">
        <v>2610493</v>
      </c>
      <c r="B186" t="s">
        <v>198</v>
      </c>
      <c r="C186" t="s">
        <v>3045</v>
      </c>
      <c r="D186" t="s">
        <v>3046</v>
      </c>
      <c r="E186" s="605" t="s">
        <v>279</v>
      </c>
      <c r="F186" t="s">
        <v>3047</v>
      </c>
      <c r="G186" t="s">
        <v>3362</v>
      </c>
      <c r="H186" t="s">
        <v>3363</v>
      </c>
      <c r="I186" t="s">
        <v>3364</v>
      </c>
      <c r="J186" t="s">
        <v>3315</v>
      </c>
      <c r="K186" t="s">
        <v>3365</v>
      </c>
      <c r="L186" t="s">
        <v>3366</v>
      </c>
      <c r="M186" t="s">
        <v>3367</v>
      </c>
      <c r="N186" t="s">
        <v>3368</v>
      </c>
      <c r="O186" t="s">
        <v>280</v>
      </c>
      <c r="P186" t="s">
        <v>4692</v>
      </c>
      <c r="Q186" t="s">
        <v>115</v>
      </c>
    </row>
    <row r="187" spans="1:17">
      <c r="A187">
        <v>2610501</v>
      </c>
      <c r="B187" t="s">
        <v>217</v>
      </c>
      <c r="C187" t="s">
        <v>3045</v>
      </c>
      <c r="D187" t="s">
        <v>3046</v>
      </c>
      <c r="E187" s="605" t="s">
        <v>279</v>
      </c>
      <c r="F187" t="s">
        <v>3047</v>
      </c>
      <c r="G187" t="s">
        <v>4693</v>
      </c>
      <c r="H187" t="s">
        <v>23</v>
      </c>
      <c r="I187" t="s">
        <v>4694</v>
      </c>
      <c r="J187" t="s">
        <v>4695</v>
      </c>
      <c r="K187" t="s">
        <v>4696</v>
      </c>
      <c r="L187" t="s">
        <v>4697</v>
      </c>
      <c r="M187" t="s">
        <v>4698</v>
      </c>
      <c r="N187" t="s">
        <v>23</v>
      </c>
      <c r="O187" t="s">
        <v>280</v>
      </c>
      <c r="P187" t="s">
        <v>4699</v>
      </c>
      <c r="Q187" t="s">
        <v>265</v>
      </c>
    </row>
    <row r="188" spans="1:17">
      <c r="A188">
        <v>2610527</v>
      </c>
      <c r="B188" t="s">
        <v>150</v>
      </c>
      <c r="C188" t="s">
        <v>3045</v>
      </c>
      <c r="D188" t="s">
        <v>3046</v>
      </c>
      <c r="E188" s="605" t="s">
        <v>279</v>
      </c>
      <c r="F188" t="s">
        <v>3047</v>
      </c>
      <c r="G188" t="s">
        <v>3558</v>
      </c>
      <c r="H188" t="s">
        <v>23</v>
      </c>
      <c r="I188" t="s">
        <v>3559</v>
      </c>
      <c r="J188" t="s">
        <v>3560</v>
      </c>
      <c r="K188" t="s">
        <v>3561</v>
      </c>
      <c r="L188" t="s">
        <v>3562</v>
      </c>
      <c r="M188" t="s">
        <v>3563</v>
      </c>
      <c r="N188" t="s">
        <v>2002</v>
      </c>
      <c r="O188" t="s">
        <v>280</v>
      </c>
      <c r="P188" t="s">
        <v>4700</v>
      </c>
      <c r="Q188" t="s">
        <v>115</v>
      </c>
    </row>
    <row r="189" spans="1:17">
      <c r="A189">
        <v>2610584</v>
      </c>
      <c r="B189" t="s">
        <v>98</v>
      </c>
      <c r="C189" t="s">
        <v>3045</v>
      </c>
      <c r="D189" t="s">
        <v>3046</v>
      </c>
      <c r="E189" s="605" t="s">
        <v>279</v>
      </c>
      <c r="F189" t="s">
        <v>3047</v>
      </c>
      <c r="G189" t="s">
        <v>4701</v>
      </c>
      <c r="H189" t="s">
        <v>23</v>
      </c>
      <c r="I189" t="s">
        <v>4702</v>
      </c>
      <c r="J189" t="s">
        <v>4703</v>
      </c>
      <c r="K189" t="s">
        <v>4704</v>
      </c>
      <c r="L189" t="s">
        <v>4705</v>
      </c>
      <c r="M189" t="s">
        <v>4706</v>
      </c>
      <c r="N189" t="s">
        <v>23</v>
      </c>
      <c r="O189" t="s">
        <v>280</v>
      </c>
      <c r="P189" t="s">
        <v>4707</v>
      </c>
      <c r="Q189" t="s">
        <v>115</v>
      </c>
    </row>
    <row r="190" spans="1:17">
      <c r="A190">
        <v>2610634</v>
      </c>
      <c r="B190" t="s">
        <v>244</v>
      </c>
      <c r="C190" t="s">
        <v>3045</v>
      </c>
      <c r="D190" t="s">
        <v>3046</v>
      </c>
      <c r="E190" s="605" t="s">
        <v>279</v>
      </c>
      <c r="F190" t="s">
        <v>3047</v>
      </c>
      <c r="G190" t="s">
        <v>4708</v>
      </c>
      <c r="H190" t="s">
        <v>23</v>
      </c>
      <c r="I190" t="s">
        <v>3314</v>
      </c>
      <c r="J190" t="s">
        <v>3315</v>
      </c>
      <c r="K190" t="s">
        <v>4709</v>
      </c>
      <c r="L190" t="s">
        <v>4710</v>
      </c>
      <c r="M190" t="s">
        <v>4711</v>
      </c>
      <c r="N190" t="s">
        <v>23</v>
      </c>
      <c r="O190" t="s">
        <v>280</v>
      </c>
      <c r="P190" t="s">
        <v>4712</v>
      </c>
      <c r="Q190" t="s">
        <v>268</v>
      </c>
    </row>
    <row r="191" spans="1:17">
      <c r="A191">
        <v>2610634</v>
      </c>
      <c r="B191" t="s">
        <v>244</v>
      </c>
      <c r="C191" t="s">
        <v>3045</v>
      </c>
      <c r="D191" t="s">
        <v>3046</v>
      </c>
      <c r="E191" s="605" t="s">
        <v>279</v>
      </c>
      <c r="F191" t="s">
        <v>3047</v>
      </c>
      <c r="G191" t="s">
        <v>4708</v>
      </c>
      <c r="H191" t="s">
        <v>23</v>
      </c>
      <c r="I191" t="s">
        <v>3314</v>
      </c>
      <c r="J191" t="s">
        <v>3315</v>
      </c>
      <c r="K191" t="s">
        <v>4709</v>
      </c>
      <c r="L191" t="s">
        <v>4710</v>
      </c>
      <c r="M191" t="s">
        <v>4711</v>
      </c>
      <c r="N191" t="s">
        <v>23</v>
      </c>
      <c r="O191" t="s">
        <v>280</v>
      </c>
      <c r="P191" t="s">
        <v>4712</v>
      </c>
      <c r="Q191" t="s">
        <v>268</v>
      </c>
    </row>
    <row r="192" spans="1:17">
      <c r="A192">
        <v>2710343</v>
      </c>
      <c r="B192" t="s">
        <v>90</v>
      </c>
      <c r="C192" t="s">
        <v>3045</v>
      </c>
      <c r="D192" t="s">
        <v>3046</v>
      </c>
      <c r="E192" s="605" t="s">
        <v>279</v>
      </c>
      <c r="F192" t="s">
        <v>3047</v>
      </c>
      <c r="G192" t="s">
        <v>4713</v>
      </c>
      <c r="H192" t="s">
        <v>23</v>
      </c>
      <c r="I192" t="s">
        <v>4714</v>
      </c>
      <c r="J192" t="s">
        <v>4715</v>
      </c>
      <c r="K192" t="s">
        <v>4716</v>
      </c>
      <c r="L192" t="s">
        <v>4717</v>
      </c>
      <c r="M192" t="s">
        <v>4718</v>
      </c>
      <c r="N192" t="s">
        <v>23</v>
      </c>
      <c r="O192" t="s">
        <v>280</v>
      </c>
      <c r="P192" t="s">
        <v>4719</v>
      </c>
      <c r="Q192" t="s">
        <v>115</v>
      </c>
    </row>
    <row r="193" spans="1:17">
      <c r="A193">
        <v>2710376</v>
      </c>
      <c r="B193" t="s">
        <v>170</v>
      </c>
      <c r="C193" t="s">
        <v>3045</v>
      </c>
      <c r="D193" t="s">
        <v>3046</v>
      </c>
      <c r="E193" s="605" t="s">
        <v>279</v>
      </c>
      <c r="F193" t="s">
        <v>3047</v>
      </c>
      <c r="G193" t="s">
        <v>3479</v>
      </c>
      <c r="H193" t="s">
        <v>23</v>
      </c>
      <c r="I193" t="s">
        <v>3480</v>
      </c>
      <c r="J193" t="s">
        <v>3481</v>
      </c>
      <c r="K193" t="s">
        <v>3482</v>
      </c>
      <c r="L193" t="s">
        <v>3483</v>
      </c>
      <c r="M193" t="s">
        <v>3484</v>
      </c>
      <c r="N193" t="s">
        <v>60</v>
      </c>
      <c r="O193" t="s">
        <v>280</v>
      </c>
      <c r="P193" t="s">
        <v>4720</v>
      </c>
      <c r="Q193" t="s">
        <v>115</v>
      </c>
    </row>
    <row r="194" spans="1:17">
      <c r="A194">
        <v>2710392</v>
      </c>
      <c r="B194" t="s">
        <v>37</v>
      </c>
      <c r="C194" t="s">
        <v>3045</v>
      </c>
      <c r="D194" t="s">
        <v>3046</v>
      </c>
      <c r="E194" s="605" t="s">
        <v>279</v>
      </c>
      <c r="F194" t="s">
        <v>3047</v>
      </c>
      <c r="G194" t="s">
        <v>3485</v>
      </c>
      <c r="H194" t="s">
        <v>3486</v>
      </c>
      <c r="I194" t="s">
        <v>3487</v>
      </c>
      <c r="J194" t="s">
        <v>3488</v>
      </c>
      <c r="K194" t="s">
        <v>3489</v>
      </c>
      <c r="L194" t="s">
        <v>3490</v>
      </c>
      <c r="M194" t="s">
        <v>3491</v>
      </c>
      <c r="N194" t="s">
        <v>3492</v>
      </c>
      <c r="O194" t="s">
        <v>280</v>
      </c>
      <c r="P194" t="s">
        <v>2036</v>
      </c>
      <c r="Q194" t="s">
        <v>4176</v>
      </c>
    </row>
    <row r="195" spans="1:17">
      <c r="A195">
        <v>2710442</v>
      </c>
      <c r="B195" t="s">
        <v>183</v>
      </c>
      <c r="C195" t="s">
        <v>3045</v>
      </c>
      <c r="D195" t="s">
        <v>3046</v>
      </c>
      <c r="E195" s="605" t="s">
        <v>279</v>
      </c>
      <c r="F195" t="s">
        <v>3047</v>
      </c>
      <c r="G195" t="s">
        <v>4721</v>
      </c>
      <c r="H195" t="s">
        <v>23</v>
      </c>
      <c r="I195" t="s">
        <v>4722</v>
      </c>
      <c r="J195" t="s">
        <v>4723</v>
      </c>
      <c r="K195" t="s">
        <v>4724</v>
      </c>
      <c r="L195" t="s">
        <v>4725</v>
      </c>
      <c r="M195" t="s">
        <v>4726</v>
      </c>
      <c r="N195" t="s">
        <v>23</v>
      </c>
      <c r="O195" t="s">
        <v>280</v>
      </c>
      <c r="P195" t="s">
        <v>4727</v>
      </c>
      <c r="Q195" t="s">
        <v>115</v>
      </c>
    </row>
    <row r="196" spans="1:17">
      <c r="A196">
        <v>2710483</v>
      </c>
      <c r="B196" t="s">
        <v>263</v>
      </c>
      <c r="C196" t="s">
        <v>3045</v>
      </c>
      <c r="D196" t="s">
        <v>3046</v>
      </c>
      <c r="E196" s="605" t="s">
        <v>279</v>
      </c>
      <c r="F196" t="s">
        <v>3047</v>
      </c>
      <c r="G196" t="s">
        <v>4728</v>
      </c>
      <c r="H196" t="s">
        <v>23</v>
      </c>
      <c r="I196" t="s">
        <v>4729</v>
      </c>
      <c r="J196" t="s">
        <v>3488</v>
      </c>
      <c r="K196" t="s">
        <v>4730</v>
      </c>
      <c r="L196" t="s">
        <v>4731</v>
      </c>
      <c r="M196" t="s">
        <v>4732</v>
      </c>
      <c r="N196" t="s">
        <v>23</v>
      </c>
      <c r="O196" t="s">
        <v>280</v>
      </c>
      <c r="P196" t="s">
        <v>4733</v>
      </c>
      <c r="Q196" t="s">
        <v>2076</v>
      </c>
    </row>
    <row r="197" spans="1:17">
      <c r="A197">
        <v>2710483</v>
      </c>
      <c r="B197" t="s">
        <v>263</v>
      </c>
      <c r="C197" t="s">
        <v>3045</v>
      </c>
      <c r="D197" t="s">
        <v>3046</v>
      </c>
      <c r="E197" s="605" t="s">
        <v>279</v>
      </c>
      <c r="F197" t="s">
        <v>3047</v>
      </c>
      <c r="G197" t="s">
        <v>4728</v>
      </c>
      <c r="H197" t="s">
        <v>23</v>
      </c>
      <c r="I197" t="s">
        <v>4729</v>
      </c>
      <c r="J197" t="s">
        <v>3488</v>
      </c>
      <c r="K197" t="s">
        <v>4730</v>
      </c>
      <c r="L197" t="s">
        <v>4731</v>
      </c>
      <c r="M197" t="s">
        <v>4732</v>
      </c>
      <c r="N197" t="s">
        <v>23</v>
      </c>
      <c r="O197" t="s">
        <v>280</v>
      </c>
      <c r="P197" t="s">
        <v>4733</v>
      </c>
      <c r="Q197" t="s">
        <v>2076</v>
      </c>
    </row>
    <row r="198" spans="1:17">
      <c r="A198">
        <v>3010610</v>
      </c>
      <c r="B198" t="s">
        <v>261</v>
      </c>
      <c r="C198" t="s">
        <v>3045</v>
      </c>
      <c r="D198" t="s">
        <v>3046</v>
      </c>
      <c r="E198" s="605" t="s">
        <v>279</v>
      </c>
      <c r="F198" t="s">
        <v>3047</v>
      </c>
      <c r="G198" t="s">
        <v>4734</v>
      </c>
      <c r="H198" t="s">
        <v>23</v>
      </c>
      <c r="I198" t="s">
        <v>4735</v>
      </c>
      <c r="J198" t="s">
        <v>4736</v>
      </c>
      <c r="K198" t="s">
        <v>4737</v>
      </c>
      <c r="L198" t="s">
        <v>4738</v>
      </c>
      <c r="M198" t="s">
        <v>4739</v>
      </c>
      <c r="N198" t="s">
        <v>23</v>
      </c>
      <c r="O198" t="s">
        <v>280</v>
      </c>
      <c r="P198" t="s">
        <v>4740</v>
      </c>
      <c r="Q198" t="s">
        <v>3175</v>
      </c>
    </row>
    <row r="199" spans="1:17">
      <c r="A199">
        <v>3010636</v>
      </c>
      <c r="B199" t="s">
        <v>176</v>
      </c>
      <c r="C199" t="s">
        <v>3045</v>
      </c>
      <c r="D199" t="s">
        <v>3046</v>
      </c>
      <c r="E199" s="605" t="s">
        <v>279</v>
      </c>
      <c r="F199" t="s">
        <v>3047</v>
      </c>
      <c r="G199" t="s">
        <v>4741</v>
      </c>
      <c r="H199" t="s">
        <v>23</v>
      </c>
      <c r="I199" t="s">
        <v>4742</v>
      </c>
      <c r="J199" t="s">
        <v>3321</v>
      </c>
      <c r="K199" t="s">
        <v>4743</v>
      </c>
      <c r="L199" t="s">
        <v>4744</v>
      </c>
      <c r="M199" t="s">
        <v>4745</v>
      </c>
      <c r="N199" t="s">
        <v>23</v>
      </c>
      <c r="O199" t="s">
        <v>280</v>
      </c>
      <c r="P199" t="s">
        <v>4746</v>
      </c>
      <c r="Q199" t="s">
        <v>115</v>
      </c>
    </row>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rgb="FF00B050"/>
  </sheetPr>
  <dimension ref="A1:Q3"/>
  <sheetViews>
    <sheetView workbookViewId="0">
      <selection activeCell="E28" sqref="E28"/>
    </sheetView>
  </sheetViews>
  <sheetFormatPr defaultRowHeight="18.75"/>
  <cols>
    <col min="2" max="2" width="5" customWidth="1"/>
    <col min="3" max="3" width="4.75" customWidth="1"/>
    <col min="5" max="5" width="26.5" style="605" customWidth="1"/>
    <col min="6" max="6" width="4.25" customWidth="1"/>
    <col min="7" max="7" width="12.875" customWidth="1"/>
  </cols>
  <sheetData>
    <row r="1" spans="1:17">
      <c r="A1" s="600">
        <v>712259</v>
      </c>
      <c r="B1" t="s">
        <v>22</v>
      </c>
      <c r="C1" t="s">
        <v>3045</v>
      </c>
      <c r="D1" t="s">
        <v>3046</v>
      </c>
      <c r="E1" s="605" t="s">
        <v>283</v>
      </c>
      <c r="F1" t="s">
        <v>3047</v>
      </c>
      <c r="G1" t="s">
        <v>3354</v>
      </c>
      <c r="H1" t="s">
        <v>3355</v>
      </c>
      <c r="I1" t="s">
        <v>3356</v>
      </c>
      <c r="J1" t="s">
        <v>3357</v>
      </c>
      <c r="K1" t="s">
        <v>3358</v>
      </c>
      <c r="L1" t="s">
        <v>3359</v>
      </c>
      <c r="M1" t="s">
        <v>3360</v>
      </c>
      <c r="N1" t="s">
        <v>3361</v>
      </c>
      <c r="O1" t="s">
        <v>284</v>
      </c>
      <c r="P1" t="s">
        <v>33</v>
      </c>
      <c r="Q1" t="s">
        <v>285</v>
      </c>
    </row>
    <row r="2" spans="1:17">
      <c r="A2" s="2">
        <v>2610493</v>
      </c>
      <c r="B2" t="s">
        <v>27</v>
      </c>
      <c r="C2" t="s">
        <v>3045</v>
      </c>
      <c r="D2" t="s">
        <v>3046</v>
      </c>
      <c r="E2" s="605" t="s">
        <v>283</v>
      </c>
      <c r="F2" t="s">
        <v>3047</v>
      </c>
      <c r="G2" t="s">
        <v>3362</v>
      </c>
      <c r="H2" t="s">
        <v>3363</v>
      </c>
      <c r="I2" t="s">
        <v>3364</v>
      </c>
      <c r="J2" t="s">
        <v>3315</v>
      </c>
      <c r="K2" t="s">
        <v>3365</v>
      </c>
      <c r="L2" t="s">
        <v>3366</v>
      </c>
      <c r="M2" t="s">
        <v>3367</v>
      </c>
      <c r="N2" t="s">
        <v>3368</v>
      </c>
      <c r="O2" t="s">
        <v>284</v>
      </c>
      <c r="P2" t="s">
        <v>28</v>
      </c>
      <c r="Q2" t="s">
        <v>199</v>
      </c>
    </row>
    <row r="3" spans="1:17">
      <c r="A3" s="2"/>
    </row>
  </sheetData>
  <phoneticPr fontI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Q98"/>
  <sheetViews>
    <sheetView workbookViewId="0">
      <selection activeCell="E28" sqref="E28"/>
    </sheetView>
  </sheetViews>
  <sheetFormatPr defaultRowHeight="18.75"/>
  <cols>
    <col min="2" max="3" width="5.25" customWidth="1"/>
    <col min="5" max="5" width="52" style="605" customWidth="1"/>
    <col min="6" max="6" width="5.75" customWidth="1"/>
    <col min="7" max="7" width="13.375" customWidth="1"/>
    <col min="8" max="8" width="5.5" customWidth="1"/>
  </cols>
  <sheetData>
    <row r="1" spans="1:17">
      <c r="A1" s="600">
        <v>112450</v>
      </c>
      <c r="B1" t="s">
        <v>62</v>
      </c>
      <c r="C1" t="s">
        <v>3045</v>
      </c>
      <c r="D1" t="s">
        <v>3046</v>
      </c>
      <c r="E1" s="605" t="s">
        <v>4747</v>
      </c>
      <c r="F1" t="s">
        <v>3047</v>
      </c>
      <c r="G1" t="s">
        <v>3734</v>
      </c>
      <c r="H1" t="s">
        <v>23</v>
      </c>
      <c r="I1" t="s">
        <v>4748</v>
      </c>
      <c r="J1" t="s">
        <v>3050</v>
      </c>
      <c r="K1" t="s">
        <v>4749</v>
      </c>
      <c r="L1" t="s">
        <v>4750</v>
      </c>
      <c r="M1" t="s">
        <v>4751</v>
      </c>
      <c r="N1" t="s">
        <v>4168</v>
      </c>
      <c r="O1" t="s">
        <v>4752</v>
      </c>
      <c r="P1" t="s">
        <v>2024</v>
      </c>
      <c r="Q1" t="s">
        <v>3175</v>
      </c>
    </row>
    <row r="2" spans="1:17">
      <c r="A2" s="600">
        <v>112732</v>
      </c>
      <c r="B2" t="s">
        <v>39</v>
      </c>
      <c r="C2" t="s">
        <v>3045</v>
      </c>
      <c r="D2" t="s">
        <v>3046</v>
      </c>
      <c r="E2" s="605" t="s">
        <v>4747</v>
      </c>
      <c r="F2" t="s">
        <v>3047</v>
      </c>
      <c r="G2" t="s">
        <v>4753</v>
      </c>
      <c r="H2" t="s">
        <v>23</v>
      </c>
      <c r="I2" t="s">
        <v>4754</v>
      </c>
      <c r="J2" t="s">
        <v>4755</v>
      </c>
      <c r="K2" t="s">
        <v>4756</v>
      </c>
      <c r="L2" t="s">
        <v>4757</v>
      </c>
      <c r="M2" t="s">
        <v>4758</v>
      </c>
      <c r="N2" t="s">
        <v>23</v>
      </c>
      <c r="O2" t="s">
        <v>4752</v>
      </c>
      <c r="P2" t="s">
        <v>1994</v>
      </c>
      <c r="Q2" t="s">
        <v>3175</v>
      </c>
    </row>
    <row r="3" spans="1:17">
      <c r="A3" s="600">
        <v>113805</v>
      </c>
      <c r="B3" t="s">
        <v>41</v>
      </c>
      <c r="C3" t="s">
        <v>3045</v>
      </c>
      <c r="D3" t="s">
        <v>3046</v>
      </c>
      <c r="E3" s="605" t="s">
        <v>4747</v>
      </c>
      <c r="F3" t="s">
        <v>3047</v>
      </c>
      <c r="G3" t="s">
        <v>4759</v>
      </c>
      <c r="H3" t="s">
        <v>23</v>
      </c>
      <c r="I3" t="s">
        <v>4760</v>
      </c>
      <c r="J3" t="s">
        <v>4761</v>
      </c>
      <c r="K3" t="s">
        <v>4762</v>
      </c>
      <c r="L3" t="s">
        <v>4763</v>
      </c>
      <c r="M3" t="s">
        <v>4764</v>
      </c>
      <c r="N3" t="s">
        <v>23</v>
      </c>
      <c r="O3" t="s">
        <v>4752</v>
      </c>
      <c r="P3" t="s">
        <v>2001</v>
      </c>
      <c r="Q3" t="s">
        <v>3175</v>
      </c>
    </row>
    <row r="4" spans="1:17">
      <c r="A4" s="600">
        <v>113961</v>
      </c>
      <c r="B4" t="s">
        <v>66</v>
      </c>
      <c r="C4" t="s">
        <v>3045</v>
      </c>
      <c r="D4" t="s">
        <v>3046</v>
      </c>
      <c r="E4" s="605" t="s">
        <v>4747</v>
      </c>
      <c r="F4" t="s">
        <v>3047</v>
      </c>
      <c r="G4" t="s">
        <v>4765</v>
      </c>
      <c r="H4" t="s">
        <v>23</v>
      </c>
      <c r="I4" t="s">
        <v>4766</v>
      </c>
      <c r="J4" t="s">
        <v>3917</v>
      </c>
      <c r="K4" t="s">
        <v>4767</v>
      </c>
      <c r="L4" t="s">
        <v>4768</v>
      </c>
      <c r="M4" t="s">
        <v>4769</v>
      </c>
      <c r="N4" t="s">
        <v>23</v>
      </c>
      <c r="O4" t="s">
        <v>4752</v>
      </c>
      <c r="P4" t="s">
        <v>4266</v>
      </c>
      <c r="Q4" t="s">
        <v>3175</v>
      </c>
    </row>
    <row r="5" spans="1:17">
      <c r="A5" s="600">
        <v>115404</v>
      </c>
      <c r="B5" t="s">
        <v>101</v>
      </c>
      <c r="C5" t="s">
        <v>3045</v>
      </c>
      <c r="D5" t="s">
        <v>3046</v>
      </c>
      <c r="E5" s="605" t="s">
        <v>4747</v>
      </c>
      <c r="F5" t="s">
        <v>3047</v>
      </c>
      <c r="G5" t="s">
        <v>3871</v>
      </c>
      <c r="H5" t="s">
        <v>23</v>
      </c>
      <c r="I5" t="s">
        <v>3872</v>
      </c>
      <c r="J5" t="s">
        <v>3873</v>
      </c>
      <c r="K5" t="s">
        <v>3874</v>
      </c>
      <c r="L5" t="s">
        <v>3875</v>
      </c>
      <c r="M5" t="s">
        <v>3876</v>
      </c>
      <c r="N5" t="s">
        <v>23</v>
      </c>
      <c r="O5" t="s">
        <v>4752</v>
      </c>
      <c r="P5" t="s">
        <v>4259</v>
      </c>
      <c r="Q5" t="s">
        <v>3175</v>
      </c>
    </row>
    <row r="6" spans="1:17">
      <c r="A6" s="600">
        <v>115537</v>
      </c>
      <c r="B6" t="s">
        <v>121</v>
      </c>
      <c r="C6" t="s">
        <v>3045</v>
      </c>
      <c r="D6" t="s">
        <v>3046</v>
      </c>
      <c r="E6" s="605" t="s">
        <v>4747</v>
      </c>
      <c r="F6" t="s">
        <v>3047</v>
      </c>
      <c r="G6" t="s">
        <v>3891</v>
      </c>
      <c r="H6" t="s">
        <v>23</v>
      </c>
      <c r="I6" t="s">
        <v>3892</v>
      </c>
      <c r="J6" t="s">
        <v>3827</v>
      </c>
      <c r="K6" t="s">
        <v>3893</v>
      </c>
      <c r="L6" t="s">
        <v>3894</v>
      </c>
      <c r="M6" t="s">
        <v>3895</v>
      </c>
      <c r="N6" t="s">
        <v>23</v>
      </c>
      <c r="O6" t="s">
        <v>4752</v>
      </c>
      <c r="P6" t="s">
        <v>4469</v>
      </c>
      <c r="Q6" t="s">
        <v>2081</v>
      </c>
    </row>
    <row r="7" spans="1:17">
      <c r="A7" s="600">
        <v>115594</v>
      </c>
      <c r="B7" t="s">
        <v>112</v>
      </c>
      <c r="C7" t="s">
        <v>3045</v>
      </c>
      <c r="D7" t="s">
        <v>3046</v>
      </c>
      <c r="E7" s="605" t="s">
        <v>4747</v>
      </c>
      <c r="F7" t="s">
        <v>3047</v>
      </c>
      <c r="G7" t="s">
        <v>4770</v>
      </c>
      <c r="H7" t="s">
        <v>23</v>
      </c>
      <c r="I7" t="s">
        <v>4771</v>
      </c>
      <c r="J7" t="s">
        <v>4772</v>
      </c>
      <c r="K7" t="s">
        <v>4773</v>
      </c>
      <c r="L7" t="s">
        <v>4774</v>
      </c>
      <c r="M7" t="s">
        <v>4775</v>
      </c>
      <c r="N7" t="s">
        <v>23</v>
      </c>
      <c r="O7" t="s">
        <v>4752</v>
      </c>
      <c r="P7" t="s">
        <v>4776</v>
      </c>
      <c r="Q7" t="s">
        <v>3175</v>
      </c>
    </row>
    <row r="8" spans="1:17">
      <c r="A8" s="600">
        <v>115834</v>
      </c>
      <c r="B8" t="s">
        <v>73</v>
      </c>
      <c r="C8" t="s">
        <v>3045</v>
      </c>
      <c r="D8" t="s">
        <v>3046</v>
      </c>
      <c r="E8" s="605" t="s">
        <v>4747</v>
      </c>
      <c r="F8" t="s">
        <v>3047</v>
      </c>
      <c r="G8" t="s">
        <v>3073</v>
      </c>
      <c r="H8" t="s">
        <v>23</v>
      </c>
      <c r="I8" t="s">
        <v>3074</v>
      </c>
      <c r="J8" t="s">
        <v>3075</v>
      </c>
      <c r="K8" t="s">
        <v>3076</v>
      </c>
      <c r="L8" t="s">
        <v>3077</v>
      </c>
      <c r="M8" t="s">
        <v>3078</v>
      </c>
      <c r="N8" t="s">
        <v>23</v>
      </c>
      <c r="O8" t="s">
        <v>4752</v>
      </c>
      <c r="P8" t="s">
        <v>2034</v>
      </c>
      <c r="Q8" t="s">
        <v>3175</v>
      </c>
    </row>
    <row r="9" spans="1:17">
      <c r="A9" s="600">
        <v>115883</v>
      </c>
      <c r="B9" t="s">
        <v>43</v>
      </c>
      <c r="C9" t="s">
        <v>3045</v>
      </c>
      <c r="D9" t="s">
        <v>3046</v>
      </c>
      <c r="E9" s="605" t="s">
        <v>4747</v>
      </c>
      <c r="F9" t="s">
        <v>3047</v>
      </c>
      <c r="G9" t="s">
        <v>3943</v>
      </c>
      <c r="H9" t="s">
        <v>23</v>
      </c>
      <c r="I9" t="s">
        <v>3944</v>
      </c>
      <c r="J9" t="s">
        <v>3069</v>
      </c>
      <c r="K9" t="s">
        <v>3945</v>
      </c>
      <c r="L9" t="s">
        <v>3946</v>
      </c>
      <c r="M9" t="s">
        <v>3947</v>
      </c>
      <c r="N9" t="s">
        <v>23</v>
      </c>
      <c r="O9" t="s">
        <v>4752</v>
      </c>
      <c r="P9" t="s">
        <v>1999</v>
      </c>
      <c r="Q9" t="s">
        <v>3175</v>
      </c>
    </row>
    <row r="10" spans="1:17">
      <c r="A10" s="600">
        <v>116170</v>
      </c>
      <c r="B10" t="s">
        <v>106</v>
      </c>
      <c r="C10" t="s">
        <v>3045</v>
      </c>
      <c r="D10" t="s">
        <v>3046</v>
      </c>
      <c r="E10" s="605" t="s">
        <v>4747</v>
      </c>
      <c r="F10" t="s">
        <v>3047</v>
      </c>
      <c r="G10" t="s">
        <v>4777</v>
      </c>
      <c r="H10" t="s">
        <v>23</v>
      </c>
      <c r="I10" t="s">
        <v>4778</v>
      </c>
      <c r="J10" t="s">
        <v>3688</v>
      </c>
      <c r="K10" t="s">
        <v>4779</v>
      </c>
      <c r="L10" t="s">
        <v>4780</v>
      </c>
      <c r="M10" t="s">
        <v>4781</v>
      </c>
      <c r="N10" t="s">
        <v>23</v>
      </c>
      <c r="O10" t="s">
        <v>4752</v>
      </c>
      <c r="P10" t="s">
        <v>4483</v>
      </c>
      <c r="Q10" t="s">
        <v>3175</v>
      </c>
    </row>
    <row r="11" spans="1:17">
      <c r="A11" s="600">
        <v>116287</v>
      </c>
      <c r="B11" t="s">
        <v>125</v>
      </c>
      <c r="C11" t="s">
        <v>3045</v>
      </c>
      <c r="D11" t="s">
        <v>3046</v>
      </c>
      <c r="E11" s="605" t="s">
        <v>4747</v>
      </c>
      <c r="F11" t="s">
        <v>3047</v>
      </c>
      <c r="G11" t="s">
        <v>3986</v>
      </c>
      <c r="H11" t="s">
        <v>23</v>
      </c>
      <c r="I11" t="s">
        <v>3987</v>
      </c>
      <c r="J11" t="s">
        <v>3069</v>
      </c>
      <c r="K11" t="s">
        <v>3988</v>
      </c>
      <c r="L11" t="s">
        <v>3989</v>
      </c>
      <c r="M11" t="s">
        <v>3990</v>
      </c>
      <c r="N11" t="s">
        <v>23</v>
      </c>
      <c r="O11" t="s">
        <v>4752</v>
      </c>
      <c r="P11" t="s">
        <v>4592</v>
      </c>
      <c r="Q11" t="s">
        <v>3175</v>
      </c>
    </row>
    <row r="12" spans="1:17">
      <c r="A12" s="600">
        <v>116386</v>
      </c>
      <c r="B12" t="s">
        <v>100</v>
      </c>
      <c r="C12" t="s">
        <v>3045</v>
      </c>
      <c r="D12" t="s">
        <v>3046</v>
      </c>
      <c r="E12" s="605" t="s">
        <v>4747</v>
      </c>
      <c r="F12" t="s">
        <v>3047</v>
      </c>
      <c r="G12" t="s">
        <v>4006</v>
      </c>
      <c r="H12" t="s">
        <v>23</v>
      </c>
      <c r="I12" t="s">
        <v>4007</v>
      </c>
      <c r="J12" t="s">
        <v>4008</v>
      </c>
      <c r="K12" t="s">
        <v>4009</v>
      </c>
      <c r="L12" t="s">
        <v>4010</v>
      </c>
      <c r="M12" t="s">
        <v>4011</v>
      </c>
      <c r="N12" t="s">
        <v>23</v>
      </c>
      <c r="O12" t="s">
        <v>4752</v>
      </c>
      <c r="P12" t="s">
        <v>4190</v>
      </c>
      <c r="Q12" t="s">
        <v>3175</v>
      </c>
    </row>
    <row r="13" spans="1:17">
      <c r="A13">
        <v>116501</v>
      </c>
      <c r="B13" t="s">
        <v>120</v>
      </c>
      <c r="C13" t="s">
        <v>3045</v>
      </c>
      <c r="D13" t="s">
        <v>3046</v>
      </c>
      <c r="E13" s="605" t="s">
        <v>4747</v>
      </c>
      <c r="F13" t="s">
        <v>3047</v>
      </c>
      <c r="G13" t="s">
        <v>4030</v>
      </c>
      <c r="H13" t="s">
        <v>23</v>
      </c>
      <c r="I13" t="s">
        <v>3098</v>
      </c>
      <c r="J13" t="s">
        <v>4031</v>
      </c>
      <c r="K13" t="s">
        <v>4032</v>
      </c>
      <c r="L13" t="s">
        <v>4033</v>
      </c>
      <c r="M13" t="s">
        <v>4034</v>
      </c>
      <c r="N13" t="s">
        <v>23</v>
      </c>
      <c r="O13" t="s">
        <v>4752</v>
      </c>
      <c r="P13" t="s">
        <v>4782</v>
      </c>
      <c r="Q13" t="s">
        <v>3175</v>
      </c>
    </row>
    <row r="14" spans="1:17">
      <c r="A14">
        <v>116535</v>
      </c>
      <c r="B14" t="s">
        <v>29</v>
      </c>
      <c r="C14" t="s">
        <v>3045</v>
      </c>
      <c r="D14" t="s">
        <v>3046</v>
      </c>
      <c r="E14" s="605" t="s">
        <v>4783</v>
      </c>
      <c r="F14" t="s">
        <v>3047</v>
      </c>
      <c r="G14" t="s">
        <v>3097</v>
      </c>
      <c r="H14" t="s">
        <v>23</v>
      </c>
      <c r="I14" t="s">
        <v>3098</v>
      </c>
      <c r="J14" t="s">
        <v>3099</v>
      </c>
      <c r="K14" t="s">
        <v>3100</v>
      </c>
      <c r="L14" t="s">
        <v>3101</v>
      </c>
      <c r="M14" t="s">
        <v>3102</v>
      </c>
      <c r="N14" t="s">
        <v>23</v>
      </c>
      <c r="O14" t="s">
        <v>4784</v>
      </c>
      <c r="P14" t="s">
        <v>48</v>
      </c>
      <c r="Q14" t="s">
        <v>3175</v>
      </c>
    </row>
    <row r="15" spans="1:17">
      <c r="A15">
        <v>116592</v>
      </c>
      <c r="B15" t="s">
        <v>45</v>
      </c>
      <c r="C15" t="s">
        <v>3045</v>
      </c>
      <c r="D15" t="s">
        <v>3046</v>
      </c>
      <c r="E15" s="605" t="s">
        <v>4747</v>
      </c>
      <c r="F15" t="s">
        <v>3047</v>
      </c>
      <c r="G15" t="s">
        <v>4036</v>
      </c>
      <c r="H15" t="s">
        <v>23</v>
      </c>
      <c r="I15" t="s">
        <v>3098</v>
      </c>
      <c r="J15" t="s">
        <v>4037</v>
      </c>
      <c r="K15" t="s">
        <v>4038</v>
      </c>
      <c r="L15" t="s">
        <v>4039</v>
      </c>
      <c r="M15" t="s">
        <v>4040</v>
      </c>
      <c r="N15" t="s">
        <v>23</v>
      </c>
      <c r="O15" t="s">
        <v>4752</v>
      </c>
      <c r="P15" t="s">
        <v>4785</v>
      </c>
      <c r="Q15" t="s">
        <v>3175</v>
      </c>
    </row>
    <row r="16" spans="1:17">
      <c r="A16">
        <v>410037</v>
      </c>
      <c r="B16" t="s">
        <v>22</v>
      </c>
      <c r="C16" t="s">
        <v>3045</v>
      </c>
      <c r="D16" t="s">
        <v>3046</v>
      </c>
      <c r="E16" s="605" t="s">
        <v>1971</v>
      </c>
      <c r="F16" t="s">
        <v>3047</v>
      </c>
      <c r="G16" t="s">
        <v>3114</v>
      </c>
      <c r="H16" t="s">
        <v>23</v>
      </c>
      <c r="I16" t="s">
        <v>3115</v>
      </c>
      <c r="J16" t="s">
        <v>3116</v>
      </c>
      <c r="K16" t="s">
        <v>3117</v>
      </c>
      <c r="L16" t="s">
        <v>3118</v>
      </c>
      <c r="M16" t="s">
        <v>3119</v>
      </c>
      <c r="N16" t="s">
        <v>3120</v>
      </c>
      <c r="O16" t="s">
        <v>1972</v>
      </c>
      <c r="P16" t="s">
        <v>28</v>
      </c>
      <c r="Q16" t="s">
        <v>3175</v>
      </c>
    </row>
    <row r="17" spans="1:17">
      <c r="A17">
        <v>410219</v>
      </c>
      <c r="B17" t="s">
        <v>29</v>
      </c>
      <c r="C17" t="s">
        <v>3045</v>
      </c>
      <c r="D17" t="s">
        <v>3046</v>
      </c>
      <c r="E17" s="605" t="s">
        <v>1973</v>
      </c>
      <c r="F17" t="s">
        <v>3047</v>
      </c>
      <c r="G17" t="s">
        <v>3400</v>
      </c>
      <c r="H17" t="s">
        <v>23</v>
      </c>
      <c r="I17" t="s">
        <v>3401</v>
      </c>
      <c r="J17" t="s">
        <v>3402</v>
      </c>
      <c r="K17" t="s">
        <v>3403</v>
      </c>
      <c r="L17" t="s">
        <v>3404</v>
      </c>
      <c r="M17" t="s">
        <v>3405</v>
      </c>
      <c r="N17" t="s">
        <v>3406</v>
      </c>
      <c r="O17" t="s">
        <v>1974</v>
      </c>
      <c r="P17" t="s">
        <v>25</v>
      </c>
      <c r="Q17" t="s">
        <v>3175</v>
      </c>
    </row>
    <row r="18" spans="1:17">
      <c r="A18">
        <v>410870</v>
      </c>
      <c r="B18" t="s">
        <v>108</v>
      </c>
      <c r="C18" t="s">
        <v>3045</v>
      </c>
      <c r="D18" t="s">
        <v>3046</v>
      </c>
      <c r="E18" s="605" t="s">
        <v>4747</v>
      </c>
      <c r="F18" t="s">
        <v>3047</v>
      </c>
      <c r="G18" t="s">
        <v>4046</v>
      </c>
      <c r="H18" t="s">
        <v>23</v>
      </c>
      <c r="I18" t="s">
        <v>4047</v>
      </c>
      <c r="J18" t="s">
        <v>3128</v>
      </c>
      <c r="K18" t="s">
        <v>4048</v>
      </c>
      <c r="L18" t="s">
        <v>4049</v>
      </c>
      <c r="M18" t="s">
        <v>4050</v>
      </c>
      <c r="N18" t="s">
        <v>23</v>
      </c>
      <c r="O18" t="s">
        <v>4752</v>
      </c>
      <c r="P18" t="s">
        <v>4653</v>
      </c>
      <c r="Q18" t="s">
        <v>3175</v>
      </c>
    </row>
    <row r="19" spans="1:17">
      <c r="A19">
        <v>411217</v>
      </c>
      <c r="B19" t="s">
        <v>32</v>
      </c>
      <c r="C19" t="s">
        <v>3045</v>
      </c>
      <c r="D19" t="s">
        <v>3046</v>
      </c>
      <c r="E19" s="605" t="s">
        <v>4786</v>
      </c>
      <c r="F19" t="s">
        <v>3047</v>
      </c>
      <c r="G19" t="s">
        <v>4787</v>
      </c>
      <c r="H19" t="s">
        <v>23</v>
      </c>
      <c r="I19" t="s">
        <v>4788</v>
      </c>
      <c r="J19" t="s">
        <v>4789</v>
      </c>
      <c r="K19" t="s">
        <v>4790</v>
      </c>
      <c r="L19" t="s">
        <v>4791</v>
      </c>
      <c r="M19" t="s">
        <v>4792</v>
      </c>
      <c r="N19" t="s">
        <v>23</v>
      </c>
      <c r="O19" t="s">
        <v>4793</v>
      </c>
      <c r="P19" t="s">
        <v>291</v>
      </c>
      <c r="Q19" t="s">
        <v>2081</v>
      </c>
    </row>
    <row r="20" spans="1:17">
      <c r="A20">
        <v>411233</v>
      </c>
      <c r="B20" t="s">
        <v>118</v>
      </c>
      <c r="C20" t="s">
        <v>3045</v>
      </c>
      <c r="D20" t="s">
        <v>3046</v>
      </c>
      <c r="E20" s="605" t="s">
        <v>4747</v>
      </c>
      <c r="F20" t="s">
        <v>3047</v>
      </c>
      <c r="G20" t="s">
        <v>4059</v>
      </c>
      <c r="H20" t="s">
        <v>23</v>
      </c>
      <c r="I20" t="s">
        <v>4060</v>
      </c>
      <c r="J20" t="s">
        <v>3608</v>
      </c>
      <c r="K20" t="s">
        <v>4061</v>
      </c>
      <c r="L20" t="s">
        <v>4062</v>
      </c>
      <c r="M20" t="s">
        <v>4063</v>
      </c>
      <c r="N20" t="s">
        <v>23</v>
      </c>
      <c r="O20" t="s">
        <v>4752</v>
      </c>
      <c r="P20" t="s">
        <v>4413</v>
      </c>
      <c r="Q20" t="s">
        <v>3175</v>
      </c>
    </row>
    <row r="21" spans="1:17">
      <c r="A21">
        <v>411316</v>
      </c>
      <c r="B21" t="s">
        <v>74</v>
      </c>
      <c r="C21" t="s">
        <v>3045</v>
      </c>
      <c r="D21" t="s">
        <v>3046</v>
      </c>
      <c r="E21" s="605" t="s">
        <v>4747</v>
      </c>
      <c r="F21" t="s">
        <v>3047</v>
      </c>
      <c r="G21" t="s">
        <v>4065</v>
      </c>
      <c r="H21" t="s">
        <v>23</v>
      </c>
      <c r="I21" t="s">
        <v>4066</v>
      </c>
      <c r="J21" t="s">
        <v>4067</v>
      </c>
      <c r="K21" t="s">
        <v>4068</v>
      </c>
      <c r="L21" t="s">
        <v>4069</v>
      </c>
      <c r="M21" t="s">
        <v>4070</v>
      </c>
      <c r="N21" t="s">
        <v>4071</v>
      </c>
      <c r="O21" t="s">
        <v>4752</v>
      </c>
      <c r="P21" t="s">
        <v>2025</v>
      </c>
      <c r="Q21" t="s">
        <v>3175</v>
      </c>
    </row>
    <row r="22" spans="1:17">
      <c r="A22">
        <v>411357</v>
      </c>
      <c r="B22" t="s">
        <v>94</v>
      </c>
      <c r="C22" t="s">
        <v>3045</v>
      </c>
      <c r="D22" t="s">
        <v>3046</v>
      </c>
      <c r="E22" s="605" t="s">
        <v>4747</v>
      </c>
      <c r="F22" t="s">
        <v>3047</v>
      </c>
      <c r="G22" t="s">
        <v>4072</v>
      </c>
      <c r="H22" t="s">
        <v>23</v>
      </c>
      <c r="I22" t="s">
        <v>4073</v>
      </c>
      <c r="J22" t="s">
        <v>4074</v>
      </c>
      <c r="K22" t="s">
        <v>4075</v>
      </c>
      <c r="L22" t="s">
        <v>4076</v>
      </c>
      <c r="M22" t="s">
        <v>4077</v>
      </c>
      <c r="N22" t="s">
        <v>23</v>
      </c>
      <c r="O22" t="s">
        <v>4752</v>
      </c>
      <c r="P22" t="s">
        <v>4045</v>
      </c>
      <c r="Q22" t="s">
        <v>3175</v>
      </c>
    </row>
    <row r="23" spans="1:17">
      <c r="A23">
        <v>411415</v>
      </c>
      <c r="B23" t="s">
        <v>97</v>
      </c>
      <c r="C23" t="s">
        <v>3045</v>
      </c>
      <c r="D23" t="s">
        <v>3046</v>
      </c>
      <c r="E23" s="605" t="s">
        <v>4747</v>
      </c>
      <c r="F23" t="s">
        <v>3047</v>
      </c>
      <c r="G23" t="s">
        <v>4092</v>
      </c>
      <c r="H23" t="s">
        <v>23</v>
      </c>
      <c r="I23" t="s">
        <v>4093</v>
      </c>
      <c r="J23" t="s">
        <v>4094</v>
      </c>
      <c r="K23" t="s">
        <v>4095</v>
      </c>
      <c r="L23" t="s">
        <v>4096</v>
      </c>
      <c r="M23" t="s">
        <v>4097</v>
      </c>
      <c r="N23" t="s">
        <v>23</v>
      </c>
      <c r="O23" t="s">
        <v>4752</v>
      </c>
      <c r="P23" t="s">
        <v>3948</v>
      </c>
      <c r="Q23" t="s">
        <v>3175</v>
      </c>
    </row>
    <row r="24" spans="1:17">
      <c r="A24">
        <v>411423</v>
      </c>
      <c r="B24" t="s">
        <v>22</v>
      </c>
      <c r="C24" t="s">
        <v>3045</v>
      </c>
      <c r="D24" t="s">
        <v>3046</v>
      </c>
      <c r="E24" s="605" t="s">
        <v>4786</v>
      </c>
      <c r="F24" t="s">
        <v>3047</v>
      </c>
      <c r="G24" t="s">
        <v>4099</v>
      </c>
      <c r="H24" t="s">
        <v>23</v>
      </c>
      <c r="I24" t="s">
        <v>4100</v>
      </c>
      <c r="J24" t="s">
        <v>4101</v>
      </c>
      <c r="K24" t="s">
        <v>4102</v>
      </c>
      <c r="L24" t="s">
        <v>4103</v>
      </c>
      <c r="M24" t="s">
        <v>4104</v>
      </c>
      <c r="N24" t="s">
        <v>23</v>
      </c>
      <c r="O24" t="s">
        <v>4793</v>
      </c>
      <c r="P24" t="s">
        <v>275</v>
      </c>
      <c r="Q24" t="s">
        <v>3175</v>
      </c>
    </row>
    <row r="25" spans="1:17">
      <c r="A25">
        <v>411456</v>
      </c>
      <c r="B25" t="s">
        <v>132</v>
      </c>
      <c r="C25" t="s">
        <v>3045</v>
      </c>
      <c r="D25" t="s">
        <v>3046</v>
      </c>
      <c r="E25" s="605" t="s">
        <v>4747</v>
      </c>
      <c r="F25" t="s">
        <v>3047</v>
      </c>
      <c r="G25" t="s">
        <v>3728</v>
      </c>
      <c r="H25" t="s">
        <v>23</v>
      </c>
      <c r="I25" t="s">
        <v>3729</v>
      </c>
      <c r="J25" t="s">
        <v>3116</v>
      </c>
      <c r="K25" t="s">
        <v>3730</v>
      </c>
      <c r="L25" t="s">
        <v>3731</v>
      </c>
      <c r="M25" t="s">
        <v>3732</v>
      </c>
      <c r="N25" t="s">
        <v>23</v>
      </c>
      <c r="O25" t="s">
        <v>4752</v>
      </c>
      <c r="P25" t="s">
        <v>4794</v>
      </c>
      <c r="Q25" t="s">
        <v>3175</v>
      </c>
    </row>
    <row r="26" spans="1:17">
      <c r="A26">
        <v>411480</v>
      </c>
      <c r="B26" t="s">
        <v>64</v>
      </c>
      <c r="C26" t="s">
        <v>3045</v>
      </c>
      <c r="D26" t="s">
        <v>3046</v>
      </c>
      <c r="E26" s="605" t="s">
        <v>4747</v>
      </c>
      <c r="F26" t="s">
        <v>3047</v>
      </c>
      <c r="G26" t="s">
        <v>4795</v>
      </c>
      <c r="H26" t="s">
        <v>23</v>
      </c>
      <c r="I26" t="s">
        <v>4796</v>
      </c>
      <c r="J26" t="s">
        <v>3697</v>
      </c>
      <c r="K26" t="s">
        <v>4797</v>
      </c>
      <c r="L26" t="s">
        <v>4798</v>
      </c>
      <c r="M26" t="s">
        <v>4799</v>
      </c>
      <c r="N26" t="s">
        <v>23</v>
      </c>
      <c r="O26" t="s">
        <v>4752</v>
      </c>
      <c r="P26" t="s">
        <v>3831</v>
      </c>
      <c r="Q26" t="s">
        <v>3175</v>
      </c>
    </row>
    <row r="27" spans="1:17">
      <c r="A27">
        <v>411597</v>
      </c>
      <c r="B27" t="s">
        <v>27</v>
      </c>
      <c r="C27" t="s">
        <v>3045</v>
      </c>
      <c r="D27" t="s">
        <v>3046</v>
      </c>
      <c r="E27" s="605" t="s">
        <v>4786</v>
      </c>
      <c r="F27" t="s">
        <v>3047</v>
      </c>
      <c r="G27" t="s">
        <v>4108</v>
      </c>
      <c r="H27" t="s">
        <v>23</v>
      </c>
      <c r="I27" t="s">
        <v>4109</v>
      </c>
      <c r="J27" t="s">
        <v>3134</v>
      </c>
      <c r="K27" t="s">
        <v>4110</v>
      </c>
      <c r="L27" t="s">
        <v>4111</v>
      </c>
      <c r="M27" t="s">
        <v>4112</v>
      </c>
      <c r="N27" t="s">
        <v>23</v>
      </c>
      <c r="O27" t="s">
        <v>4793</v>
      </c>
      <c r="P27" t="s">
        <v>278</v>
      </c>
      <c r="Q27" t="s">
        <v>3175</v>
      </c>
    </row>
    <row r="28" spans="1:17">
      <c r="A28">
        <v>411688</v>
      </c>
      <c r="B28" t="s">
        <v>29</v>
      </c>
      <c r="C28" t="s">
        <v>3045</v>
      </c>
      <c r="D28" t="s">
        <v>3046</v>
      </c>
      <c r="E28" s="605" t="s">
        <v>4786</v>
      </c>
      <c r="F28" t="s">
        <v>3047</v>
      </c>
      <c r="G28" t="s">
        <v>4800</v>
      </c>
      <c r="H28" t="s">
        <v>23</v>
      </c>
      <c r="I28" t="s">
        <v>23</v>
      </c>
      <c r="J28" t="s">
        <v>3134</v>
      </c>
      <c r="K28" t="s">
        <v>4801</v>
      </c>
      <c r="L28" t="s">
        <v>4802</v>
      </c>
      <c r="M28" t="s">
        <v>4803</v>
      </c>
      <c r="N28" t="s">
        <v>23</v>
      </c>
      <c r="O28" t="s">
        <v>4793</v>
      </c>
      <c r="P28" t="s">
        <v>276</v>
      </c>
      <c r="Q28" t="s">
        <v>3175</v>
      </c>
    </row>
    <row r="29" spans="1:17">
      <c r="A29">
        <v>711129</v>
      </c>
      <c r="B29" t="s">
        <v>39</v>
      </c>
      <c r="C29" t="s">
        <v>3045</v>
      </c>
      <c r="D29" t="s">
        <v>3046</v>
      </c>
      <c r="E29" s="605" t="s">
        <v>1973</v>
      </c>
      <c r="F29" t="s">
        <v>3047</v>
      </c>
      <c r="G29" t="s">
        <v>3407</v>
      </c>
      <c r="H29" t="s">
        <v>3408</v>
      </c>
      <c r="I29" t="s">
        <v>3409</v>
      </c>
      <c r="J29" t="s">
        <v>3410</v>
      </c>
      <c r="K29" t="s">
        <v>3411</v>
      </c>
      <c r="L29" t="s">
        <v>3412</v>
      </c>
      <c r="M29" t="s">
        <v>3413</v>
      </c>
      <c r="N29" t="s">
        <v>3414</v>
      </c>
      <c r="O29" t="s">
        <v>1974</v>
      </c>
      <c r="P29" t="s">
        <v>63</v>
      </c>
      <c r="Q29" t="s">
        <v>2081</v>
      </c>
    </row>
    <row r="30" spans="1:17">
      <c r="A30">
        <v>711319</v>
      </c>
      <c r="B30" t="s">
        <v>130</v>
      </c>
      <c r="C30" t="s">
        <v>3045</v>
      </c>
      <c r="D30" t="s">
        <v>3046</v>
      </c>
      <c r="E30" s="605" t="s">
        <v>4747</v>
      </c>
      <c r="F30" t="s">
        <v>3047</v>
      </c>
      <c r="G30" t="s">
        <v>4804</v>
      </c>
      <c r="H30" t="s">
        <v>23</v>
      </c>
      <c r="I30" t="s">
        <v>4805</v>
      </c>
      <c r="J30" t="s">
        <v>4806</v>
      </c>
      <c r="K30" t="s">
        <v>4807</v>
      </c>
      <c r="L30" t="s">
        <v>4808</v>
      </c>
      <c r="M30" t="s">
        <v>4809</v>
      </c>
      <c r="N30" t="s">
        <v>23</v>
      </c>
      <c r="O30" t="s">
        <v>4752</v>
      </c>
      <c r="P30" t="s">
        <v>3964</v>
      </c>
      <c r="Q30" t="s">
        <v>2081</v>
      </c>
    </row>
    <row r="31" spans="1:17">
      <c r="A31">
        <v>711541</v>
      </c>
      <c r="B31" t="s">
        <v>88</v>
      </c>
      <c r="C31" t="s">
        <v>3045</v>
      </c>
      <c r="D31" t="s">
        <v>3046</v>
      </c>
      <c r="E31" s="605" t="s">
        <v>4747</v>
      </c>
      <c r="F31" t="s">
        <v>3047</v>
      </c>
      <c r="G31" t="s">
        <v>3144</v>
      </c>
      <c r="H31" t="s">
        <v>23</v>
      </c>
      <c r="I31" t="s">
        <v>3145</v>
      </c>
      <c r="J31" t="s">
        <v>3146</v>
      </c>
      <c r="K31" t="s">
        <v>3147</v>
      </c>
      <c r="L31" t="s">
        <v>3148</v>
      </c>
      <c r="M31" t="s">
        <v>3149</v>
      </c>
      <c r="N31" t="s">
        <v>23</v>
      </c>
      <c r="O31" t="s">
        <v>4752</v>
      </c>
      <c r="P31" t="s">
        <v>3863</v>
      </c>
      <c r="Q31" t="s">
        <v>3175</v>
      </c>
    </row>
    <row r="32" spans="1:17">
      <c r="A32">
        <v>711749</v>
      </c>
      <c r="B32" t="s">
        <v>47</v>
      </c>
      <c r="C32" t="s">
        <v>3045</v>
      </c>
      <c r="D32" t="s">
        <v>3046</v>
      </c>
      <c r="E32" s="605" t="s">
        <v>4747</v>
      </c>
      <c r="F32" t="s">
        <v>3047</v>
      </c>
      <c r="G32" t="s">
        <v>4141</v>
      </c>
      <c r="H32" t="s">
        <v>23</v>
      </c>
      <c r="I32" t="s">
        <v>4142</v>
      </c>
      <c r="J32" t="s">
        <v>4143</v>
      </c>
      <c r="K32" t="s">
        <v>4144</v>
      </c>
      <c r="L32" t="s">
        <v>4145</v>
      </c>
      <c r="M32" t="s">
        <v>4146</v>
      </c>
      <c r="N32" t="s">
        <v>23</v>
      </c>
      <c r="O32" t="s">
        <v>4752</v>
      </c>
      <c r="P32" t="s">
        <v>2000</v>
      </c>
      <c r="Q32" t="s">
        <v>3175</v>
      </c>
    </row>
    <row r="33" spans="1:17">
      <c r="A33">
        <v>711764</v>
      </c>
      <c r="B33" t="s">
        <v>98</v>
      </c>
      <c r="C33" t="s">
        <v>3045</v>
      </c>
      <c r="D33" t="s">
        <v>3046</v>
      </c>
      <c r="E33" s="605" t="s">
        <v>4747</v>
      </c>
      <c r="F33" t="s">
        <v>3047</v>
      </c>
      <c r="G33" t="s">
        <v>4148</v>
      </c>
      <c r="H33" t="s">
        <v>23</v>
      </c>
      <c r="I33" t="s">
        <v>4149</v>
      </c>
      <c r="J33" t="s">
        <v>3410</v>
      </c>
      <c r="K33" t="s">
        <v>4150</v>
      </c>
      <c r="L33" t="s">
        <v>4151</v>
      </c>
      <c r="M33" t="s">
        <v>4152</v>
      </c>
      <c r="N33" t="s">
        <v>23</v>
      </c>
      <c r="O33" t="s">
        <v>4752</v>
      </c>
      <c r="P33" t="s">
        <v>4051</v>
      </c>
      <c r="Q33" t="s">
        <v>3175</v>
      </c>
    </row>
    <row r="34" spans="1:17">
      <c r="A34">
        <v>712044</v>
      </c>
      <c r="B34" t="s">
        <v>110</v>
      </c>
      <c r="C34" t="s">
        <v>3045</v>
      </c>
      <c r="D34" t="s">
        <v>3046</v>
      </c>
      <c r="E34" s="605" t="s">
        <v>4747</v>
      </c>
      <c r="F34" t="s">
        <v>3047</v>
      </c>
      <c r="G34" t="s">
        <v>4154</v>
      </c>
      <c r="H34" t="s">
        <v>23</v>
      </c>
      <c r="I34" t="s">
        <v>4155</v>
      </c>
      <c r="J34" t="s">
        <v>4156</v>
      </c>
      <c r="K34" t="s">
        <v>4157</v>
      </c>
      <c r="L34" t="s">
        <v>4158</v>
      </c>
      <c r="M34" t="s">
        <v>4159</v>
      </c>
      <c r="N34" t="s">
        <v>23</v>
      </c>
      <c r="O34" t="s">
        <v>4752</v>
      </c>
      <c r="P34" t="s">
        <v>3902</v>
      </c>
      <c r="Q34" t="s">
        <v>3175</v>
      </c>
    </row>
    <row r="35" spans="1:17">
      <c r="A35">
        <v>712051</v>
      </c>
      <c r="B35" t="s">
        <v>107</v>
      </c>
      <c r="C35" t="s">
        <v>3045</v>
      </c>
      <c r="D35" t="s">
        <v>3046</v>
      </c>
      <c r="E35" s="605" t="s">
        <v>4747</v>
      </c>
      <c r="F35" t="s">
        <v>3047</v>
      </c>
      <c r="G35" t="s">
        <v>4810</v>
      </c>
      <c r="H35" t="s">
        <v>23</v>
      </c>
      <c r="I35" t="s">
        <v>4811</v>
      </c>
      <c r="J35" t="s">
        <v>4812</v>
      </c>
      <c r="K35" t="s">
        <v>4813</v>
      </c>
      <c r="L35" t="s">
        <v>4814</v>
      </c>
      <c r="M35" t="s">
        <v>4815</v>
      </c>
      <c r="N35" t="s">
        <v>23</v>
      </c>
      <c r="O35" t="s">
        <v>4752</v>
      </c>
      <c r="P35" t="s">
        <v>4816</v>
      </c>
      <c r="Q35" t="s">
        <v>3175</v>
      </c>
    </row>
    <row r="36" spans="1:17">
      <c r="A36">
        <v>712077</v>
      </c>
      <c r="B36" t="s">
        <v>75</v>
      </c>
      <c r="C36" t="s">
        <v>3045</v>
      </c>
      <c r="D36" t="s">
        <v>3046</v>
      </c>
      <c r="E36" s="605" t="s">
        <v>4747</v>
      </c>
      <c r="F36" t="s">
        <v>3047</v>
      </c>
      <c r="G36" t="s">
        <v>1984</v>
      </c>
      <c r="H36" t="s">
        <v>23</v>
      </c>
      <c r="I36" t="s">
        <v>4817</v>
      </c>
      <c r="J36" t="s">
        <v>4818</v>
      </c>
      <c r="K36" t="s">
        <v>4819</v>
      </c>
      <c r="L36" t="s">
        <v>4820</v>
      </c>
      <c r="M36" t="s">
        <v>4821</v>
      </c>
      <c r="N36" t="s">
        <v>23</v>
      </c>
      <c r="O36" t="s">
        <v>4752</v>
      </c>
      <c r="P36" t="s">
        <v>2021</v>
      </c>
      <c r="Q36" t="s">
        <v>3175</v>
      </c>
    </row>
    <row r="37" spans="1:17">
      <c r="A37">
        <v>712101</v>
      </c>
      <c r="B37" t="s">
        <v>136</v>
      </c>
      <c r="C37" t="s">
        <v>3045</v>
      </c>
      <c r="D37" t="s">
        <v>3046</v>
      </c>
      <c r="E37" s="605" t="s">
        <v>4747</v>
      </c>
      <c r="F37" t="s">
        <v>3047</v>
      </c>
      <c r="G37" t="s">
        <v>4822</v>
      </c>
      <c r="H37" t="s">
        <v>23</v>
      </c>
      <c r="I37" t="s">
        <v>4823</v>
      </c>
      <c r="J37" t="s">
        <v>4824</v>
      </c>
      <c r="K37" t="s">
        <v>4825</v>
      </c>
      <c r="L37" t="s">
        <v>4826</v>
      </c>
      <c r="M37" t="s">
        <v>4827</v>
      </c>
      <c r="N37" t="s">
        <v>23</v>
      </c>
      <c r="O37" t="s">
        <v>4752</v>
      </c>
      <c r="P37" t="s">
        <v>4828</v>
      </c>
      <c r="Q37" t="s">
        <v>3465</v>
      </c>
    </row>
    <row r="38" spans="1:17">
      <c r="A38">
        <v>712291</v>
      </c>
      <c r="B38" t="s">
        <v>104</v>
      </c>
      <c r="C38" t="s">
        <v>3045</v>
      </c>
      <c r="D38" t="s">
        <v>3046</v>
      </c>
      <c r="E38" s="605" t="s">
        <v>4747</v>
      </c>
      <c r="F38" t="s">
        <v>3047</v>
      </c>
      <c r="G38" t="s">
        <v>4829</v>
      </c>
      <c r="H38" t="s">
        <v>23</v>
      </c>
      <c r="I38" t="s">
        <v>4830</v>
      </c>
      <c r="J38" t="s">
        <v>4831</v>
      </c>
      <c r="K38" t="s">
        <v>4832</v>
      </c>
      <c r="L38" t="s">
        <v>4833</v>
      </c>
      <c r="M38" t="s">
        <v>4834</v>
      </c>
      <c r="N38" t="s">
        <v>23</v>
      </c>
      <c r="O38" t="s">
        <v>4752</v>
      </c>
      <c r="P38" t="s">
        <v>4411</v>
      </c>
      <c r="Q38" t="s">
        <v>3175</v>
      </c>
    </row>
    <row r="39" spans="1:17">
      <c r="A39">
        <v>712317</v>
      </c>
      <c r="B39" t="s">
        <v>22</v>
      </c>
      <c r="C39" t="s">
        <v>3045</v>
      </c>
      <c r="D39" t="s">
        <v>3046</v>
      </c>
      <c r="E39" s="605" t="s">
        <v>4747</v>
      </c>
      <c r="F39" t="s">
        <v>3047</v>
      </c>
      <c r="G39" t="s">
        <v>4162</v>
      </c>
      <c r="H39" t="s">
        <v>23</v>
      </c>
      <c r="I39" t="s">
        <v>4163</v>
      </c>
      <c r="J39" t="s">
        <v>4164</v>
      </c>
      <c r="K39" t="s">
        <v>4165</v>
      </c>
      <c r="L39" t="s">
        <v>4166</v>
      </c>
      <c r="M39" t="s">
        <v>4167</v>
      </c>
      <c r="N39" t="s">
        <v>4168</v>
      </c>
      <c r="O39" t="s">
        <v>4752</v>
      </c>
      <c r="P39" t="s">
        <v>2016</v>
      </c>
      <c r="Q39" t="s">
        <v>93</v>
      </c>
    </row>
    <row r="40" spans="1:17">
      <c r="A40">
        <v>712366</v>
      </c>
      <c r="B40" t="s">
        <v>49</v>
      </c>
      <c r="C40" t="s">
        <v>3045</v>
      </c>
      <c r="D40" t="s">
        <v>3046</v>
      </c>
      <c r="E40" s="605" t="s">
        <v>4747</v>
      </c>
      <c r="F40" t="s">
        <v>3047</v>
      </c>
      <c r="G40" t="s">
        <v>4835</v>
      </c>
      <c r="H40" t="s">
        <v>23</v>
      </c>
      <c r="I40" t="s">
        <v>4836</v>
      </c>
      <c r="J40" t="s">
        <v>4837</v>
      </c>
      <c r="K40" t="s">
        <v>4838</v>
      </c>
      <c r="L40" t="s">
        <v>4839</v>
      </c>
      <c r="M40" t="s">
        <v>4840</v>
      </c>
      <c r="N40" t="s">
        <v>23</v>
      </c>
      <c r="O40" t="s">
        <v>4752</v>
      </c>
      <c r="P40" t="s">
        <v>1993</v>
      </c>
      <c r="Q40" t="s">
        <v>3175</v>
      </c>
    </row>
    <row r="41" spans="1:17">
      <c r="A41">
        <v>712473</v>
      </c>
      <c r="B41" t="s">
        <v>122</v>
      </c>
      <c r="C41" t="s">
        <v>3045</v>
      </c>
      <c r="D41" t="s">
        <v>3046</v>
      </c>
      <c r="E41" s="605" t="s">
        <v>4747</v>
      </c>
      <c r="F41" t="s">
        <v>3047</v>
      </c>
      <c r="G41" t="s">
        <v>4177</v>
      </c>
      <c r="H41" t="s">
        <v>23</v>
      </c>
      <c r="I41" t="s">
        <v>4178</v>
      </c>
      <c r="J41" t="s">
        <v>4179</v>
      </c>
      <c r="K41" t="s">
        <v>4180</v>
      </c>
      <c r="L41" t="s">
        <v>4181</v>
      </c>
      <c r="M41" t="s">
        <v>4182</v>
      </c>
      <c r="N41" t="s">
        <v>23</v>
      </c>
      <c r="O41" t="s">
        <v>4752</v>
      </c>
      <c r="P41" t="s">
        <v>4841</v>
      </c>
      <c r="Q41" t="s">
        <v>2081</v>
      </c>
    </row>
    <row r="42" spans="1:17">
      <c r="A42">
        <v>712556</v>
      </c>
      <c r="B42" t="s">
        <v>114</v>
      </c>
      <c r="C42" t="s">
        <v>3045</v>
      </c>
      <c r="D42" t="s">
        <v>3046</v>
      </c>
      <c r="E42" s="605" t="s">
        <v>4747</v>
      </c>
      <c r="F42" t="s">
        <v>3047</v>
      </c>
      <c r="G42" t="s">
        <v>4184</v>
      </c>
      <c r="H42" t="s">
        <v>23</v>
      </c>
      <c r="I42" t="s">
        <v>4185</v>
      </c>
      <c r="J42" t="s">
        <v>4186</v>
      </c>
      <c r="K42" t="s">
        <v>4187</v>
      </c>
      <c r="L42" t="s">
        <v>4188</v>
      </c>
      <c r="M42" t="s">
        <v>4189</v>
      </c>
      <c r="N42" t="s">
        <v>23</v>
      </c>
      <c r="O42" t="s">
        <v>4752</v>
      </c>
      <c r="P42" t="s">
        <v>4842</v>
      </c>
      <c r="Q42" t="s">
        <v>3175</v>
      </c>
    </row>
    <row r="43" spans="1:17">
      <c r="A43">
        <v>712572</v>
      </c>
      <c r="B43" t="s">
        <v>89</v>
      </c>
      <c r="C43" t="s">
        <v>3045</v>
      </c>
      <c r="D43" t="s">
        <v>3046</v>
      </c>
      <c r="E43" s="605" t="s">
        <v>4747</v>
      </c>
      <c r="F43" t="s">
        <v>3047</v>
      </c>
      <c r="G43" t="s">
        <v>4843</v>
      </c>
      <c r="H43" t="s">
        <v>23</v>
      </c>
      <c r="I43" t="s">
        <v>4844</v>
      </c>
      <c r="J43" t="s">
        <v>4208</v>
      </c>
      <c r="K43" t="s">
        <v>4845</v>
      </c>
      <c r="L43" t="s">
        <v>4846</v>
      </c>
      <c r="M43" t="s">
        <v>4847</v>
      </c>
      <c r="N43" t="s">
        <v>4848</v>
      </c>
      <c r="O43" t="s">
        <v>4752</v>
      </c>
      <c r="P43" t="s">
        <v>4849</v>
      </c>
      <c r="Q43" t="s">
        <v>3175</v>
      </c>
    </row>
    <row r="44" spans="1:17">
      <c r="A44">
        <v>712697</v>
      </c>
      <c r="B44" t="s">
        <v>111</v>
      </c>
      <c r="C44" t="s">
        <v>3045</v>
      </c>
      <c r="D44" t="s">
        <v>3046</v>
      </c>
      <c r="E44" s="605" t="s">
        <v>4747</v>
      </c>
      <c r="F44" t="s">
        <v>3047</v>
      </c>
      <c r="G44" t="s">
        <v>4198</v>
      </c>
      <c r="H44" t="s">
        <v>23</v>
      </c>
      <c r="I44" t="s">
        <v>4199</v>
      </c>
      <c r="J44" t="s">
        <v>4200</v>
      </c>
      <c r="K44" t="s">
        <v>4201</v>
      </c>
      <c r="L44" t="s">
        <v>4202</v>
      </c>
      <c r="M44" t="s">
        <v>4203</v>
      </c>
      <c r="N44" t="s">
        <v>23</v>
      </c>
      <c r="O44" t="s">
        <v>4752</v>
      </c>
      <c r="P44" t="s">
        <v>4850</v>
      </c>
      <c r="Q44" t="s">
        <v>3175</v>
      </c>
    </row>
    <row r="45" spans="1:17">
      <c r="A45">
        <v>712705</v>
      </c>
      <c r="B45" t="s">
        <v>76</v>
      </c>
      <c r="C45" t="s">
        <v>3045</v>
      </c>
      <c r="D45" t="s">
        <v>3046</v>
      </c>
      <c r="E45" s="605" t="s">
        <v>4747</v>
      </c>
      <c r="F45" t="s">
        <v>3047</v>
      </c>
      <c r="G45" t="s">
        <v>4206</v>
      </c>
      <c r="H45" t="s">
        <v>23</v>
      </c>
      <c r="I45" t="s">
        <v>4207</v>
      </c>
      <c r="J45" t="s">
        <v>4208</v>
      </c>
      <c r="K45" t="s">
        <v>4209</v>
      </c>
      <c r="L45" t="s">
        <v>4210</v>
      </c>
      <c r="M45" t="s">
        <v>4211</v>
      </c>
      <c r="N45" t="s">
        <v>35</v>
      </c>
      <c r="O45" t="s">
        <v>4752</v>
      </c>
      <c r="P45" t="s">
        <v>2018</v>
      </c>
      <c r="Q45" t="s">
        <v>3175</v>
      </c>
    </row>
    <row r="46" spans="1:17">
      <c r="A46">
        <v>712739</v>
      </c>
      <c r="B46" t="s">
        <v>131</v>
      </c>
      <c r="C46" t="s">
        <v>3045</v>
      </c>
      <c r="D46" t="s">
        <v>3046</v>
      </c>
      <c r="E46" s="605" t="s">
        <v>4747</v>
      </c>
      <c r="F46" t="s">
        <v>3047</v>
      </c>
      <c r="G46" t="s">
        <v>4214</v>
      </c>
      <c r="H46" t="s">
        <v>23</v>
      </c>
      <c r="I46" t="s">
        <v>23</v>
      </c>
      <c r="J46" t="s">
        <v>4215</v>
      </c>
      <c r="K46" t="s">
        <v>4216</v>
      </c>
      <c r="L46" t="s">
        <v>4217</v>
      </c>
      <c r="M46" t="s">
        <v>4218</v>
      </c>
      <c r="N46" t="s">
        <v>4219</v>
      </c>
      <c r="O46" t="s">
        <v>4752</v>
      </c>
      <c r="P46" t="s">
        <v>4851</v>
      </c>
      <c r="Q46" t="s">
        <v>2081</v>
      </c>
    </row>
    <row r="47" spans="1:17">
      <c r="A47">
        <v>712788</v>
      </c>
      <c r="B47" t="s">
        <v>134</v>
      </c>
      <c r="C47" t="s">
        <v>3045</v>
      </c>
      <c r="D47" t="s">
        <v>3046</v>
      </c>
      <c r="E47" s="605" t="s">
        <v>4747</v>
      </c>
      <c r="F47" t="s">
        <v>3047</v>
      </c>
      <c r="G47" t="s">
        <v>4852</v>
      </c>
      <c r="H47" t="s">
        <v>23</v>
      </c>
      <c r="I47" t="s">
        <v>23</v>
      </c>
      <c r="J47" t="s">
        <v>3152</v>
      </c>
      <c r="K47" t="s">
        <v>4853</v>
      </c>
      <c r="L47" t="s">
        <v>4854</v>
      </c>
      <c r="M47" t="s">
        <v>4855</v>
      </c>
      <c r="N47" t="s">
        <v>23</v>
      </c>
      <c r="O47" t="s">
        <v>4752</v>
      </c>
      <c r="P47" t="s">
        <v>4160</v>
      </c>
      <c r="Q47" t="s">
        <v>2076</v>
      </c>
    </row>
    <row r="48" spans="1:17">
      <c r="A48">
        <v>811374</v>
      </c>
      <c r="B48" t="s">
        <v>96</v>
      </c>
      <c r="C48" t="s">
        <v>3045</v>
      </c>
      <c r="D48" t="s">
        <v>3046</v>
      </c>
      <c r="E48" s="605" t="s">
        <v>4747</v>
      </c>
      <c r="F48" t="s">
        <v>3047</v>
      </c>
      <c r="G48" t="s">
        <v>4240</v>
      </c>
      <c r="H48" t="s">
        <v>23</v>
      </c>
      <c r="I48" t="s">
        <v>4241</v>
      </c>
      <c r="J48" t="s">
        <v>4242</v>
      </c>
      <c r="K48" t="s">
        <v>4243</v>
      </c>
      <c r="L48" t="s">
        <v>4244</v>
      </c>
      <c r="M48" t="s">
        <v>4245</v>
      </c>
      <c r="N48" t="s">
        <v>23</v>
      </c>
      <c r="O48" t="s">
        <v>4752</v>
      </c>
      <c r="P48" t="s">
        <v>4856</v>
      </c>
      <c r="Q48" t="s">
        <v>3175</v>
      </c>
    </row>
    <row r="49" spans="1:17">
      <c r="A49">
        <v>811622</v>
      </c>
      <c r="B49" t="s">
        <v>95</v>
      </c>
      <c r="C49" t="s">
        <v>3045</v>
      </c>
      <c r="D49" t="s">
        <v>3046</v>
      </c>
      <c r="E49" s="605" t="s">
        <v>4747</v>
      </c>
      <c r="F49" t="s">
        <v>3047</v>
      </c>
      <c r="G49" t="s">
        <v>4260</v>
      </c>
      <c r="H49" t="s">
        <v>23</v>
      </c>
      <c r="I49" t="s">
        <v>4261</v>
      </c>
      <c r="J49" t="s">
        <v>4262</v>
      </c>
      <c r="K49" t="s">
        <v>4263</v>
      </c>
      <c r="L49" t="s">
        <v>4264</v>
      </c>
      <c r="M49" t="s">
        <v>4265</v>
      </c>
      <c r="N49" t="s">
        <v>23</v>
      </c>
      <c r="O49" t="s">
        <v>4752</v>
      </c>
      <c r="P49" t="s">
        <v>3811</v>
      </c>
      <c r="Q49" t="s">
        <v>3175</v>
      </c>
    </row>
    <row r="50" spans="1:17">
      <c r="A50">
        <v>811689</v>
      </c>
      <c r="B50" t="s">
        <v>105</v>
      </c>
      <c r="C50" t="s">
        <v>3045</v>
      </c>
      <c r="D50" t="s">
        <v>3046</v>
      </c>
      <c r="E50" s="605" t="s">
        <v>4747</v>
      </c>
      <c r="F50" t="s">
        <v>3047</v>
      </c>
      <c r="G50" t="s">
        <v>4267</v>
      </c>
      <c r="H50" t="s">
        <v>23</v>
      </c>
      <c r="I50" t="s">
        <v>4268</v>
      </c>
      <c r="J50" t="s">
        <v>4269</v>
      </c>
      <c r="K50" t="s">
        <v>4270</v>
      </c>
      <c r="L50" t="s">
        <v>4271</v>
      </c>
      <c r="M50" t="s">
        <v>4272</v>
      </c>
      <c r="N50" t="s">
        <v>4273</v>
      </c>
      <c r="O50" t="s">
        <v>4752</v>
      </c>
      <c r="P50" t="s">
        <v>4456</v>
      </c>
      <c r="Q50" t="s">
        <v>3175</v>
      </c>
    </row>
    <row r="51" spans="1:17">
      <c r="A51">
        <v>811788</v>
      </c>
      <c r="B51" t="s">
        <v>77</v>
      </c>
      <c r="C51" t="s">
        <v>3045</v>
      </c>
      <c r="D51" t="s">
        <v>3046</v>
      </c>
      <c r="E51" s="605" t="s">
        <v>4747</v>
      </c>
      <c r="F51" t="s">
        <v>3047</v>
      </c>
      <c r="G51" t="s">
        <v>4275</v>
      </c>
      <c r="H51" t="s">
        <v>23</v>
      </c>
      <c r="I51" t="s">
        <v>4276</v>
      </c>
      <c r="J51" t="s">
        <v>4277</v>
      </c>
      <c r="K51" t="s">
        <v>4278</v>
      </c>
      <c r="L51" t="s">
        <v>4279</v>
      </c>
      <c r="M51" t="s">
        <v>4280</v>
      </c>
      <c r="N51" t="s">
        <v>4281</v>
      </c>
      <c r="O51" t="s">
        <v>4752</v>
      </c>
      <c r="P51" t="s">
        <v>2033</v>
      </c>
      <c r="Q51" t="s">
        <v>3175</v>
      </c>
    </row>
    <row r="52" spans="1:17">
      <c r="A52">
        <v>812059</v>
      </c>
      <c r="B52" t="s">
        <v>80</v>
      </c>
      <c r="C52" t="s">
        <v>3045</v>
      </c>
      <c r="D52" t="s">
        <v>3046</v>
      </c>
      <c r="E52" s="605" t="s">
        <v>4747</v>
      </c>
      <c r="F52" t="s">
        <v>3047</v>
      </c>
      <c r="G52" t="s">
        <v>4296</v>
      </c>
      <c r="H52" t="s">
        <v>23</v>
      </c>
      <c r="I52" t="s">
        <v>4297</v>
      </c>
      <c r="J52" t="s">
        <v>4298</v>
      </c>
      <c r="K52" t="s">
        <v>4299</v>
      </c>
      <c r="L52" t="s">
        <v>4300</v>
      </c>
      <c r="M52" t="s">
        <v>4301</v>
      </c>
      <c r="N52" t="s">
        <v>23</v>
      </c>
      <c r="O52" t="s">
        <v>4752</v>
      </c>
      <c r="P52" t="s">
        <v>2028</v>
      </c>
      <c r="Q52" t="s">
        <v>3175</v>
      </c>
    </row>
    <row r="53" spans="1:17">
      <c r="A53">
        <v>812067</v>
      </c>
      <c r="B53" t="s">
        <v>117</v>
      </c>
      <c r="C53" t="s">
        <v>3045</v>
      </c>
      <c r="D53" t="s">
        <v>3046</v>
      </c>
      <c r="E53" s="605" t="s">
        <v>4747</v>
      </c>
      <c r="F53" t="s">
        <v>3047</v>
      </c>
      <c r="G53" t="s">
        <v>4857</v>
      </c>
      <c r="H53" t="s">
        <v>23</v>
      </c>
      <c r="I53" t="s">
        <v>4858</v>
      </c>
      <c r="J53" t="s">
        <v>4859</v>
      </c>
      <c r="K53" t="s">
        <v>4860</v>
      </c>
      <c r="L53" t="s">
        <v>4861</v>
      </c>
      <c r="M53" t="s">
        <v>4862</v>
      </c>
      <c r="N53" t="s">
        <v>23</v>
      </c>
      <c r="O53" t="s">
        <v>4752</v>
      </c>
      <c r="P53" t="s">
        <v>4302</v>
      </c>
      <c r="Q53" t="s">
        <v>3175</v>
      </c>
    </row>
    <row r="54" spans="1:17">
      <c r="A54">
        <v>812174</v>
      </c>
      <c r="B54" t="s">
        <v>81</v>
      </c>
      <c r="C54" t="s">
        <v>3045</v>
      </c>
      <c r="D54" t="s">
        <v>3046</v>
      </c>
      <c r="E54" s="605" t="s">
        <v>4747</v>
      </c>
      <c r="F54" t="s">
        <v>3047</v>
      </c>
      <c r="G54" t="s">
        <v>4863</v>
      </c>
      <c r="H54" t="s">
        <v>23</v>
      </c>
      <c r="I54" t="s">
        <v>4864</v>
      </c>
      <c r="J54" t="s">
        <v>4865</v>
      </c>
      <c r="K54" t="s">
        <v>4866</v>
      </c>
      <c r="L54" t="s">
        <v>4867</v>
      </c>
      <c r="M54" t="s">
        <v>4868</v>
      </c>
      <c r="N54" t="s">
        <v>23</v>
      </c>
      <c r="O54" t="s">
        <v>4752</v>
      </c>
      <c r="P54" t="s">
        <v>2029</v>
      </c>
      <c r="Q54" t="s">
        <v>3175</v>
      </c>
    </row>
    <row r="55" spans="1:17">
      <c r="A55">
        <v>812224</v>
      </c>
      <c r="B55" t="s">
        <v>27</v>
      </c>
      <c r="C55" t="s">
        <v>3045</v>
      </c>
      <c r="D55" t="s">
        <v>3046</v>
      </c>
      <c r="E55" s="605" t="s">
        <v>1971</v>
      </c>
      <c r="F55" t="s">
        <v>3047</v>
      </c>
      <c r="G55" t="s">
        <v>3180</v>
      </c>
      <c r="H55" t="s">
        <v>23</v>
      </c>
      <c r="I55" t="s">
        <v>3181</v>
      </c>
      <c r="J55" t="s">
        <v>3182</v>
      </c>
      <c r="K55" t="s">
        <v>3183</v>
      </c>
      <c r="L55" t="s">
        <v>3184</v>
      </c>
      <c r="M55" t="s">
        <v>3185</v>
      </c>
      <c r="N55" t="s">
        <v>3186</v>
      </c>
      <c r="O55" t="s">
        <v>1972</v>
      </c>
      <c r="P55" t="s">
        <v>61</v>
      </c>
      <c r="Q55" t="s">
        <v>3175</v>
      </c>
    </row>
    <row r="56" spans="1:17">
      <c r="A56">
        <v>812513</v>
      </c>
      <c r="B56" t="s">
        <v>29</v>
      </c>
      <c r="C56" t="s">
        <v>3045</v>
      </c>
      <c r="D56" t="s">
        <v>3046</v>
      </c>
      <c r="E56" s="605" t="s">
        <v>4747</v>
      </c>
      <c r="F56" t="s">
        <v>3047</v>
      </c>
      <c r="G56" t="s">
        <v>4869</v>
      </c>
      <c r="H56" t="s">
        <v>23</v>
      </c>
      <c r="I56" t="s">
        <v>4870</v>
      </c>
      <c r="J56" t="s">
        <v>4871</v>
      </c>
      <c r="K56" t="s">
        <v>4872</v>
      </c>
      <c r="L56" t="s">
        <v>4873</v>
      </c>
      <c r="M56" t="s">
        <v>4874</v>
      </c>
      <c r="N56" t="s">
        <v>4273</v>
      </c>
      <c r="O56" t="s">
        <v>4752</v>
      </c>
      <c r="P56" t="s">
        <v>1996</v>
      </c>
      <c r="Q56" t="s">
        <v>26</v>
      </c>
    </row>
    <row r="57" spans="1:17">
      <c r="A57">
        <v>812521</v>
      </c>
      <c r="B57" t="s">
        <v>51</v>
      </c>
      <c r="C57" t="s">
        <v>3045</v>
      </c>
      <c r="D57" t="s">
        <v>3046</v>
      </c>
      <c r="E57" s="605" t="s">
        <v>4747</v>
      </c>
      <c r="F57" t="s">
        <v>3047</v>
      </c>
      <c r="G57" t="s">
        <v>4875</v>
      </c>
      <c r="H57" t="s">
        <v>23</v>
      </c>
      <c r="I57" t="s">
        <v>4876</v>
      </c>
      <c r="J57" t="s">
        <v>4248</v>
      </c>
      <c r="K57" t="s">
        <v>4877</v>
      </c>
      <c r="L57" t="s">
        <v>4878</v>
      </c>
      <c r="M57" t="s">
        <v>4879</v>
      </c>
      <c r="N57" t="s">
        <v>23</v>
      </c>
      <c r="O57" t="s">
        <v>4752</v>
      </c>
      <c r="P57" t="s">
        <v>1992</v>
      </c>
      <c r="Q57" t="s">
        <v>3175</v>
      </c>
    </row>
    <row r="58" spans="1:17">
      <c r="A58">
        <v>812554</v>
      </c>
      <c r="B58" t="s">
        <v>32</v>
      </c>
      <c r="C58" t="s">
        <v>3045</v>
      </c>
      <c r="D58" t="s">
        <v>3046</v>
      </c>
      <c r="E58" s="605" t="s">
        <v>4747</v>
      </c>
      <c r="F58" t="s">
        <v>3047</v>
      </c>
      <c r="G58" t="s">
        <v>4880</v>
      </c>
      <c r="H58" t="s">
        <v>23</v>
      </c>
      <c r="I58" t="s">
        <v>4881</v>
      </c>
      <c r="J58" t="s">
        <v>4865</v>
      </c>
      <c r="K58" t="s">
        <v>4882</v>
      </c>
      <c r="L58" t="s">
        <v>4883</v>
      </c>
      <c r="M58" t="s">
        <v>4884</v>
      </c>
      <c r="N58" t="s">
        <v>23</v>
      </c>
      <c r="O58" t="s">
        <v>4752</v>
      </c>
      <c r="P58" t="s">
        <v>1995</v>
      </c>
      <c r="Q58" t="s">
        <v>26</v>
      </c>
    </row>
    <row r="59" spans="1:17">
      <c r="A59">
        <v>812562</v>
      </c>
      <c r="B59" t="s">
        <v>79</v>
      </c>
      <c r="C59" t="s">
        <v>3045</v>
      </c>
      <c r="D59" t="s">
        <v>3046</v>
      </c>
      <c r="E59" s="605" t="s">
        <v>4747</v>
      </c>
      <c r="F59" t="s">
        <v>3047</v>
      </c>
      <c r="G59" t="s">
        <v>3187</v>
      </c>
      <c r="H59" t="s">
        <v>23</v>
      </c>
      <c r="I59" t="s">
        <v>3188</v>
      </c>
      <c r="J59" t="s">
        <v>3189</v>
      </c>
      <c r="K59" t="s">
        <v>3190</v>
      </c>
      <c r="L59" t="s">
        <v>3191</v>
      </c>
      <c r="M59" t="s">
        <v>3192</v>
      </c>
      <c r="N59" t="s">
        <v>23</v>
      </c>
      <c r="O59" t="s">
        <v>4752</v>
      </c>
      <c r="P59" t="s">
        <v>2030</v>
      </c>
      <c r="Q59" t="s">
        <v>3175</v>
      </c>
    </row>
    <row r="60" spans="1:17">
      <c r="A60">
        <v>1110586</v>
      </c>
      <c r="B60" t="s">
        <v>82</v>
      </c>
      <c r="C60" t="s">
        <v>3045</v>
      </c>
      <c r="D60" t="s">
        <v>3046</v>
      </c>
      <c r="E60" s="605" t="s">
        <v>4747</v>
      </c>
      <c r="F60" t="s">
        <v>3047</v>
      </c>
      <c r="G60" t="s">
        <v>4348</v>
      </c>
      <c r="H60" t="s">
        <v>23</v>
      </c>
      <c r="I60" t="s">
        <v>4349</v>
      </c>
      <c r="J60" t="s">
        <v>4350</v>
      </c>
      <c r="K60" t="s">
        <v>4351</v>
      </c>
      <c r="L60" t="s">
        <v>4352</v>
      </c>
      <c r="M60" t="s">
        <v>4353</v>
      </c>
      <c r="N60" t="s">
        <v>23</v>
      </c>
      <c r="O60" t="s">
        <v>4752</v>
      </c>
      <c r="P60" t="s">
        <v>2013</v>
      </c>
      <c r="Q60" t="s">
        <v>3175</v>
      </c>
    </row>
    <row r="61" spans="1:17">
      <c r="A61">
        <v>1110800</v>
      </c>
      <c r="B61" t="s">
        <v>83</v>
      </c>
      <c r="C61" t="s">
        <v>3045</v>
      </c>
      <c r="D61" t="s">
        <v>3046</v>
      </c>
      <c r="E61" s="605" t="s">
        <v>4747</v>
      </c>
      <c r="F61" t="s">
        <v>3047</v>
      </c>
      <c r="G61" t="s">
        <v>4375</v>
      </c>
      <c r="H61" t="s">
        <v>23</v>
      </c>
      <c r="I61" t="s">
        <v>4376</v>
      </c>
      <c r="J61" t="s">
        <v>4377</v>
      </c>
      <c r="K61" t="s">
        <v>4378</v>
      </c>
      <c r="L61" t="s">
        <v>4379</v>
      </c>
      <c r="M61" t="s">
        <v>4380</v>
      </c>
      <c r="N61" t="s">
        <v>23</v>
      </c>
      <c r="O61" t="s">
        <v>4752</v>
      </c>
      <c r="P61" t="s">
        <v>2023</v>
      </c>
      <c r="Q61" t="s">
        <v>3175</v>
      </c>
    </row>
    <row r="62" spans="1:17">
      <c r="A62">
        <v>1210774</v>
      </c>
      <c r="B62" t="s">
        <v>84</v>
      </c>
      <c r="C62" t="s">
        <v>3045</v>
      </c>
      <c r="D62" t="s">
        <v>3046</v>
      </c>
      <c r="E62" s="605" t="s">
        <v>4747</v>
      </c>
      <c r="F62" t="s">
        <v>3047</v>
      </c>
      <c r="G62" t="s">
        <v>4885</v>
      </c>
      <c r="H62" t="s">
        <v>23</v>
      </c>
      <c r="I62" t="s">
        <v>4886</v>
      </c>
      <c r="J62" t="s">
        <v>4887</v>
      </c>
      <c r="K62" t="s">
        <v>4888</v>
      </c>
      <c r="L62" t="s">
        <v>4889</v>
      </c>
      <c r="M62" t="s">
        <v>4890</v>
      </c>
      <c r="N62" t="s">
        <v>23</v>
      </c>
      <c r="O62" t="s">
        <v>4752</v>
      </c>
      <c r="P62" t="s">
        <v>2036</v>
      </c>
      <c r="Q62" t="s">
        <v>3175</v>
      </c>
    </row>
    <row r="63" spans="1:17">
      <c r="A63">
        <v>1310368</v>
      </c>
      <c r="B63" t="s">
        <v>119</v>
      </c>
      <c r="C63" t="s">
        <v>3045</v>
      </c>
      <c r="D63" t="s">
        <v>3046</v>
      </c>
      <c r="E63" s="605" t="s">
        <v>4747</v>
      </c>
      <c r="F63" t="s">
        <v>3047</v>
      </c>
      <c r="G63" t="s">
        <v>4891</v>
      </c>
      <c r="H63" t="s">
        <v>23</v>
      </c>
      <c r="I63" t="s">
        <v>4892</v>
      </c>
      <c r="J63" t="s">
        <v>4893</v>
      </c>
      <c r="K63" t="s">
        <v>4894</v>
      </c>
      <c r="L63" t="s">
        <v>4895</v>
      </c>
      <c r="M63" t="s">
        <v>4896</v>
      </c>
      <c r="N63" t="s">
        <v>23</v>
      </c>
      <c r="O63" t="s">
        <v>4752</v>
      </c>
      <c r="P63" t="s">
        <v>4428</v>
      </c>
      <c r="Q63" t="s">
        <v>3175</v>
      </c>
    </row>
    <row r="64" spans="1:17">
      <c r="A64">
        <v>1310558</v>
      </c>
      <c r="B64" t="s">
        <v>126</v>
      </c>
      <c r="C64" t="s">
        <v>3045</v>
      </c>
      <c r="D64" t="s">
        <v>3046</v>
      </c>
      <c r="E64" s="605" t="s">
        <v>4747</v>
      </c>
      <c r="F64" t="s">
        <v>3047</v>
      </c>
      <c r="G64" t="s">
        <v>3225</v>
      </c>
      <c r="H64" t="s">
        <v>23</v>
      </c>
      <c r="I64" t="s">
        <v>3226</v>
      </c>
      <c r="J64" t="s">
        <v>3221</v>
      </c>
      <c r="K64" t="s">
        <v>3227</v>
      </c>
      <c r="L64" t="s">
        <v>3228</v>
      </c>
      <c r="M64" t="s">
        <v>3229</v>
      </c>
      <c r="N64" t="s">
        <v>23</v>
      </c>
      <c r="O64" t="s">
        <v>4752</v>
      </c>
      <c r="P64" t="s">
        <v>4897</v>
      </c>
      <c r="Q64" t="s">
        <v>3175</v>
      </c>
    </row>
    <row r="65" spans="1:17">
      <c r="A65">
        <v>1410259</v>
      </c>
      <c r="B65" t="s">
        <v>37</v>
      </c>
      <c r="C65" t="s">
        <v>3045</v>
      </c>
      <c r="D65" t="s">
        <v>3046</v>
      </c>
      <c r="E65" s="605" t="s">
        <v>4747</v>
      </c>
      <c r="F65" t="s">
        <v>3047</v>
      </c>
      <c r="G65" t="s">
        <v>4436</v>
      </c>
      <c r="H65" t="s">
        <v>23</v>
      </c>
      <c r="I65" t="s">
        <v>4437</v>
      </c>
      <c r="J65" t="s">
        <v>4438</v>
      </c>
      <c r="K65" t="s">
        <v>4439</v>
      </c>
      <c r="L65" t="s">
        <v>4440</v>
      </c>
      <c r="M65" t="s">
        <v>4441</v>
      </c>
      <c r="N65" t="s">
        <v>23</v>
      </c>
      <c r="O65" t="s">
        <v>4752</v>
      </c>
      <c r="P65" t="s">
        <v>4898</v>
      </c>
      <c r="Q65" t="s">
        <v>3242</v>
      </c>
    </row>
    <row r="66" spans="1:17">
      <c r="A66">
        <v>1410309</v>
      </c>
      <c r="B66" t="s">
        <v>53</v>
      </c>
      <c r="C66" t="s">
        <v>3045</v>
      </c>
      <c r="D66" t="s">
        <v>3046</v>
      </c>
      <c r="E66" s="605" t="s">
        <v>4747</v>
      </c>
      <c r="F66" t="s">
        <v>3047</v>
      </c>
      <c r="G66" t="s">
        <v>4899</v>
      </c>
      <c r="H66" t="s">
        <v>23</v>
      </c>
      <c r="I66" t="s">
        <v>4900</v>
      </c>
      <c r="J66" t="s">
        <v>4453</v>
      </c>
      <c r="K66" t="s">
        <v>4901</v>
      </c>
      <c r="L66" t="s">
        <v>4902</v>
      </c>
      <c r="M66" t="s">
        <v>4903</v>
      </c>
      <c r="N66" t="s">
        <v>23</v>
      </c>
      <c r="O66" t="s">
        <v>4752</v>
      </c>
      <c r="P66" t="s">
        <v>2037</v>
      </c>
      <c r="Q66" t="s">
        <v>3175</v>
      </c>
    </row>
    <row r="67" spans="1:17">
      <c r="A67">
        <v>1410366</v>
      </c>
      <c r="B67" t="s">
        <v>55</v>
      </c>
      <c r="C67" t="s">
        <v>3045</v>
      </c>
      <c r="D67" t="s">
        <v>3046</v>
      </c>
      <c r="E67" s="605" t="s">
        <v>4747</v>
      </c>
      <c r="F67" t="s">
        <v>3047</v>
      </c>
      <c r="G67" t="s">
        <v>4443</v>
      </c>
      <c r="H67" t="s">
        <v>23</v>
      </c>
      <c r="I67" t="s">
        <v>4444</v>
      </c>
      <c r="J67" t="s">
        <v>4445</v>
      </c>
      <c r="K67" t="s">
        <v>4446</v>
      </c>
      <c r="L67" t="s">
        <v>4447</v>
      </c>
      <c r="M67" t="s">
        <v>4448</v>
      </c>
      <c r="N67" t="s">
        <v>23</v>
      </c>
      <c r="O67" t="s">
        <v>4752</v>
      </c>
      <c r="P67" t="s">
        <v>2012</v>
      </c>
      <c r="Q67" t="s">
        <v>3175</v>
      </c>
    </row>
    <row r="68" spans="1:17">
      <c r="A68">
        <v>1410390</v>
      </c>
      <c r="B68" t="s">
        <v>57</v>
      </c>
      <c r="C68" t="s">
        <v>3045</v>
      </c>
      <c r="D68" t="s">
        <v>3046</v>
      </c>
      <c r="E68" s="605" t="s">
        <v>4747</v>
      </c>
      <c r="F68" t="s">
        <v>3047</v>
      </c>
      <c r="G68" t="s">
        <v>4904</v>
      </c>
      <c r="H68" t="s">
        <v>23</v>
      </c>
      <c r="I68" t="s">
        <v>4905</v>
      </c>
      <c r="J68" t="s">
        <v>4906</v>
      </c>
      <c r="K68" t="s">
        <v>4907</v>
      </c>
      <c r="L68" t="s">
        <v>4908</v>
      </c>
      <c r="M68" t="s">
        <v>4909</v>
      </c>
      <c r="N68" t="s">
        <v>23</v>
      </c>
      <c r="O68" t="s">
        <v>4752</v>
      </c>
      <c r="P68" t="s">
        <v>2019</v>
      </c>
      <c r="Q68" t="s">
        <v>3175</v>
      </c>
    </row>
    <row r="69" spans="1:17">
      <c r="A69">
        <v>1410465</v>
      </c>
      <c r="B69" t="s">
        <v>27</v>
      </c>
      <c r="C69" t="s">
        <v>3045</v>
      </c>
      <c r="D69" t="s">
        <v>3046</v>
      </c>
      <c r="E69" s="605" t="s">
        <v>4783</v>
      </c>
      <c r="F69" t="s">
        <v>3047</v>
      </c>
      <c r="G69" t="s">
        <v>3230</v>
      </c>
      <c r="H69" t="s">
        <v>23</v>
      </c>
      <c r="I69" t="s">
        <v>3231</v>
      </c>
      <c r="J69" t="s">
        <v>3232</v>
      </c>
      <c r="K69" t="s">
        <v>3233</v>
      </c>
      <c r="L69" t="s">
        <v>3234</v>
      </c>
      <c r="M69" t="s">
        <v>3235</v>
      </c>
      <c r="N69" t="s">
        <v>23</v>
      </c>
      <c r="O69" t="s">
        <v>4784</v>
      </c>
      <c r="P69" t="s">
        <v>25</v>
      </c>
      <c r="Q69" t="s">
        <v>3175</v>
      </c>
    </row>
    <row r="70" spans="1:17">
      <c r="A70">
        <v>1510462</v>
      </c>
      <c r="B70" t="s">
        <v>32</v>
      </c>
      <c r="C70" t="s">
        <v>3045</v>
      </c>
      <c r="D70" t="s">
        <v>3046</v>
      </c>
      <c r="E70" s="605" t="s">
        <v>1973</v>
      </c>
      <c r="F70" t="s">
        <v>3047</v>
      </c>
      <c r="G70" t="s">
        <v>3444</v>
      </c>
      <c r="H70" t="s">
        <v>23</v>
      </c>
      <c r="I70" t="s">
        <v>3445</v>
      </c>
      <c r="J70" t="s">
        <v>3446</v>
      </c>
      <c r="K70" t="s">
        <v>3447</v>
      </c>
      <c r="L70" t="s">
        <v>3448</v>
      </c>
      <c r="M70" t="s">
        <v>3449</v>
      </c>
      <c r="N70" t="s">
        <v>3450</v>
      </c>
      <c r="O70" t="s">
        <v>1974</v>
      </c>
      <c r="P70" t="s">
        <v>48</v>
      </c>
      <c r="Q70" t="s">
        <v>3175</v>
      </c>
    </row>
    <row r="71" spans="1:17">
      <c r="A71">
        <v>1610924</v>
      </c>
      <c r="B71" t="s">
        <v>43</v>
      </c>
      <c r="C71" t="s">
        <v>3045</v>
      </c>
      <c r="D71" t="s">
        <v>3046</v>
      </c>
      <c r="E71" s="605" t="s">
        <v>1973</v>
      </c>
      <c r="F71" t="s">
        <v>3047</v>
      </c>
      <c r="G71" t="s">
        <v>3451</v>
      </c>
      <c r="H71" t="s">
        <v>3452</v>
      </c>
      <c r="I71" t="s">
        <v>3453</v>
      </c>
      <c r="J71" t="s">
        <v>3454</v>
      </c>
      <c r="K71" t="s">
        <v>3455</v>
      </c>
      <c r="L71" t="s">
        <v>3456</v>
      </c>
      <c r="M71" t="s">
        <v>3457</v>
      </c>
      <c r="N71" t="s">
        <v>3458</v>
      </c>
      <c r="O71" t="s">
        <v>1974</v>
      </c>
      <c r="P71" t="s">
        <v>52</v>
      </c>
      <c r="Q71" t="s">
        <v>3143</v>
      </c>
    </row>
    <row r="72" spans="1:17">
      <c r="A72">
        <v>1611013</v>
      </c>
      <c r="B72" t="s">
        <v>22</v>
      </c>
      <c r="C72" t="s">
        <v>3045</v>
      </c>
      <c r="D72" t="s">
        <v>3046</v>
      </c>
      <c r="E72" s="605" t="s">
        <v>1973</v>
      </c>
      <c r="F72" t="s">
        <v>3047</v>
      </c>
      <c r="G72" t="s">
        <v>3243</v>
      </c>
      <c r="H72" t="s">
        <v>23</v>
      </c>
      <c r="I72" t="s">
        <v>3244</v>
      </c>
      <c r="J72" t="s">
        <v>3245</v>
      </c>
      <c r="K72" t="s">
        <v>3246</v>
      </c>
      <c r="L72" t="s">
        <v>3247</v>
      </c>
      <c r="M72" t="s">
        <v>3248</v>
      </c>
      <c r="N72" t="s">
        <v>3249</v>
      </c>
      <c r="O72" t="s">
        <v>1974</v>
      </c>
      <c r="P72" t="s">
        <v>50</v>
      </c>
      <c r="Q72" t="s">
        <v>3175</v>
      </c>
    </row>
    <row r="73" spans="1:17">
      <c r="A73">
        <v>1611138</v>
      </c>
      <c r="B73" t="s">
        <v>123</v>
      </c>
      <c r="C73" t="s">
        <v>3045</v>
      </c>
      <c r="D73" t="s">
        <v>3046</v>
      </c>
      <c r="E73" s="605" t="s">
        <v>4747</v>
      </c>
      <c r="F73" t="s">
        <v>3047</v>
      </c>
      <c r="G73" t="s">
        <v>4910</v>
      </c>
      <c r="H73" t="s">
        <v>23</v>
      </c>
      <c r="I73" t="s">
        <v>4535</v>
      </c>
      <c r="J73" t="s">
        <v>3253</v>
      </c>
      <c r="K73" t="s">
        <v>4911</v>
      </c>
      <c r="L73" t="s">
        <v>4912</v>
      </c>
      <c r="M73" t="s">
        <v>4913</v>
      </c>
      <c r="N73" t="s">
        <v>23</v>
      </c>
      <c r="O73" t="s">
        <v>4752</v>
      </c>
      <c r="P73" t="s">
        <v>4497</v>
      </c>
      <c r="Q73" t="s">
        <v>2081</v>
      </c>
    </row>
    <row r="74" spans="1:17">
      <c r="A74">
        <v>1611161</v>
      </c>
      <c r="B74" t="s">
        <v>116</v>
      </c>
      <c r="C74" t="s">
        <v>3045</v>
      </c>
      <c r="D74" t="s">
        <v>3046</v>
      </c>
      <c r="E74" s="605" t="s">
        <v>4747</v>
      </c>
      <c r="F74" t="s">
        <v>3047</v>
      </c>
      <c r="G74" t="s">
        <v>4914</v>
      </c>
      <c r="H74" t="s">
        <v>23</v>
      </c>
      <c r="I74" t="s">
        <v>4535</v>
      </c>
      <c r="J74" t="s">
        <v>4493</v>
      </c>
      <c r="K74" t="s">
        <v>4915</v>
      </c>
      <c r="L74" t="s">
        <v>4916</v>
      </c>
      <c r="M74" t="s">
        <v>4917</v>
      </c>
      <c r="N74" t="s">
        <v>23</v>
      </c>
      <c r="O74" t="s">
        <v>4752</v>
      </c>
      <c r="P74" t="s">
        <v>4106</v>
      </c>
      <c r="Q74" t="s">
        <v>3175</v>
      </c>
    </row>
    <row r="75" spans="1:17">
      <c r="A75">
        <v>1710559</v>
      </c>
      <c r="B75" t="s">
        <v>85</v>
      </c>
      <c r="C75" t="s">
        <v>3045</v>
      </c>
      <c r="D75" t="s">
        <v>3046</v>
      </c>
      <c r="E75" s="605" t="s">
        <v>4747</v>
      </c>
      <c r="F75" t="s">
        <v>3047</v>
      </c>
      <c r="G75" t="s">
        <v>4918</v>
      </c>
      <c r="H75" t="s">
        <v>23</v>
      </c>
      <c r="I75" t="s">
        <v>4919</v>
      </c>
      <c r="J75" t="s">
        <v>4920</v>
      </c>
      <c r="K75" t="s">
        <v>4921</v>
      </c>
      <c r="L75" t="s">
        <v>4922</v>
      </c>
      <c r="M75" t="s">
        <v>4923</v>
      </c>
      <c r="N75" t="s">
        <v>23</v>
      </c>
      <c r="O75" t="s">
        <v>4752</v>
      </c>
      <c r="P75" t="s">
        <v>2020</v>
      </c>
      <c r="Q75" t="s">
        <v>3175</v>
      </c>
    </row>
    <row r="76" spans="1:17">
      <c r="A76">
        <v>1710666</v>
      </c>
      <c r="B76" t="s">
        <v>34</v>
      </c>
      <c r="C76" t="s">
        <v>3045</v>
      </c>
      <c r="D76" t="s">
        <v>3046</v>
      </c>
      <c r="E76" s="605" t="s">
        <v>4747</v>
      </c>
      <c r="F76" t="s">
        <v>3047</v>
      </c>
      <c r="G76" t="s">
        <v>4924</v>
      </c>
      <c r="H76" t="s">
        <v>23</v>
      </c>
      <c r="I76" t="s">
        <v>4925</v>
      </c>
      <c r="J76" t="s">
        <v>4926</v>
      </c>
      <c r="K76" t="s">
        <v>4927</v>
      </c>
      <c r="L76" t="s">
        <v>4928</v>
      </c>
      <c r="M76" t="s">
        <v>4929</v>
      </c>
      <c r="N76" t="s">
        <v>23</v>
      </c>
      <c r="O76" t="s">
        <v>4752</v>
      </c>
      <c r="P76" t="s">
        <v>1997</v>
      </c>
      <c r="Q76" t="s">
        <v>3242</v>
      </c>
    </row>
    <row r="77" spans="1:17">
      <c r="A77">
        <v>1710708</v>
      </c>
      <c r="B77" t="s">
        <v>22</v>
      </c>
      <c r="C77" t="s">
        <v>3045</v>
      </c>
      <c r="D77" t="s">
        <v>3046</v>
      </c>
      <c r="E77" s="605" t="s">
        <v>4783</v>
      </c>
      <c r="F77" t="s">
        <v>3047</v>
      </c>
      <c r="G77" t="s">
        <v>4930</v>
      </c>
      <c r="H77" t="s">
        <v>23</v>
      </c>
      <c r="I77" t="s">
        <v>4931</v>
      </c>
      <c r="J77" t="s">
        <v>4932</v>
      </c>
      <c r="K77" t="s">
        <v>4933</v>
      </c>
      <c r="L77" t="s">
        <v>4934</v>
      </c>
      <c r="M77" t="s">
        <v>4935</v>
      </c>
      <c r="N77" t="s">
        <v>4936</v>
      </c>
      <c r="O77" t="s">
        <v>4784</v>
      </c>
      <c r="P77" t="s">
        <v>44</v>
      </c>
      <c r="Q77" t="s">
        <v>3175</v>
      </c>
    </row>
    <row r="78" spans="1:17">
      <c r="A78">
        <v>1710799</v>
      </c>
      <c r="B78" t="s">
        <v>27</v>
      </c>
      <c r="C78" t="s">
        <v>3045</v>
      </c>
      <c r="D78" t="s">
        <v>3046</v>
      </c>
      <c r="E78" s="605" t="s">
        <v>4747</v>
      </c>
      <c r="F78" t="s">
        <v>3047</v>
      </c>
      <c r="G78" t="s">
        <v>4568</v>
      </c>
      <c r="H78" t="s">
        <v>23</v>
      </c>
      <c r="I78" t="s">
        <v>23</v>
      </c>
      <c r="J78" t="s">
        <v>4569</v>
      </c>
      <c r="K78" t="s">
        <v>4570</v>
      </c>
      <c r="L78" t="s">
        <v>4571</v>
      </c>
      <c r="M78" t="s">
        <v>4571</v>
      </c>
      <c r="N78" t="s">
        <v>23</v>
      </c>
      <c r="O78" t="s">
        <v>4752</v>
      </c>
      <c r="P78" t="s">
        <v>1998</v>
      </c>
      <c r="Q78" t="s">
        <v>153</v>
      </c>
    </row>
    <row r="79" spans="1:17">
      <c r="A79">
        <v>1710807</v>
      </c>
      <c r="B79" t="s">
        <v>59</v>
      </c>
      <c r="C79" t="s">
        <v>3045</v>
      </c>
      <c r="D79" t="s">
        <v>3046</v>
      </c>
      <c r="E79" s="605" t="s">
        <v>4747</v>
      </c>
      <c r="F79" t="s">
        <v>3047</v>
      </c>
      <c r="G79" t="s">
        <v>4937</v>
      </c>
      <c r="H79" t="s">
        <v>23</v>
      </c>
      <c r="I79" t="s">
        <v>4938</v>
      </c>
      <c r="J79" t="s">
        <v>4939</v>
      </c>
      <c r="K79" t="s">
        <v>4940</v>
      </c>
      <c r="L79" t="s">
        <v>4941</v>
      </c>
      <c r="M79" t="s">
        <v>4942</v>
      </c>
      <c r="N79" t="s">
        <v>23</v>
      </c>
      <c r="O79" t="s">
        <v>4752</v>
      </c>
      <c r="P79" t="s">
        <v>2017</v>
      </c>
      <c r="Q79" t="s">
        <v>3175</v>
      </c>
    </row>
    <row r="80" spans="1:17">
      <c r="A80">
        <v>1710823</v>
      </c>
      <c r="B80" t="s">
        <v>70</v>
      </c>
      <c r="C80" t="s">
        <v>3045</v>
      </c>
      <c r="D80" t="s">
        <v>3046</v>
      </c>
      <c r="E80" s="605" t="s">
        <v>4747</v>
      </c>
      <c r="F80" t="s">
        <v>3047</v>
      </c>
      <c r="G80" t="s">
        <v>4943</v>
      </c>
      <c r="H80" t="s">
        <v>23</v>
      </c>
      <c r="I80" t="s">
        <v>4938</v>
      </c>
      <c r="J80" t="s">
        <v>4944</v>
      </c>
      <c r="K80" t="s">
        <v>4945</v>
      </c>
      <c r="L80" t="s">
        <v>4946</v>
      </c>
      <c r="M80" t="s">
        <v>4947</v>
      </c>
      <c r="N80" t="s">
        <v>23</v>
      </c>
      <c r="O80" t="s">
        <v>4752</v>
      </c>
      <c r="P80" t="s">
        <v>4948</v>
      </c>
      <c r="Q80" t="s">
        <v>3143</v>
      </c>
    </row>
    <row r="81" spans="1:17">
      <c r="A81">
        <v>1910597</v>
      </c>
      <c r="B81" t="s">
        <v>133</v>
      </c>
      <c r="C81" t="s">
        <v>3045</v>
      </c>
      <c r="D81" t="s">
        <v>3046</v>
      </c>
      <c r="E81" s="605" t="s">
        <v>4747</v>
      </c>
      <c r="F81" t="s">
        <v>3047</v>
      </c>
      <c r="G81" t="s">
        <v>3257</v>
      </c>
      <c r="H81" t="s">
        <v>23</v>
      </c>
      <c r="I81" t="s">
        <v>3258</v>
      </c>
      <c r="J81" t="s">
        <v>3259</v>
      </c>
      <c r="K81" t="s">
        <v>3260</v>
      </c>
      <c r="L81" t="s">
        <v>3261</v>
      </c>
      <c r="M81" t="s">
        <v>3262</v>
      </c>
      <c r="N81" t="s">
        <v>23</v>
      </c>
      <c r="O81" t="s">
        <v>4752</v>
      </c>
      <c r="P81" t="s">
        <v>4949</v>
      </c>
      <c r="Q81" t="s">
        <v>2081</v>
      </c>
    </row>
    <row r="82" spans="1:17">
      <c r="A82">
        <v>1910654</v>
      </c>
      <c r="B82" t="s">
        <v>27</v>
      </c>
      <c r="C82" t="s">
        <v>3045</v>
      </c>
      <c r="D82" t="s">
        <v>3046</v>
      </c>
      <c r="E82" s="605" t="s">
        <v>1973</v>
      </c>
      <c r="F82" t="s">
        <v>3047</v>
      </c>
      <c r="G82" t="s">
        <v>3459</v>
      </c>
      <c r="H82" t="s">
        <v>23</v>
      </c>
      <c r="I82" t="s">
        <v>3460</v>
      </c>
      <c r="J82" t="s">
        <v>3461</v>
      </c>
      <c r="K82" t="s">
        <v>3462</v>
      </c>
      <c r="L82" t="s">
        <v>3463</v>
      </c>
      <c r="M82" t="s">
        <v>3464</v>
      </c>
      <c r="N82" t="s">
        <v>3450</v>
      </c>
      <c r="O82" t="s">
        <v>1974</v>
      </c>
      <c r="P82" t="s">
        <v>44</v>
      </c>
      <c r="Q82" t="s">
        <v>3175</v>
      </c>
    </row>
    <row r="83" spans="1:17">
      <c r="A83">
        <v>1910803</v>
      </c>
      <c r="B83" t="s">
        <v>103</v>
      </c>
      <c r="C83" t="s">
        <v>3045</v>
      </c>
      <c r="D83" t="s">
        <v>3046</v>
      </c>
      <c r="E83" s="605" t="s">
        <v>4747</v>
      </c>
      <c r="F83" t="s">
        <v>3047</v>
      </c>
      <c r="G83" t="s">
        <v>4607</v>
      </c>
      <c r="H83" t="s">
        <v>23</v>
      </c>
      <c r="I83" t="s">
        <v>4608</v>
      </c>
      <c r="J83" t="s">
        <v>3461</v>
      </c>
      <c r="K83" t="s">
        <v>4609</v>
      </c>
      <c r="L83" t="s">
        <v>4610</v>
      </c>
      <c r="M83" t="s">
        <v>4611</v>
      </c>
      <c r="N83" t="s">
        <v>23</v>
      </c>
      <c r="O83" t="s">
        <v>4752</v>
      </c>
      <c r="P83" t="s">
        <v>4950</v>
      </c>
      <c r="Q83" t="s">
        <v>3175</v>
      </c>
    </row>
    <row r="84" spans="1:17">
      <c r="A84">
        <v>2310193</v>
      </c>
      <c r="B84" t="s">
        <v>45</v>
      </c>
      <c r="C84" t="s">
        <v>3045</v>
      </c>
      <c r="D84" t="s">
        <v>3046</v>
      </c>
      <c r="E84" s="605" t="s">
        <v>1973</v>
      </c>
      <c r="F84" t="s">
        <v>3047</v>
      </c>
      <c r="G84" t="s">
        <v>3466</v>
      </c>
      <c r="H84" t="s">
        <v>23</v>
      </c>
      <c r="I84" t="s">
        <v>3467</v>
      </c>
      <c r="J84" t="s">
        <v>3468</v>
      </c>
      <c r="K84" t="s">
        <v>3469</v>
      </c>
      <c r="L84" t="s">
        <v>3470</v>
      </c>
      <c r="M84" t="s">
        <v>3471</v>
      </c>
      <c r="N84" t="s">
        <v>3450</v>
      </c>
      <c r="O84" t="s">
        <v>1974</v>
      </c>
      <c r="P84" t="s">
        <v>277</v>
      </c>
      <c r="Q84" t="s">
        <v>3281</v>
      </c>
    </row>
    <row r="85" spans="1:17">
      <c r="A85">
        <v>2310391</v>
      </c>
      <c r="B85" t="s">
        <v>47</v>
      </c>
      <c r="C85" t="s">
        <v>3045</v>
      </c>
      <c r="D85" t="s">
        <v>3046</v>
      </c>
      <c r="E85" s="605" t="s">
        <v>1973</v>
      </c>
      <c r="F85" t="s">
        <v>3047</v>
      </c>
      <c r="G85" t="s">
        <v>3274</v>
      </c>
      <c r="H85" t="s">
        <v>23</v>
      </c>
      <c r="I85" t="s">
        <v>3275</v>
      </c>
      <c r="J85" t="s">
        <v>3276</v>
      </c>
      <c r="K85" t="s">
        <v>3277</v>
      </c>
      <c r="L85" t="s">
        <v>3278</v>
      </c>
      <c r="M85" t="s">
        <v>3279</v>
      </c>
      <c r="N85" t="s">
        <v>3280</v>
      </c>
      <c r="O85" t="s">
        <v>1974</v>
      </c>
      <c r="P85" t="s">
        <v>1946</v>
      </c>
      <c r="Q85" t="s">
        <v>3281</v>
      </c>
    </row>
    <row r="86" spans="1:17">
      <c r="A86">
        <v>2310466</v>
      </c>
      <c r="B86" t="s">
        <v>37</v>
      </c>
      <c r="C86" t="s">
        <v>3045</v>
      </c>
      <c r="D86" t="s">
        <v>3046</v>
      </c>
      <c r="E86" s="605" t="s">
        <v>1973</v>
      </c>
      <c r="F86" t="s">
        <v>3047</v>
      </c>
      <c r="G86" t="s">
        <v>3472</v>
      </c>
      <c r="H86" t="s">
        <v>23</v>
      </c>
      <c r="I86" t="s">
        <v>3473</v>
      </c>
      <c r="J86" t="s">
        <v>3474</v>
      </c>
      <c r="K86" t="s">
        <v>3475</v>
      </c>
      <c r="L86" t="s">
        <v>3476</v>
      </c>
      <c r="M86" t="s">
        <v>3477</v>
      </c>
      <c r="N86" t="s">
        <v>3478</v>
      </c>
      <c r="O86" t="s">
        <v>1974</v>
      </c>
      <c r="P86" t="s">
        <v>38</v>
      </c>
      <c r="Q86" t="s">
        <v>3175</v>
      </c>
    </row>
    <row r="87" spans="1:17">
      <c r="A87">
        <v>2310870</v>
      </c>
      <c r="B87" t="s">
        <v>86</v>
      </c>
      <c r="C87" t="s">
        <v>3045</v>
      </c>
      <c r="D87" t="s">
        <v>3046</v>
      </c>
      <c r="E87" s="605" t="s">
        <v>4747</v>
      </c>
      <c r="F87" t="s">
        <v>3047</v>
      </c>
      <c r="G87" t="s">
        <v>4641</v>
      </c>
      <c r="H87" t="s">
        <v>23</v>
      </c>
      <c r="I87" t="s">
        <v>4642</v>
      </c>
      <c r="J87" t="s">
        <v>4643</v>
      </c>
      <c r="K87" t="s">
        <v>4644</v>
      </c>
      <c r="L87" t="s">
        <v>4645</v>
      </c>
      <c r="M87" t="s">
        <v>4646</v>
      </c>
      <c r="N87" t="s">
        <v>23</v>
      </c>
      <c r="O87" t="s">
        <v>4752</v>
      </c>
      <c r="P87" t="s">
        <v>2032</v>
      </c>
      <c r="Q87" t="s">
        <v>3175</v>
      </c>
    </row>
    <row r="88" spans="1:17">
      <c r="A88">
        <v>2410092</v>
      </c>
      <c r="B88" t="s">
        <v>87</v>
      </c>
      <c r="C88" t="s">
        <v>3045</v>
      </c>
      <c r="D88" t="s">
        <v>3046</v>
      </c>
      <c r="E88" s="605" t="s">
        <v>4747</v>
      </c>
      <c r="F88" t="s">
        <v>3047</v>
      </c>
      <c r="G88" t="s">
        <v>4951</v>
      </c>
      <c r="H88" t="s">
        <v>23</v>
      </c>
      <c r="I88" t="s">
        <v>4952</v>
      </c>
      <c r="J88" t="s">
        <v>4953</v>
      </c>
      <c r="K88" t="s">
        <v>4954</v>
      </c>
      <c r="L88" t="s">
        <v>4955</v>
      </c>
      <c r="M88" t="s">
        <v>4956</v>
      </c>
      <c r="N88" t="s">
        <v>282</v>
      </c>
      <c r="O88" t="s">
        <v>4752</v>
      </c>
      <c r="P88" t="s">
        <v>3818</v>
      </c>
      <c r="Q88" t="s">
        <v>3175</v>
      </c>
    </row>
    <row r="89" spans="1:17">
      <c r="A89">
        <v>2510396</v>
      </c>
      <c r="B89" t="s">
        <v>129</v>
      </c>
      <c r="C89" t="s">
        <v>3045</v>
      </c>
      <c r="D89" t="s">
        <v>3046</v>
      </c>
      <c r="E89" s="605" t="s">
        <v>4747</v>
      </c>
      <c r="F89" t="s">
        <v>3047</v>
      </c>
      <c r="G89" t="s">
        <v>4655</v>
      </c>
      <c r="H89" t="s">
        <v>4656</v>
      </c>
      <c r="I89" t="s">
        <v>4657</v>
      </c>
      <c r="J89" t="s">
        <v>4658</v>
      </c>
      <c r="K89" t="s">
        <v>4659</v>
      </c>
      <c r="L89" t="s">
        <v>4660</v>
      </c>
      <c r="M89" t="s">
        <v>4661</v>
      </c>
      <c r="N89" t="s">
        <v>23</v>
      </c>
      <c r="O89" t="s">
        <v>4752</v>
      </c>
      <c r="P89" t="s">
        <v>3883</v>
      </c>
      <c r="Q89" t="s">
        <v>3175</v>
      </c>
    </row>
    <row r="90" spans="1:17">
      <c r="A90">
        <v>2510487</v>
      </c>
      <c r="B90" t="s">
        <v>128</v>
      </c>
      <c r="C90" t="s">
        <v>3045</v>
      </c>
      <c r="D90" t="s">
        <v>3046</v>
      </c>
      <c r="E90" s="605" t="s">
        <v>4747</v>
      </c>
      <c r="F90" t="s">
        <v>3047</v>
      </c>
      <c r="G90" t="s">
        <v>3300</v>
      </c>
      <c r="H90" t="s">
        <v>23</v>
      </c>
      <c r="I90" t="s">
        <v>3301</v>
      </c>
      <c r="J90" t="s">
        <v>3302</v>
      </c>
      <c r="K90" t="s">
        <v>3303</v>
      </c>
      <c r="L90" t="s">
        <v>3304</v>
      </c>
      <c r="M90" t="s">
        <v>3305</v>
      </c>
      <c r="N90" t="s">
        <v>23</v>
      </c>
      <c r="O90" t="s">
        <v>4752</v>
      </c>
      <c r="P90" t="s">
        <v>4719</v>
      </c>
      <c r="Q90" t="s">
        <v>3175</v>
      </c>
    </row>
    <row r="91" spans="1:17">
      <c r="A91">
        <v>2610436</v>
      </c>
      <c r="B91" t="s">
        <v>135</v>
      </c>
      <c r="C91" t="s">
        <v>3045</v>
      </c>
      <c r="D91" t="s">
        <v>3046</v>
      </c>
      <c r="E91" s="605" t="s">
        <v>4747</v>
      </c>
      <c r="F91" t="s">
        <v>3047</v>
      </c>
      <c r="G91" t="s">
        <v>4957</v>
      </c>
      <c r="H91" t="s">
        <v>23</v>
      </c>
      <c r="I91" t="s">
        <v>4958</v>
      </c>
      <c r="J91" t="s">
        <v>4959</v>
      </c>
      <c r="K91" t="s">
        <v>4960</v>
      </c>
      <c r="L91" t="s">
        <v>4961</v>
      </c>
      <c r="M91" t="s">
        <v>4962</v>
      </c>
      <c r="N91" t="s">
        <v>23</v>
      </c>
      <c r="O91" t="s">
        <v>4752</v>
      </c>
      <c r="P91" t="s">
        <v>4161</v>
      </c>
      <c r="Q91" t="s">
        <v>2076</v>
      </c>
    </row>
    <row r="92" spans="1:17">
      <c r="A92">
        <v>2610451</v>
      </c>
      <c r="B92" t="s">
        <v>34</v>
      </c>
      <c r="C92" t="s">
        <v>3045</v>
      </c>
      <c r="D92" t="s">
        <v>3046</v>
      </c>
      <c r="E92" s="605" t="s">
        <v>1973</v>
      </c>
      <c r="F92" t="s">
        <v>3047</v>
      </c>
      <c r="G92" t="s">
        <v>3369</v>
      </c>
      <c r="H92" t="s">
        <v>23</v>
      </c>
      <c r="I92" t="s">
        <v>3370</v>
      </c>
      <c r="J92" t="s">
        <v>3371</v>
      </c>
      <c r="K92" t="s">
        <v>3372</v>
      </c>
      <c r="L92" t="s">
        <v>3373</v>
      </c>
      <c r="M92" t="s">
        <v>3374</v>
      </c>
      <c r="N92" t="s">
        <v>3375</v>
      </c>
      <c r="O92" t="s">
        <v>1974</v>
      </c>
      <c r="P92" t="s">
        <v>36</v>
      </c>
      <c r="Q92" t="s">
        <v>3175</v>
      </c>
    </row>
    <row r="93" spans="1:17">
      <c r="A93">
        <v>2610469</v>
      </c>
      <c r="B93" t="s">
        <v>90</v>
      </c>
      <c r="C93" t="s">
        <v>3045</v>
      </c>
      <c r="D93" t="s">
        <v>3046</v>
      </c>
      <c r="E93" s="605" t="s">
        <v>4747</v>
      </c>
      <c r="F93" t="s">
        <v>3047</v>
      </c>
      <c r="G93" t="s">
        <v>4686</v>
      </c>
      <c r="H93" t="s">
        <v>23</v>
      </c>
      <c r="I93" t="s">
        <v>4687</v>
      </c>
      <c r="J93" t="s">
        <v>3371</v>
      </c>
      <c r="K93" t="s">
        <v>4688</v>
      </c>
      <c r="L93" t="s">
        <v>4689</v>
      </c>
      <c r="M93" t="s">
        <v>4690</v>
      </c>
      <c r="N93" t="s">
        <v>23</v>
      </c>
      <c r="O93" t="s">
        <v>4752</v>
      </c>
      <c r="P93" t="s">
        <v>4239</v>
      </c>
      <c r="Q93" t="s">
        <v>3175</v>
      </c>
    </row>
    <row r="94" spans="1:17">
      <c r="A94">
        <v>2610501</v>
      </c>
      <c r="B94" t="s">
        <v>138</v>
      </c>
      <c r="C94" t="s">
        <v>3045</v>
      </c>
      <c r="D94" t="s">
        <v>3046</v>
      </c>
      <c r="E94" s="605" t="s">
        <v>4747</v>
      </c>
      <c r="F94" t="s">
        <v>3047</v>
      </c>
      <c r="G94" t="s">
        <v>4693</v>
      </c>
      <c r="H94" t="s">
        <v>23</v>
      </c>
      <c r="I94" t="s">
        <v>4694</v>
      </c>
      <c r="J94" t="s">
        <v>4695</v>
      </c>
      <c r="K94" t="s">
        <v>4696</v>
      </c>
      <c r="L94" t="s">
        <v>4697</v>
      </c>
      <c r="M94" t="s">
        <v>4698</v>
      </c>
      <c r="N94" t="s">
        <v>23</v>
      </c>
      <c r="O94" t="s">
        <v>4752</v>
      </c>
      <c r="P94" t="s">
        <v>4490</v>
      </c>
      <c r="Q94" t="s">
        <v>3143</v>
      </c>
    </row>
    <row r="95" spans="1:17">
      <c r="A95">
        <v>2610584</v>
      </c>
      <c r="B95" t="s">
        <v>91</v>
      </c>
      <c r="C95" t="s">
        <v>3045</v>
      </c>
      <c r="D95" t="s">
        <v>3046</v>
      </c>
      <c r="E95" s="605" t="s">
        <v>4747</v>
      </c>
      <c r="F95" t="s">
        <v>3047</v>
      </c>
      <c r="G95" t="s">
        <v>4701</v>
      </c>
      <c r="H95" t="s">
        <v>23</v>
      </c>
      <c r="I95" t="s">
        <v>4702</v>
      </c>
      <c r="J95" t="s">
        <v>4703</v>
      </c>
      <c r="K95" t="s">
        <v>4704</v>
      </c>
      <c r="L95" t="s">
        <v>4705</v>
      </c>
      <c r="M95" t="s">
        <v>4706</v>
      </c>
      <c r="N95" t="s">
        <v>23</v>
      </c>
      <c r="O95" t="s">
        <v>4752</v>
      </c>
      <c r="P95" t="s">
        <v>4354</v>
      </c>
      <c r="Q95" t="s">
        <v>3175</v>
      </c>
    </row>
    <row r="96" spans="1:17">
      <c r="A96">
        <v>2710376</v>
      </c>
      <c r="B96" t="s">
        <v>41</v>
      </c>
      <c r="C96" t="s">
        <v>3045</v>
      </c>
      <c r="D96" t="s">
        <v>3046</v>
      </c>
      <c r="E96" s="605" t="s">
        <v>1973</v>
      </c>
      <c r="F96" t="s">
        <v>3047</v>
      </c>
      <c r="G96" t="s">
        <v>3479</v>
      </c>
      <c r="H96" t="s">
        <v>23</v>
      </c>
      <c r="I96" t="s">
        <v>3480</v>
      </c>
      <c r="J96" t="s">
        <v>3481</v>
      </c>
      <c r="K96" t="s">
        <v>3482</v>
      </c>
      <c r="L96" t="s">
        <v>3483</v>
      </c>
      <c r="M96" t="s">
        <v>3484</v>
      </c>
      <c r="N96" t="s">
        <v>60</v>
      </c>
      <c r="O96" t="s">
        <v>1974</v>
      </c>
      <c r="P96" t="s">
        <v>30</v>
      </c>
      <c r="Q96" t="s">
        <v>3113</v>
      </c>
    </row>
    <row r="97" spans="1:17">
      <c r="A97">
        <v>3010610</v>
      </c>
      <c r="B97" t="s">
        <v>92</v>
      </c>
      <c r="C97" t="s">
        <v>3045</v>
      </c>
      <c r="D97" t="s">
        <v>3046</v>
      </c>
      <c r="E97" s="605" t="s">
        <v>4747</v>
      </c>
      <c r="F97" t="s">
        <v>3047</v>
      </c>
      <c r="G97" t="s">
        <v>4734</v>
      </c>
      <c r="H97" t="s">
        <v>23</v>
      </c>
      <c r="I97" t="s">
        <v>4735</v>
      </c>
      <c r="J97" t="s">
        <v>4736</v>
      </c>
      <c r="K97" t="s">
        <v>4737</v>
      </c>
      <c r="L97" t="s">
        <v>4738</v>
      </c>
      <c r="M97" t="s">
        <v>4739</v>
      </c>
      <c r="N97" t="s">
        <v>23</v>
      </c>
      <c r="O97" t="s">
        <v>4752</v>
      </c>
      <c r="P97" t="s">
        <v>4527</v>
      </c>
      <c r="Q97" t="s">
        <v>3175</v>
      </c>
    </row>
    <row r="98" spans="1:17">
      <c r="A98">
        <v>3010800</v>
      </c>
      <c r="B98" t="s">
        <v>109</v>
      </c>
      <c r="C98" t="s">
        <v>3045</v>
      </c>
      <c r="D98" t="s">
        <v>3046</v>
      </c>
      <c r="E98" s="605" t="s">
        <v>4747</v>
      </c>
      <c r="F98" t="s">
        <v>3047</v>
      </c>
      <c r="G98" t="s">
        <v>3325</v>
      </c>
      <c r="H98" t="s">
        <v>23</v>
      </c>
      <c r="I98" t="s">
        <v>3326</v>
      </c>
      <c r="J98" t="s">
        <v>3327</v>
      </c>
      <c r="K98" t="s">
        <v>3328</v>
      </c>
      <c r="L98" t="s">
        <v>3329</v>
      </c>
      <c r="M98" t="s">
        <v>3330</v>
      </c>
      <c r="N98" t="s">
        <v>23</v>
      </c>
      <c r="O98" t="s">
        <v>4752</v>
      </c>
      <c r="P98" t="s">
        <v>4691</v>
      </c>
      <c r="Q98" t="s">
        <v>3175</v>
      </c>
    </row>
  </sheetData>
  <sortState xmlns:xlrd2="http://schemas.microsoft.com/office/spreadsheetml/2017/richdata2" ref="A1:R13">
    <sortCondition ref="A1:A13"/>
  </sortState>
  <phoneticPr fontI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C0A23-5D69-466C-AFD7-7D1EEFBC8CCD}">
  <sheetPr>
    <tabColor rgb="FF00B050"/>
  </sheetPr>
  <dimension ref="A1:Q37"/>
  <sheetViews>
    <sheetView workbookViewId="0">
      <selection activeCell="E28" sqref="E28"/>
    </sheetView>
  </sheetViews>
  <sheetFormatPr defaultColWidth="8" defaultRowHeight="18.75"/>
  <cols>
    <col min="1" max="1" width="8" style="209"/>
    <col min="2" max="3" width="5.75" style="209" customWidth="1"/>
    <col min="4" max="4" width="8" style="209"/>
    <col min="5" max="5" width="52.25" style="209" customWidth="1"/>
    <col min="6" max="6" width="6.25" style="209" customWidth="1"/>
    <col min="7" max="7" width="32.625" style="209" customWidth="1"/>
    <col min="8" max="16384" width="8" style="209"/>
  </cols>
  <sheetData>
    <row r="1" spans="1:17">
      <c r="A1" s="209">
        <v>112450</v>
      </c>
      <c r="B1" s="209" t="s">
        <v>85</v>
      </c>
      <c r="C1" s="209" t="s">
        <v>3045</v>
      </c>
      <c r="D1" s="209" t="s">
        <v>3046</v>
      </c>
      <c r="E1" s="668" t="s">
        <v>2074</v>
      </c>
      <c r="F1" s="209" t="s">
        <v>3047</v>
      </c>
      <c r="G1" s="209" t="s">
        <v>3734</v>
      </c>
      <c r="H1" s="209" t="s">
        <v>23</v>
      </c>
      <c r="I1" s="209" t="s">
        <v>4748</v>
      </c>
      <c r="J1" s="209" t="s">
        <v>3050</v>
      </c>
      <c r="K1" s="209" t="s">
        <v>4749</v>
      </c>
      <c r="L1" s="209" t="s">
        <v>4750</v>
      </c>
      <c r="M1" s="209" t="s">
        <v>4751</v>
      </c>
      <c r="N1" s="209" t="s">
        <v>4168</v>
      </c>
      <c r="O1" s="209" t="s">
        <v>2075</v>
      </c>
      <c r="P1" s="209" t="s">
        <v>349</v>
      </c>
      <c r="Q1" s="209" t="s">
        <v>3281</v>
      </c>
    </row>
    <row r="2" spans="1:17">
      <c r="A2" s="209">
        <v>112732</v>
      </c>
      <c r="B2" s="209" t="s">
        <v>74</v>
      </c>
      <c r="C2" s="209" t="s">
        <v>3045</v>
      </c>
      <c r="D2" s="209" t="s">
        <v>3046</v>
      </c>
      <c r="E2" s="668" t="s">
        <v>2074</v>
      </c>
      <c r="F2" s="209" t="s">
        <v>3047</v>
      </c>
      <c r="G2" s="209" t="s">
        <v>4753</v>
      </c>
      <c r="H2" s="209" t="s">
        <v>23</v>
      </c>
      <c r="I2" s="209" t="s">
        <v>4754</v>
      </c>
      <c r="J2" s="209" t="s">
        <v>4755</v>
      </c>
      <c r="K2" s="209" t="s">
        <v>4756</v>
      </c>
      <c r="L2" s="209" t="s">
        <v>4757</v>
      </c>
      <c r="M2" s="209" t="s">
        <v>4758</v>
      </c>
      <c r="N2" s="209" t="s">
        <v>23</v>
      </c>
      <c r="O2" s="209" t="s">
        <v>2075</v>
      </c>
      <c r="P2" s="209" t="s">
        <v>1991</v>
      </c>
      <c r="Q2" s="209" t="s">
        <v>4963</v>
      </c>
    </row>
    <row r="3" spans="1:17">
      <c r="A3" s="209">
        <v>113805</v>
      </c>
      <c r="B3" s="209" t="s">
        <v>75</v>
      </c>
      <c r="C3" s="209" t="s">
        <v>3045</v>
      </c>
      <c r="D3" s="209" t="s">
        <v>3046</v>
      </c>
      <c r="E3" s="668" t="s">
        <v>2074</v>
      </c>
      <c r="F3" s="209" t="s">
        <v>3047</v>
      </c>
      <c r="G3" s="209" t="s">
        <v>4759</v>
      </c>
      <c r="H3" s="209" t="s">
        <v>23</v>
      </c>
      <c r="I3" s="209" t="s">
        <v>4760</v>
      </c>
      <c r="J3" s="209" t="s">
        <v>4761</v>
      </c>
      <c r="K3" s="209" t="s">
        <v>4762</v>
      </c>
      <c r="L3" s="209" t="s">
        <v>4763</v>
      </c>
      <c r="M3" s="209" t="s">
        <v>4764</v>
      </c>
      <c r="N3" s="209" t="s">
        <v>23</v>
      </c>
      <c r="O3" s="209" t="s">
        <v>2075</v>
      </c>
      <c r="P3" s="209" t="s">
        <v>333</v>
      </c>
      <c r="Q3" s="209" t="s">
        <v>4963</v>
      </c>
    </row>
    <row r="4" spans="1:17">
      <c r="A4" s="209">
        <v>113961</v>
      </c>
      <c r="B4" s="209" t="s">
        <v>43</v>
      </c>
      <c r="C4" s="209" t="s">
        <v>3045</v>
      </c>
      <c r="D4" s="209" t="s">
        <v>3046</v>
      </c>
      <c r="E4" s="668" t="s">
        <v>2074</v>
      </c>
      <c r="F4" s="209" t="s">
        <v>3047</v>
      </c>
      <c r="G4" s="209" t="s">
        <v>4765</v>
      </c>
      <c r="H4" s="209" t="s">
        <v>23</v>
      </c>
      <c r="I4" s="209" t="s">
        <v>4766</v>
      </c>
      <c r="J4" s="209" t="s">
        <v>3917</v>
      </c>
      <c r="K4" s="209" t="s">
        <v>4767</v>
      </c>
      <c r="L4" s="209" t="s">
        <v>4768</v>
      </c>
      <c r="M4" s="209" t="s">
        <v>4769</v>
      </c>
      <c r="N4" s="209" t="s">
        <v>23</v>
      </c>
      <c r="O4" s="209" t="s">
        <v>2075</v>
      </c>
      <c r="P4" s="209" t="s">
        <v>30</v>
      </c>
      <c r="Q4" s="209" t="s">
        <v>346</v>
      </c>
    </row>
    <row r="5" spans="1:17">
      <c r="A5" s="209">
        <v>115834</v>
      </c>
      <c r="B5" s="209" t="s">
        <v>32</v>
      </c>
      <c r="C5" s="209" t="s">
        <v>3045</v>
      </c>
      <c r="D5" s="209" t="s">
        <v>3046</v>
      </c>
      <c r="E5" s="668" t="s">
        <v>2077</v>
      </c>
      <c r="F5" s="209" t="s">
        <v>3047</v>
      </c>
      <c r="G5" s="209" t="s">
        <v>3073</v>
      </c>
      <c r="H5" s="209" t="s">
        <v>23</v>
      </c>
      <c r="I5" s="209" t="s">
        <v>3074</v>
      </c>
      <c r="J5" s="209" t="s">
        <v>3075</v>
      </c>
      <c r="K5" s="209" t="s">
        <v>3076</v>
      </c>
      <c r="L5" s="209" t="s">
        <v>3077</v>
      </c>
      <c r="M5" s="209" t="s">
        <v>3078</v>
      </c>
      <c r="N5" s="209" t="s">
        <v>23</v>
      </c>
      <c r="O5" s="209" t="s">
        <v>2078</v>
      </c>
      <c r="P5" s="209" t="s">
        <v>38</v>
      </c>
      <c r="Q5" s="209" t="s">
        <v>155</v>
      </c>
    </row>
    <row r="6" spans="1:17">
      <c r="A6" s="209">
        <v>116170</v>
      </c>
      <c r="B6" s="209" t="s">
        <v>79</v>
      </c>
      <c r="C6" s="209" t="s">
        <v>3045</v>
      </c>
      <c r="D6" s="209" t="s">
        <v>3046</v>
      </c>
      <c r="E6" s="668" t="s">
        <v>2074</v>
      </c>
      <c r="F6" s="209" t="s">
        <v>3047</v>
      </c>
      <c r="G6" s="209" t="s">
        <v>4777</v>
      </c>
      <c r="H6" s="209" t="s">
        <v>23</v>
      </c>
      <c r="I6" s="209" t="s">
        <v>4778</v>
      </c>
      <c r="J6" s="209" t="s">
        <v>3688</v>
      </c>
      <c r="K6" s="209" t="s">
        <v>4779</v>
      </c>
      <c r="L6" s="209" t="s">
        <v>4780</v>
      </c>
      <c r="M6" s="209" t="s">
        <v>4781</v>
      </c>
      <c r="N6" s="209" t="s">
        <v>23</v>
      </c>
      <c r="O6" s="209" t="s">
        <v>2075</v>
      </c>
      <c r="P6" s="209" t="s">
        <v>289</v>
      </c>
      <c r="Q6" s="209" t="s">
        <v>271</v>
      </c>
    </row>
    <row r="7" spans="1:17">
      <c r="A7" s="209">
        <v>410870</v>
      </c>
      <c r="B7" s="209" t="s">
        <v>84</v>
      </c>
      <c r="C7" s="209" t="s">
        <v>3045</v>
      </c>
      <c r="D7" s="209" t="s">
        <v>3046</v>
      </c>
      <c r="E7" s="668" t="s">
        <v>2074</v>
      </c>
      <c r="F7" s="209" t="s">
        <v>3047</v>
      </c>
      <c r="G7" s="209" t="s">
        <v>4046</v>
      </c>
      <c r="H7" s="209" t="s">
        <v>23</v>
      </c>
      <c r="I7" s="209" t="s">
        <v>4047</v>
      </c>
      <c r="J7" s="209" t="s">
        <v>3128</v>
      </c>
      <c r="K7" s="209" t="s">
        <v>4048</v>
      </c>
      <c r="L7" s="209" t="s">
        <v>4049</v>
      </c>
      <c r="M7" s="209" t="s">
        <v>4050</v>
      </c>
      <c r="N7" s="209" t="s">
        <v>23</v>
      </c>
      <c r="O7" s="209" t="s">
        <v>2075</v>
      </c>
      <c r="P7" s="209" t="s">
        <v>315</v>
      </c>
      <c r="Q7" s="209" t="s">
        <v>3281</v>
      </c>
    </row>
    <row r="8" spans="1:17">
      <c r="A8" s="209">
        <v>411316</v>
      </c>
      <c r="B8" s="209" t="s">
        <v>34</v>
      </c>
      <c r="C8" s="209" t="s">
        <v>3045</v>
      </c>
      <c r="D8" s="209" t="s">
        <v>3046</v>
      </c>
      <c r="E8" s="668" t="s">
        <v>2077</v>
      </c>
      <c r="F8" s="209" t="s">
        <v>3047</v>
      </c>
      <c r="G8" s="209" t="s">
        <v>4065</v>
      </c>
      <c r="H8" s="209" t="s">
        <v>23</v>
      </c>
      <c r="I8" s="209" t="s">
        <v>4066</v>
      </c>
      <c r="J8" s="209" t="s">
        <v>4067</v>
      </c>
      <c r="K8" s="209" t="s">
        <v>4068</v>
      </c>
      <c r="L8" s="209" t="s">
        <v>4069</v>
      </c>
      <c r="M8" s="209" t="s">
        <v>4070</v>
      </c>
      <c r="N8" s="209" t="s">
        <v>4071</v>
      </c>
      <c r="O8" s="209" t="s">
        <v>2078</v>
      </c>
      <c r="P8" s="209" t="s">
        <v>30</v>
      </c>
      <c r="Q8" s="209" t="s">
        <v>4964</v>
      </c>
    </row>
    <row r="9" spans="1:17">
      <c r="A9" s="209">
        <v>711129</v>
      </c>
      <c r="B9" s="209" t="s">
        <v>22</v>
      </c>
      <c r="C9" s="209" t="s">
        <v>3045</v>
      </c>
      <c r="D9" s="209" t="s">
        <v>3046</v>
      </c>
      <c r="E9" s="668" t="s">
        <v>4965</v>
      </c>
      <c r="F9" s="209" t="s">
        <v>3047</v>
      </c>
      <c r="G9" s="209" t="s">
        <v>3407</v>
      </c>
      <c r="H9" s="209" t="s">
        <v>3408</v>
      </c>
      <c r="I9" s="209" t="s">
        <v>3409</v>
      </c>
      <c r="J9" s="209" t="s">
        <v>3410</v>
      </c>
      <c r="K9" s="209" t="s">
        <v>3411</v>
      </c>
      <c r="L9" s="209" t="s">
        <v>3412</v>
      </c>
      <c r="M9" s="209" t="s">
        <v>3413</v>
      </c>
      <c r="N9" s="209" t="s">
        <v>3414</v>
      </c>
      <c r="O9" s="209" t="s">
        <v>4966</v>
      </c>
      <c r="P9" s="209" t="s">
        <v>56</v>
      </c>
      <c r="Q9" s="209" t="s">
        <v>1970</v>
      </c>
    </row>
    <row r="10" spans="1:17">
      <c r="A10" s="209">
        <v>711541</v>
      </c>
      <c r="B10" s="209" t="s">
        <v>83</v>
      </c>
      <c r="C10" s="209" t="s">
        <v>3045</v>
      </c>
      <c r="D10" s="209" t="s">
        <v>3046</v>
      </c>
      <c r="E10" s="668" t="s">
        <v>2074</v>
      </c>
      <c r="F10" s="209" t="s">
        <v>3047</v>
      </c>
      <c r="G10" s="209" t="s">
        <v>3144</v>
      </c>
      <c r="H10" s="209" t="s">
        <v>23</v>
      </c>
      <c r="I10" s="209" t="s">
        <v>3145</v>
      </c>
      <c r="J10" s="209" t="s">
        <v>3146</v>
      </c>
      <c r="K10" s="209" t="s">
        <v>3147</v>
      </c>
      <c r="L10" s="209" t="s">
        <v>3148</v>
      </c>
      <c r="M10" s="209" t="s">
        <v>3149</v>
      </c>
      <c r="N10" s="209" t="s">
        <v>23</v>
      </c>
      <c r="O10" s="209" t="s">
        <v>2075</v>
      </c>
      <c r="P10" s="209" t="s">
        <v>318</v>
      </c>
      <c r="Q10" s="209" t="s">
        <v>3242</v>
      </c>
    </row>
    <row r="11" spans="1:17">
      <c r="A11" s="209">
        <v>711764</v>
      </c>
      <c r="B11" s="209" t="s">
        <v>45</v>
      </c>
      <c r="C11" s="209" t="s">
        <v>3045</v>
      </c>
      <c r="D11" s="209" t="s">
        <v>3046</v>
      </c>
      <c r="E11" s="668" t="s">
        <v>2074</v>
      </c>
      <c r="F11" s="209" t="s">
        <v>3047</v>
      </c>
      <c r="G11" s="209" t="s">
        <v>4148</v>
      </c>
      <c r="H11" s="209" t="s">
        <v>23</v>
      </c>
      <c r="I11" s="209" t="s">
        <v>4149</v>
      </c>
      <c r="J11" s="209" t="s">
        <v>3410</v>
      </c>
      <c r="K11" s="209" t="s">
        <v>4150</v>
      </c>
      <c r="L11" s="209" t="s">
        <v>4151</v>
      </c>
      <c r="M11" s="209" t="s">
        <v>4152</v>
      </c>
      <c r="N11" s="209" t="s">
        <v>23</v>
      </c>
      <c r="O11" s="209" t="s">
        <v>2075</v>
      </c>
      <c r="P11" s="209" t="s">
        <v>1946</v>
      </c>
      <c r="Q11" s="209" t="s">
        <v>285</v>
      </c>
    </row>
    <row r="12" spans="1:17">
      <c r="A12" s="209">
        <v>712044</v>
      </c>
      <c r="B12" s="209" t="s">
        <v>39</v>
      </c>
      <c r="C12" s="209" t="s">
        <v>3045</v>
      </c>
      <c r="D12" s="209" t="s">
        <v>3046</v>
      </c>
      <c r="E12" s="668" t="s">
        <v>2074</v>
      </c>
      <c r="F12" s="209" t="s">
        <v>3047</v>
      </c>
      <c r="G12" s="209" t="s">
        <v>4154</v>
      </c>
      <c r="H12" s="209" t="s">
        <v>23</v>
      </c>
      <c r="I12" s="209" t="s">
        <v>4155</v>
      </c>
      <c r="J12" s="209" t="s">
        <v>4156</v>
      </c>
      <c r="K12" s="209" t="s">
        <v>4157</v>
      </c>
      <c r="L12" s="209" t="s">
        <v>4158</v>
      </c>
      <c r="M12" s="209" t="s">
        <v>4159</v>
      </c>
      <c r="N12" s="209" t="s">
        <v>23</v>
      </c>
      <c r="O12" s="209" t="s">
        <v>2075</v>
      </c>
      <c r="P12" s="209" t="s">
        <v>36</v>
      </c>
      <c r="Q12" s="209" t="s">
        <v>346</v>
      </c>
    </row>
    <row r="13" spans="1:17">
      <c r="A13" s="209">
        <v>712051</v>
      </c>
      <c r="B13" s="209" t="s">
        <v>53</v>
      </c>
      <c r="C13" s="209" t="s">
        <v>3045</v>
      </c>
      <c r="D13" s="209" t="s">
        <v>3046</v>
      </c>
      <c r="E13" s="668" t="s">
        <v>2074</v>
      </c>
      <c r="F13" s="209" t="s">
        <v>3047</v>
      </c>
      <c r="G13" s="209" t="s">
        <v>4810</v>
      </c>
      <c r="H13" s="209" t="s">
        <v>23</v>
      </c>
      <c r="I13" s="209" t="s">
        <v>4811</v>
      </c>
      <c r="J13" s="209" t="s">
        <v>4812</v>
      </c>
      <c r="K13" s="209" t="s">
        <v>4813</v>
      </c>
      <c r="L13" s="209" t="s">
        <v>4814</v>
      </c>
      <c r="M13" s="209" t="s">
        <v>4815</v>
      </c>
      <c r="N13" s="209" t="s">
        <v>23</v>
      </c>
      <c r="O13" s="209" t="s">
        <v>2075</v>
      </c>
      <c r="P13" s="209" t="s">
        <v>276</v>
      </c>
      <c r="Q13" s="209" t="s">
        <v>357</v>
      </c>
    </row>
    <row r="14" spans="1:17">
      <c r="A14" s="209">
        <v>712077</v>
      </c>
      <c r="B14" s="209" t="s">
        <v>57</v>
      </c>
      <c r="C14" s="209" t="s">
        <v>3045</v>
      </c>
      <c r="D14" s="209" t="s">
        <v>3046</v>
      </c>
      <c r="E14" s="668" t="s">
        <v>2074</v>
      </c>
      <c r="F14" s="209" t="s">
        <v>3047</v>
      </c>
      <c r="G14" s="209" t="s">
        <v>1984</v>
      </c>
      <c r="H14" s="209" t="s">
        <v>23</v>
      </c>
      <c r="I14" s="209" t="s">
        <v>4817</v>
      </c>
      <c r="J14" s="209" t="s">
        <v>4818</v>
      </c>
      <c r="K14" s="209" t="s">
        <v>4819</v>
      </c>
      <c r="L14" s="209" t="s">
        <v>4820</v>
      </c>
      <c r="M14" s="209" t="s">
        <v>4821</v>
      </c>
      <c r="N14" s="209" t="s">
        <v>23</v>
      </c>
      <c r="O14" s="209" t="s">
        <v>2075</v>
      </c>
      <c r="P14" s="209" t="s">
        <v>294</v>
      </c>
      <c r="Q14" s="209" t="s">
        <v>182</v>
      </c>
    </row>
    <row r="15" spans="1:17">
      <c r="A15" s="209">
        <v>712366</v>
      </c>
      <c r="B15" s="209" t="s">
        <v>49</v>
      </c>
      <c r="C15" s="209" t="s">
        <v>3045</v>
      </c>
      <c r="D15" s="209" t="s">
        <v>3046</v>
      </c>
      <c r="E15" s="668" t="s">
        <v>2074</v>
      </c>
      <c r="F15" s="209" t="s">
        <v>3047</v>
      </c>
      <c r="G15" s="209" t="s">
        <v>4835</v>
      </c>
      <c r="H15" s="209" t="s">
        <v>23</v>
      </c>
      <c r="I15" s="209" t="s">
        <v>4836</v>
      </c>
      <c r="J15" s="209" t="s">
        <v>4837</v>
      </c>
      <c r="K15" s="209" t="s">
        <v>4838</v>
      </c>
      <c r="L15" s="209" t="s">
        <v>4839</v>
      </c>
      <c r="M15" s="209" t="s">
        <v>4840</v>
      </c>
      <c r="N15" s="209" t="s">
        <v>23</v>
      </c>
      <c r="O15" s="209" t="s">
        <v>2075</v>
      </c>
      <c r="P15" s="209" t="s">
        <v>275</v>
      </c>
      <c r="Q15" s="209" t="s">
        <v>348</v>
      </c>
    </row>
    <row r="16" spans="1:17">
      <c r="A16" s="209">
        <v>712473</v>
      </c>
      <c r="B16" s="209" t="s">
        <v>22</v>
      </c>
      <c r="C16" s="209" t="s">
        <v>3045</v>
      </c>
      <c r="D16" s="209" t="s">
        <v>3046</v>
      </c>
      <c r="E16" s="668" t="s">
        <v>2077</v>
      </c>
      <c r="F16" s="209" t="s">
        <v>3047</v>
      </c>
      <c r="G16" s="209" t="s">
        <v>4177</v>
      </c>
      <c r="H16" s="209" t="s">
        <v>23</v>
      </c>
      <c r="I16" s="209" t="s">
        <v>4178</v>
      </c>
      <c r="J16" s="209" t="s">
        <v>4179</v>
      </c>
      <c r="K16" s="209" t="s">
        <v>4180</v>
      </c>
      <c r="L16" s="209" t="s">
        <v>4181</v>
      </c>
      <c r="M16" s="209" t="s">
        <v>4182</v>
      </c>
      <c r="N16" s="209" t="s">
        <v>23</v>
      </c>
      <c r="O16" s="209" t="s">
        <v>2078</v>
      </c>
      <c r="P16" s="209" t="s">
        <v>61</v>
      </c>
      <c r="Q16" s="209" t="s">
        <v>182</v>
      </c>
    </row>
    <row r="17" spans="1:17">
      <c r="A17" s="209">
        <v>712556</v>
      </c>
      <c r="B17" s="209" t="s">
        <v>73</v>
      </c>
      <c r="C17" s="209" t="s">
        <v>3045</v>
      </c>
      <c r="D17" s="209" t="s">
        <v>3046</v>
      </c>
      <c r="E17" s="668" t="s">
        <v>2074</v>
      </c>
      <c r="F17" s="209" t="s">
        <v>3047</v>
      </c>
      <c r="G17" s="209" t="s">
        <v>4184</v>
      </c>
      <c r="H17" s="209" t="s">
        <v>23</v>
      </c>
      <c r="I17" s="209" t="s">
        <v>4185</v>
      </c>
      <c r="J17" s="209" t="s">
        <v>4186</v>
      </c>
      <c r="K17" s="209" t="s">
        <v>4187</v>
      </c>
      <c r="L17" s="209" t="s">
        <v>4188</v>
      </c>
      <c r="M17" s="209" t="s">
        <v>4189</v>
      </c>
      <c r="N17" s="209" t="s">
        <v>23</v>
      </c>
      <c r="O17" s="209" t="s">
        <v>2075</v>
      </c>
      <c r="P17" s="209" t="s">
        <v>1990</v>
      </c>
      <c r="Q17" s="209" t="s">
        <v>113</v>
      </c>
    </row>
    <row r="18" spans="1:17">
      <c r="A18" s="209">
        <v>811374</v>
      </c>
      <c r="B18" s="209" t="s">
        <v>59</v>
      </c>
      <c r="C18" s="209" t="s">
        <v>3045</v>
      </c>
      <c r="D18" s="209" t="s">
        <v>3046</v>
      </c>
      <c r="E18" s="209" t="s">
        <v>2074</v>
      </c>
      <c r="F18" s="209" t="s">
        <v>3047</v>
      </c>
      <c r="G18" s="209" t="s">
        <v>4240</v>
      </c>
      <c r="H18" s="209" t="s">
        <v>23</v>
      </c>
      <c r="I18" s="209" t="s">
        <v>4241</v>
      </c>
      <c r="J18" s="209" t="s">
        <v>4242</v>
      </c>
      <c r="K18" s="209" t="s">
        <v>4243</v>
      </c>
      <c r="L18" s="209" t="s">
        <v>4244</v>
      </c>
      <c r="M18" s="209" t="s">
        <v>4245</v>
      </c>
      <c r="N18" s="209" t="s">
        <v>23</v>
      </c>
      <c r="O18" s="209" t="s">
        <v>2075</v>
      </c>
      <c r="P18" s="209" t="s">
        <v>287</v>
      </c>
      <c r="Q18" s="209" t="s">
        <v>182</v>
      </c>
    </row>
    <row r="19" spans="1:17">
      <c r="A19" s="209">
        <v>811689</v>
      </c>
      <c r="B19" s="209" t="s">
        <v>22</v>
      </c>
      <c r="C19" s="209" t="s">
        <v>3045</v>
      </c>
      <c r="D19" s="209" t="s">
        <v>3046</v>
      </c>
      <c r="E19" s="209" t="s">
        <v>2074</v>
      </c>
      <c r="F19" s="209" t="s">
        <v>3047</v>
      </c>
      <c r="G19" s="209" t="s">
        <v>4267</v>
      </c>
      <c r="H19" s="209" t="s">
        <v>23</v>
      </c>
      <c r="I19" s="209" t="s">
        <v>4268</v>
      </c>
      <c r="J19" s="209" t="s">
        <v>4269</v>
      </c>
      <c r="K19" s="209" t="s">
        <v>4270</v>
      </c>
      <c r="L19" s="209" t="s">
        <v>4271</v>
      </c>
      <c r="M19" s="209" t="s">
        <v>4272</v>
      </c>
      <c r="N19" s="209" t="s">
        <v>4273</v>
      </c>
      <c r="O19" s="209" t="s">
        <v>2075</v>
      </c>
      <c r="P19" s="209" t="s">
        <v>61</v>
      </c>
      <c r="Q19" s="209" t="s">
        <v>346</v>
      </c>
    </row>
    <row r="20" spans="1:17">
      <c r="A20" s="209">
        <v>811788</v>
      </c>
      <c r="B20" s="209" t="s">
        <v>62</v>
      </c>
      <c r="C20" s="209" t="s">
        <v>3045</v>
      </c>
      <c r="D20" s="209" t="s">
        <v>3046</v>
      </c>
      <c r="E20" s="209" t="s">
        <v>2074</v>
      </c>
      <c r="F20" s="209" t="s">
        <v>3047</v>
      </c>
      <c r="G20" s="209" t="s">
        <v>4275</v>
      </c>
      <c r="H20" s="209" t="s">
        <v>23</v>
      </c>
      <c r="I20" s="209" t="s">
        <v>4276</v>
      </c>
      <c r="J20" s="209" t="s">
        <v>4277</v>
      </c>
      <c r="K20" s="209" t="s">
        <v>4278</v>
      </c>
      <c r="L20" s="209" t="s">
        <v>4279</v>
      </c>
      <c r="M20" s="209" t="s">
        <v>4280</v>
      </c>
      <c r="N20" s="209" t="s">
        <v>4281</v>
      </c>
      <c r="O20" s="209" t="s">
        <v>2075</v>
      </c>
      <c r="P20" s="209" t="s">
        <v>288</v>
      </c>
      <c r="Q20" s="209" t="s">
        <v>4967</v>
      </c>
    </row>
    <row r="21" spans="1:17">
      <c r="A21" s="209">
        <v>812174</v>
      </c>
      <c r="B21" s="209" t="s">
        <v>37</v>
      </c>
      <c r="C21" s="209" t="s">
        <v>3045</v>
      </c>
      <c r="D21" s="209" t="s">
        <v>3046</v>
      </c>
      <c r="E21" s="209" t="s">
        <v>2074</v>
      </c>
      <c r="F21" s="209" t="s">
        <v>3047</v>
      </c>
      <c r="G21" s="209" t="s">
        <v>4863</v>
      </c>
      <c r="H21" s="209" t="s">
        <v>23</v>
      </c>
      <c r="I21" s="209" t="s">
        <v>4864</v>
      </c>
      <c r="J21" s="209" t="s">
        <v>4865</v>
      </c>
      <c r="K21" s="209" t="s">
        <v>4866</v>
      </c>
      <c r="L21" s="209" t="s">
        <v>4867</v>
      </c>
      <c r="M21" s="209" t="s">
        <v>4868</v>
      </c>
      <c r="N21" s="209" t="s">
        <v>23</v>
      </c>
      <c r="O21" s="209" t="s">
        <v>2075</v>
      </c>
      <c r="P21" s="209" t="s">
        <v>48</v>
      </c>
      <c r="Q21" s="209" t="s">
        <v>346</v>
      </c>
    </row>
    <row r="22" spans="1:17">
      <c r="A22" s="209">
        <v>812513</v>
      </c>
      <c r="B22" s="209" t="s">
        <v>41</v>
      </c>
      <c r="C22" s="209" t="s">
        <v>3045</v>
      </c>
      <c r="D22" s="209" t="s">
        <v>3046</v>
      </c>
      <c r="E22" s="209" t="s">
        <v>2074</v>
      </c>
      <c r="F22" s="209" t="s">
        <v>3047</v>
      </c>
      <c r="G22" s="209" t="s">
        <v>4869</v>
      </c>
      <c r="H22" s="209" t="s">
        <v>23</v>
      </c>
      <c r="I22" s="209" t="s">
        <v>4870</v>
      </c>
      <c r="J22" s="209" t="s">
        <v>4871</v>
      </c>
      <c r="K22" s="209" t="s">
        <v>4872</v>
      </c>
      <c r="L22" s="209" t="s">
        <v>4873</v>
      </c>
      <c r="M22" s="209" t="s">
        <v>4874</v>
      </c>
      <c r="N22" s="209" t="s">
        <v>4273</v>
      </c>
      <c r="O22" s="209" t="s">
        <v>2075</v>
      </c>
      <c r="P22" s="209" t="s">
        <v>38</v>
      </c>
      <c r="Q22" s="209" t="s">
        <v>346</v>
      </c>
    </row>
    <row r="23" spans="1:17">
      <c r="A23" s="209">
        <v>812562</v>
      </c>
      <c r="B23" s="209" t="s">
        <v>27</v>
      </c>
      <c r="C23" s="209" t="s">
        <v>3045</v>
      </c>
      <c r="D23" s="209" t="s">
        <v>3046</v>
      </c>
      <c r="E23" s="209" t="s">
        <v>2074</v>
      </c>
      <c r="F23" s="209" t="s">
        <v>3047</v>
      </c>
      <c r="G23" s="209" t="s">
        <v>3187</v>
      </c>
      <c r="H23" s="209" t="s">
        <v>23</v>
      </c>
      <c r="I23" s="209" t="s">
        <v>3188</v>
      </c>
      <c r="J23" s="209" t="s">
        <v>3189</v>
      </c>
      <c r="K23" s="209" t="s">
        <v>3190</v>
      </c>
      <c r="L23" s="209" t="s">
        <v>3191</v>
      </c>
      <c r="M23" s="209" t="s">
        <v>3192</v>
      </c>
      <c r="N23" s="209" t="s">
        <v>23</v>
      </c>
      <c r="O23" s="209" t="s">
        <v>2075</v>
      </c>
      <c r="P23" s="209" t="s">
        <v>46</v>
      </c>
      <c r="Q23" s="209" t="s">
        <v>346</v>
      </c>
    </row>
    <row r="24" spans="1:17">
      <c r="A24" s="209">
        <v>1110586</v>
      </c>
      <c r="B24" s="209" t="s">
        <v>47</v>
      </c>
      <c r="C24" s="209" t="s">
        <v>3045</v>
      </c>
      <c r="D24" s="209" t="s">
        <v>3046</v>
      </c>
      <c r="E24" s="209" t="s">
        <v>2074</v>
      </c>
      <c r="F24" s="209" t="s">
        <v>3047</v>
      </c>
      <c r="G24" s="209" t="s">
        <v>4348</v>
      </c>
      <c r="H24" s="209" t="s">
        <v>23</v>
      </c>
      <c r="I24" s="209" t="s">
        <v>4349</v>
      </c>
      <c r="J24" s="209" t="s">
        <v>4350</v>
      </c>
      <c r="K24" s="209" t="s">
        <v>4351</v>
      </c>
      <c r="L24" s="209" t="s">
        <v>4352</v>
      </c>
      <c r="M24" s="209" t="s">
        <v>4353</v>
      </c>
      <c r="N24" s="209" t="s">
        <v>23</v>
      </c>
      <c r="O24" s="209" t="s">
        <v>2075</v>
      </c>
      <c r="P24" s="209" t="s">
        <v>1949</v>
      </c>
      <c r="Q24" s="209" t="s">
        <v>4968</v>
      </c>
    </row>
    <row r="25" spans="1:17">
      <c r="A25" s="209">
        <v>1210774</v>
      </c>
      <c r="B25" s="209" t="s">
        <v>29</v>
      </c>
      <c r="C25" s="209" t="s">
        <v>3045</v>
      </c>
      <c r="D25" s="209" t="s">
        <v>3046</v>
      </c>
      <c r="E25" s="209" t="s">
        <v>2077</v>
      </c>
      <c r="F25" s="209" t="s">
        <v>3047</v>
      </c>
      <c r="G25" s="209" t="s">
        <v>4885</v>
      </c>
      <c r="H25" s="209" t="s">
        <v>23</v>
      </c>
      <c r="I25" s="209" t="s">
        <v>4886</v>
      </c>
      <c r="J25" s="209" t="s">
        <v>4887</v>
      </c>
      <c r="K25" s="209" t="s">
        <v>4888</v>
      </c>
      <c r="L25" s="209" t="s">
        <v>4889</v>
      </c>
      <c r="M25" s="209" t="s">
        <v>4890</v>
      </c>
      <c r="N25" s="209" t="s">
        <v>23</v>
      </c>
      <c r="O25" s="209" t="s">
        <v>2078</v>
      </c>
      <c r="P25" s="209" t="s">
        <v>36</v>
      </c>
      <c r="Q25" s="209" t="s">
        <v>127</v>
      </c>
    </row>
    <row r="26" spans="1:17">
      <c r="A26" s="209">
        <v>1310558</v>
      </c>
      <c r="B26" s="209" t="s">
        <v>55</v>
      </c>
      <c r="C26" s="209" t="s">
        <v>3045</v>
      </c>
      <c r="D26" s="209" t="s">
        <v>3046</v>
      </c>
      <c r="E26" s="209" t="s">
        <v>2074</v>
      </c>
      <c r="F26" s="209" t="s">
        <v>3047</v>
      </c>
      <c r="G26" s="209" t="s">
        <v>3225</v>
      </c>
      <c r="H26" s="209" t="s">
        <v>23</v>
      </c>
      <c r="I26" s="209" t="s">
        <v>3226</v>
      </c>
      <c r="J26" s="209" t="s">
        <v>3221</v>
      </c>
      <c r="K26" s="209" t="s">
        <v>3227</v>
      </c>
      <c r="L26" s="209" t="s">
        <v>3228</v>
      </c>
      <c r="M26" s="209" t="s">
        <v>3229</v>
      </c>
      <c r="N26" s="209" t="s">
        <v>23</v>
      </c>
      <c r="O26" s="209" t="s">
        <v>2075</v>
      </c>
      <c r="P26" s="209" t="s">
        <v>377</v>
      </c>
      <c r="Q26" s="209" t="s">
        <v>4969</v>
      </c>
    </row>
    <row r="27" spans="1:17">
      <c r="A27" s="209">
        <v>1410259</v>
      </c>
      <c r="B27" s="209" t="s">
        <v>51</v>
      </c>
      <c r="C27" s="209" t="s">
        <v>3045</v>
      </c>
      <c r="D27" s="209" t="s">
        <v>3046</v>
      </c>
      <c r="E27" s="209" t="s">
        <v>2074</v>
      </c>
      <c r="F27" s="209" t="s">
        <v>3047</v>
      </c>
      <c r="G27" s="209" t="s">
        <v>4436</v>
      </c>
      <c r="H27" s="209" t="s">
        <v>23</v>
      </c>
      <c r="I27" s="209" t="s">
        <v>4437</v>
      </c>
      <c r="J27" s="209" t="s">
        <v>4438</v>
      </c>
      <c r="K27" s="209" t="s">
        <v>4439</v>
      </c>
      <c r="L27" s="209" t="s">
        <v>4440</v>
      </c>
      <c r="M27" s="209" t="s">
        <v>4441</v>
      </c>
      <c r="N27" s="209" t="s">
        <v>23</v>
      </c>
      <c r="O27" s="209" t="s">
        <v>2075</v>
      </c>
      <c r="P27" s="209" t="s">
        <v>278</v>
      </c>
      <c r="Q27" s="209" t="s">
        <v>290</v>
      </c>
    </row>
    <row r="28" spans="1:17">
      <c r="A28" s="209">
        <v>1410390</v>
      </c>
      <c r="B28" s="209" t="s">
        <v>27</v>
      </c>
      <c r="C28" s="209" t="s">
        <v>3045</v>
      </c>
      <c r="D28" s="209" t="s">
        <v>3046</v>
      </c>
      <c r="E28" s="209" t="s">
        <v>2077</v>
      </c>
      <c r="F28" s="209" t="s">
        <v>3047</v>
      </c>
      <c r="G28" s="209" t="s">
        <v>4904</v>
      </c>
      <c r="H28" s="209" t="s">
        <v>23</v>
      </c>
      <c r="I28" s="209" t="s">
        <v>4905</v>
      </c>
      <c r="J28" s="209" t="s">
        <v>4906</v>
      </c>
      <c r="K28" s="209" t="s">
        <v>4907</v>
      </c>
      <c r="L28" s="209" t="s">
        <v>4908</v>
      </c>
      <c r="M28" s="209" t="s">
        <v>4909</v>
      </c>
      <c r="N28" s="209" t="s">
        <v>23</v>
      </c>
      <c r="O28" s="209" t="s">
        <v>2078</v>
      </c>
      <c r="P28" s="209" t="s">
        <v>50</v>
      </c>
      <c r="Q28" s="209" t="s">
        <v>115</v>
      </c>
    </row>
    <row r="29" spans="1:17">
      <c r="A29" s="209">
        <v>1611161</v>
      </c>
      <c r="B29" s="209" t="s">
        <v>81</v>
      </c>
      <c r="C29" s="209" t="s">
        <v>3045</v>
      </c>
      <c r="D29" s="209" t="s">
        <v>3046</v>
      </c>
      <c r="E29" s="209" t="s">
        <v>2074</v>
      </c>
      <c r="F29" s="209" t="s">
        <v>3047</v>
      </c>
      <c r="G29" s="209" t="s">
        <v>4914</v>
      </c>
      <c r="H29" s="209" t="s">
        <v>23</v>
      </c>
      <c r="I29" s="209" t="s">
        <v>4535</v>
      </c>
      <c r="J29" s="209" t="s">
        <v>4493</v>
      </c>
      <c r="K29" s="209" t="s">
        <v>4915</v>
      </c>
      <c r="L29" s="209" t="s">
        <v>4916</v>
      </c>
      <c r="M29" s="209" t="s">
        <v>4917</v>
      </c>
      <c r="N29" s="209" t="s">
        <v>23</v>
      </c>
      <c r="O29" s="209" t="s">
        <v>2075</v>
      </c>
      <c r="P29" s="209" t="s">
        <v>310</v>
      </c>
      <c r="Q29" s="209" t="s">
        <v>218</v>
      </c>
    </row>
    <row r="30" spans="1:17">
      <c r="A30" s="209">
        <v>1710559</v>
      </c>
      <c r="B30" s="209" t="s">
        <v>77</v>
      </c>
      <c r="C30" s="209" t="s">
        <v>3045</v>
      </c>
      <c r="D30" s="209" t="s">
        <v>3046</v>
      </c>
      <c r="E30" s="209" t="s">
        <v>2074</v>
      </c>
      <c r="F30" s="209" t="s">
        <v>3047</v>
      </c>
      <c r="G30" s="209" t="s">
        <v>4918</v>
      </c>
      <c r="H30" s="209" t="s">
        <v>23</v>
      </c>
      <c r="I30" s="209" t="s">
        <v>4919</v>
      </c>
      <c r="J30" s="209" t="s">
        <v>4920</v>
      </c>
      <c r="K30" s="209" t="s">
        <v>4921</v>
      </c>
      <c r="L30" s="209" t="s">
        <v>4922</v>
      </c>
      <c r="M30" s="209" t="s">
        <v>4923</v>
      </c>
      <c r="N30" s="209" t="s">
        <v>23</v>
      </c>
      <c r="O30" s="209" t="s">
        <v>2075</v>
      </c>
      <c r="P30" s="209" t="s">
        <v>303</v>
      </c>
      <c r="Q30" s="209" t="s">
        <v>161</v>
      </c>
    </row>
    <row r="31" spans="1:17">
      <c r="A31" s="209">
        <v>1710807</v>
      </c>
      <c r="B31" s="209" t="s">
        <v>82</v>
      </c>
      <c r="C31" s="209" t="s">
        <v>3045</v>
      </c>
      <c r="D31" s="209" t="s">
        <v>3046</v>
      </c>
      <c r="E31" s="209" t="s">
        <v>2074</v>
      </c>
      <c r="F31" s="209" t="s">
        <v>3047</v>
      </c>
      <c r="G31" s="209" t="s">
        <v>4937</v>
      </c>
      <c r="H31" s="209" t="s">
        <v>23</v>
      </c>
      <c r="I31" s="209" t="s">
        <v>4938</v>
      </c>
      <c r="J31" s="209" t="s">
        <v>4939</v>
      </c>
      <c r="K31" s="209" t="s">
        <v>4940</v>
      </c>
      <c r="L31" s="209" t="s">
        <v>4941</v>
      </c>
      <c r="M31" s="209" t="s">
        <v>4942</v>
      </c>
      <c r="N31" s="209" t="s">
        <v>23</v>
      </c>
      <c r="O31" s="209" t="s">
        <v>2075</v>
      </c>
      <c r="P31" s="209" t="s">
        <v>308</v>
      </c>
      <c r="Q31" s="209" t="s">
        <v>26</v>
      </c>
    </row>
    <row r="32" spans="1:17">
      <c r="A32" s="209">
        <v>1910803</v>
      </c>
      <c r="B32" s="209" t="s">
        <v>29</v>
      </c>
      <c r="C32" s="209" t="s">
        <v>3045</v>
      </c>
      <c r="D32" s="209" t="s">
        <v>3046</v>
      </c>
      <c r="E32" s="209" t="s">
        <v>2074</v>
      </c>
      <c r="F32" s="209" t="s">
        <v>3047</v>
      </c>
      <c r="G32" s="209" t="s">
        <v>4607</v>
      </c>
      <c r="H32" s="209" t="s">
        <v>23</v>
      </c>
      <c r="I32" s="209" t="s">
        <v>4608</v>
      </c>
      <c r="J32" s="209" t="s">
        <v>3461</v>
      </c>
      <c r="K32" s="209" t="s">
        <v>4609</v>
      </c>
      <c r="L32" s="209" t="s">
        <v>4610</v>
      </c>
      <c r="M32" s="209" t="s">
        <v>4611</v>
      </c>
      <c r="N32" s="209" t="s">
        <v>23</v>
      </c>
      <c r="O32" s="209" t="s">
        <v>2075</v>
      </c>
      <c r="P32" s="209" t="s">
        <v>54</v>
      </c>
      <c r="Q32" s="209" t="s">
        <v>346</v>
      </c>
    </row>
    <row r="33" spans="1:17">
      <c r="A33" s="209">
        <v>2510396</v>
      </c>
      <c r="B33" s="209" t="s">
        <v>32</v>
      </c>
      <c r="C33" s="209" t="s">
        <v>3045</v>
      </c>
      <c r="D33" s="209" t="s">
        <v>3046</v>
      </c>
      <c r="E33" s="209" t="s">
        <v>2074</v>
      </c>
      <c r="F33" s="209" t="s">
        <v>3047</v>
      </c>
      <c r="G33" s="209" t="s">
        <v>4655</v>
      </c>
      <c r="H33" s="209" t="s">
        <v>4656</v>
      </c>
      <c r="I33" s="209" t="s">
        <v>4657</v>
      </c>
      <c r="J33" s="209" t="s">
        <v>4658</v>
      </c>
      <c r="K33" s="209" t="s">
        <v>4659</v>
      </c>
      <c r="L33" s="209" t="s">
        <v>4660</v>
      </c>
      <c r="M33" s="209" t="s">
        <v>4661</v>
      </c>
      <c r="N33" s="209" t="s">
        <v>23</v>
      </c>
      <c r="O33" s="209" t="s">
        <v>2075</v>
      </c>
      <c r="P33" s="209" t="s">
        <v>40</v>
      </c>
      <c r="Q33" s="209" t="s">
        <v>346</v>
      </c>
    </row>
    <row r="34" spans="1:17">
      <c r="A34" s="209">
        <v>2610469</v>
      </c>
      <c r="B34" s="209" t="s">
        <v>34</v>
      </c>
      <c r="C34" s="209" t="s">
        <v>3045</v>
      </c>
      <c r="D34" s="209" t="s">
        <v>3046</v>
      </c>
      <c r="E34" s="209" t="s">
        <v>2074</v>
      </c>
      <c r="F34" s="209" t="s">
        <v>3047</v>
      </c>
      <c r="G34" s="209" t="s">
        <v>4686</v>
      </c>
      <c r="H34" s="209" t="s">
        <v>23</v>
      </c>
      <c r="I34" s="209" t="s">
        <v>4687</v>
      </c>
      <c r="J34" s="209" t="s">
        <v>3371</v>
      </c>
      <c r="K34" s="209" t="s">
        <v>4688</v>
      </c>
      <c r="L34" s="209" t="s">
        <v>4689</v>
      </c>
      <c r="M34" s="209" t="s">
        <v>4690</v>
      </c>
      <c r="N34" s="209" t="s">
        <v>23</v>
      </c>
      <c r="O34" s="209" t="s">
        <v>2075</v>
      </c>
      <c r="P34" s="209" t="s">
        <v>50</v>
      </c>
      <c r="Q34" s="209" t="s">
        <v>346</v>
      </c>
    </row>
    <row r="35" spans="1:17">
      <c r="A35" s="209">
        <v>2610501</v>
      </c>
      <c r="B35" s="209" t="s">
        <v>37</v>
      </c>
      <c r="C35" s="209" t="s">
        <v>3045</v>
      </c>
      <c r="D35" s="209" t="s">
        <v>3046</v>
      </c>
      <c r="E35" s="209" t="s">
        <v>2077</v>
      </c>
      <c r="F35" s="209" t="s">
        <v>3047</v>
      </c>
      <c r="G35" s="209" t="s">
        <v>4693</v>
      </c>
      <c r="H35" s="209" t="s">
        <v>23</v>
      </c>
      <c r="I35" s="209" t="s">
        <v>4694</v>
      </c>
      <c r="J35" s="209" t="s">
        <v>4695</v>
      </c>
      <c r="K35" s="209" t="s">
        <v>4696</v>
      </c>
      <c r="L35" s="209" t="s">
        <v>4697</v>
      </c>
      <c r="M35" s="209" t="s">
        <v>4698</v>
      </c>
      <c r="N35" s="209" t="s">
        <v>23</v>
      </c>
      <c r="O35" s="209" t="s">
        <v>2078</v>
      </c>
      <c r="P35" s="209" t="s">
        <v>277</v>
      </c>
      <c r="Q35" s="209" t="s">
        <v>3143</v>
      </c>
    </row>
    <row r="36" spans="1:17">
      <c r="A36" s="209">
        <v>3010610</v>
      </c>
      <c r="B36" s="209" t="s">
        <v>76</v>
      </c>
      <c r="C36" s="209" t="s">
        <v>3045</v>
      </c>
      <c r="D36" s="209" t="s">
        <v>3046</v>
      </c>
      <c r="E36" s="209" t="s">
        <v>2074</v>
      </c>
      <c r="F36" s="209" t="s">
        <v>3047</v>
      </c>
      <c r="G36" s="209" t="s">
        <v>4734</v>
      </c>
      <c r="H36" s="209" t="s">
        <v>23</v>
      </c>
      <c r="I36" s="209" t="s">
        <v>4735</v>
      </c>
      <c r="J36" s="209" t="s">
        <v>4736</v>
      </c>
      <c r="K36" s="209" t="s">
        <v>4737</v>
      </c>
      <c r="L36" s="209" t="s">
        <v>4738</v>
      </c>
      <c r="M36" s="209" t="s">
        <v>4739</v>
      </c>
      <c r="N36" s="209" t="s">
        <v>23</v>
      </c>
      <c r="O36" s="209" t="s">
        <v>2075</v>
      </c>
      <c r="P36" s="209" t="s">
        <v>1968</v>
      </c>
      <c r="Q36" s="209" t="s">
        <v>67</v>
      </c>
    </row>
    <row r="37" spans="1:17">
      <c r="A37" s="209">
        <v>3010800</v>
      </c>
      <c r="B37" s="209" t="s">
        <v>80</v>
      </c>
      <c r="C37" s="209" t="s">
        <v>3045</v>
      </c>
      <c r="D37" s="209" t="s">
        <v>3046</v>
      </c>
      <c r="E37" s="209" t="s">
        <v>2074</v>
      </c>
      <c r="F37" s="209" t="s">
        <v>3047</v>
      </c>
      <c r="G37" s="209" t="s">
        <v>3325</v>
      </c>
      <c r="H37" s="209" t="s">
        <v>23</v>
      </c>
      <c r="I37" s="209" t="s">
        <v>3326</v>
      </c>
      <c r="J37" s="209" t="s">
        <v>3327</v>
      </c>
      <c r="K37" s="209" t="s">
        <v>3328</v>
      </c>
      <c r="L37" s="209" t="s">
        <v>3329</v>
      </c>
      <c r="M37" s="209" t="s">
        <v>3330</v>
      </c>
      <c r="N37" s="209" t="s">
        <v>23</v>
      </c>
      <c r="O37" s="209" t="s">
        <v>2075</v>
      </c>
      <c r="P37" s="209" t="s">
        <v>300</v>
      </c>
      <c r="Q37" s="209" t="s">
        <v>169</v>
      </c>
    </row>
  </sheetData>
  <phoneticPr fontId="1"/>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Q4"/>
  <sheetViews>
    <sheetView workbookViewId="0">
      <selection activeCell="E28" sqref="E28"/>
    </sheetView>
  </sheetViews>
  <sheetFormatPr defaultRowHeight="18.75"/>
  <cols>
    <col min="2" max="2" width="5.25" customWidth="1"/>
    <col min="3" max="3" width="4.875" customWidth="1"/>
    <col min="5" max="5" width="21.125" style="605" customWidth="1"/>
    <col min="6" max="6" width="4" customWidth="1"/>
    <col min="7" max="7" width="21.375" customWidth="1"/>
  </cols>
  <sheetData>
    <row r="1" spans="1:17">
      <c r="A1" s="600">
        <v>110041</v>
      </c>
      <c r="B1" t="s">
        <v>29</v>
      </c>
      <c r="C1" t="s">
        <v>3045</v>
      </c>
      <c r="D1" t="s">
        <v>3046</v>
      </c>
      <c r="E1" s="605" t="s">
        <v>1975</v>
      </c>
      <c r="F1" t="s">
        <v>3047</v>
      </c>
      <c r="G1" t="s">
        <v>3385</v>
      </c>
      <c r="H1" t="s">
        <v>3386</v>
      </c>
      <c r="I1" t="s">
        <v>3387</v>
      </c>
      <c r="J1" t="s">
        <v>3388</v>
      </c>
      <c r="K1" t="s">
        <v>3389</v>
      </c>
      <c r="L1" t="s">
        <v>3390</v>
      </c>
      <c r="M1" t="s">
        <v>3391</v>
      </c>
      <c r="N1" t="s">
        <v>3392</v>
      </c>
      <c r="O1" t="s">
        <v>1976</v>
      </c>
      <c r="P1" t="s">
        <v>28</v>
      </c>
      <c r="Q1" t="s">
        <v>2080</v>
      </c>
    </row>
    <row r="2" spans="1:17">
      <c r="A2" s="600">
        <v>111239</v>
      </c>
      <c r="B2" t="s">
        <v>22</v>
      </c>
      <c r="C2" t="s">
        <v>3045</v>
      </c>
      <c r="D2" t="s">
        <v>3046</v>
      </c>
      <c r="E2" s="605" t="s">
        <v>1975</v>
      </c>
      <c r="F2" t="s">
        <v>3047</v>
      </c>
      <c r="G2" t="s">
        <v>3393</v>
      </c>
      <c r="H2" t="s">
        <v>23</v>
      </c>
      <c r="I2" t="s">
        <v>3394</v>
      </c>
      <c r="J2" t="s">
        <v>3395</v>
      </c>
      <c r="K2" t="s">
        <v>3396</v>
      </c>
      <c r="L2" t="s">
        <v>3397</v>
      </c>
      <c r="M2" t="s">
        <v>3398</v>
      </c>
      <c r="N2" t="s">
        <v>3399</v>
      </c>
      <c r="O2" t="s">
        <v>1976</v>
      </c>
      <c r="P2" t="s">
        <v>42</v>
      </c>
      <c r="Q2" t="s">
        <v>124</v>
      </c>
    </row>
    <row r="3" spans="1:17">
      <c r="A3" s="600">
        <v>1110107</v>
      </c>
      <c r="B3" t="s">
        <v>27</v>
      </c>
      <c r="C3" t="s">
        <v>3045</v>
      </c>
      <c r="D3" t="s">
        <v>3046</v>
      </c>
      <c r="E3" s="605" t="s">
        <v>1975</v>
      </c>
      <c r="F3" t="s">
        <v>3047</v>
      </c>
      <c r="G3" t="s">
        <v>3422</v>
      </c>
      <c r="H3" t="s">
        <v>23</v>
      </c>
      <c r="I3" t="s">
        <v>3423</v>
      </c>
      <c r="J3" t="s">
        <v>3424</v>
      </c>
      <c r="K3" t="s">
        <v>3425</v>
      </c>
      <c r="L3" t="s">
        <v>3426</v>
      </c>
      <c r="M3" t="s">
        <v>3427</v>
      </c>
      <c r="N3" t="s">
        <v>3428</v>
      </c>
      <c r="O3" t="s">
        <v>1976</v>
      </c>
      <c r="P3" t="s">
        <v>33</v>
      </c>
      <c r="Q3" t="s">
        <v>3175</v>
      </c>
    </row>
    <row r="4" spans="1:17">
      <c r="A4" s="600"/>
    </row>
  </sheetData>
  <phoneticPr fontId="1"/>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
  <sheetViews>
    <sheetView workbookViewId="0">
      <selection activeCell="E28" sqref="E28"/>
    </sheetView>
  </sheetViews>
  <sheetFormatPr defaultRowHeight="18.75"/>
  <sheetData>
    <row r="1" spans="1:1">
      <c r="A1" t="s">
        <v>2003</v>
      </c>
    </row>
  </sheetData>
  <phoneticPr fontId="1"/>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00B050"/>
  </sheetPr>
  <dimension ref="A1:Q7"/>
  <sheetViews>
    <sheetView workbookViewId="0">
      <selection activeCell="E28" sqref="E28"/>
    </sheetView>
  </sheetViews>
  <sheetFormatPr defaultRowHeight="18.75"/>
  <cols>
    <col min="2" max="2" width="5.25" customWidth="1"/>
    <col min="3" max="3" width="4.5" customWidth="1"/>
    <col min="5" max="5" width="53.875" customWidth="1"/>
    <col min="6" max="6" width="5.875" style="605" customWidth="1"/>
    <col min="7" max="7" width="14.25" customWidth="1"/>
  </cols>
  <sheetData>
    <row r="1" spans="1:17">
      <c r="A1" s="600">
        <v>110033</v>
      </c>
      <c r="B1" t="s">
        <v>29</v>
      </c>
      <c r="C1" t="s">
        <v>3045</v>
      </c>
      <c r="D1" t="s">
        <v>3046</v>
      </c>
      <c r="E1" t="s">
        <v>1977</v>
      </c>
      <c r="F1" s="605" t="s">
        <v>3047</v>
      </c>
      <c r="G1" t="s">
        <v>3331</v>
      </c>
      <c r="H1" t="s">
        <v>3332</v>
      </c>
      <c r="I1" t="s">
        <v>3333</v>
      </c>
      <c r="J1" t="s">
        <v>3334</v>
      </c>
      <c r="K1" t="s">
        <v>3335</v>
      </c>
      <c r="L1" t="s">
        <v>3336</v>
      </c>
      <c r="M1" t="s">
        <v>3337</v>
      </c>
      <c r="N1" t="s">
        <v>3338</v>
      </c>
      <c r="O1" t="s">
        <v>1978</v>
      </c>
      <c r="P1" t="s">
        <v>33</v>
      </c>
      <c r="Q1" t="s">
        <v>3175</v>
      </c>
    </row>
    <row r="2" spans="1:17">
      <c r="A2" s="600">
        <v>111247</v>
      </c>
      <c r="B2" t="s">
        <v>27</v>
      </c>
      <c r="C2" t="s">
        <v>3045</v>
      </c>
      <c r="D2" t="s">
        <v>3046</v>
      </c>
      <c r="E2" t="s">
        <v>4970</v>
      </c>
      <c r="F2" s="605" t="s">
        <v>3047</v>
      </c>
      <c r="G2" t="s">
        <v>3500</v>
      </c>
      <c r="H2" t="s">
        <v>23</v>
      </c>
      <c r="I2" t="s">
        <v>3501</v>
      </c>
      <c r="J2" t="s">
        <v>3502</v>
      </c>
      <c r="K2" t="s">
        <v>3503</v>
      </c>
      <c r="L2" t="s">
        <v>3504</v>
      </c>
      <c r="M2" t="s">
        <v>3505</v>
      </c>
      <c r="N2" t="s">
        <v>3506</v>
      </c>
      <c r="O2" t="s">
        <v>4971</v>
      </c>
      <c r="P2" t="s">
        <v>42</v>
      </c>
      <c r="Q2" t="s">
        <v>3242</v>
      </c>
    </row>
    <row r="3" spans="1:17">
      <c r="A3" s="600">
        <v>113656</v>
      </c>
      <c r="B3" t="s">
        <v>34</v>
      </c>
      <c r="C3" t="s">
        <v>3045</v>
      </c>
      <c r="D3" t="s">
        <v>3046</v>
      </c>
      <c r="E3" t="s">
        <v>1977</v>
      </c>
      <c r="F3" s="605" t="s">
        <v>3047</v>
      </c>
      <c r="G3" t="s">
        <v>3339</v>
      </c>
      <c r="H3" t="s">
        <v>23</v>
      </c>
      <c r="I3" t="s">
        <v>3340</v>
      </c>
      <c r="J3" t="s">
        <v>3341</v>
      </c>
      <c r="K3" t="s">
        <v>3342</v>
      </c>
      <c r="L3" t="s">
        <v>3343</v>
      </c>
      <c r="M3" t="s">
        <v>3344</v>
      </c>
      <c r="N3" t="s">
        <v>3345</v>
      </c>
      <c r="O3" t="s">
        <v>1978</v>
      </c>
      <c r="P3" t="s">
        <v>61</v>
      </c>
      <c r="Q3" t="s">
        <v>2081</v>
      </c>
    </row>
    <row r="4" spans="1:17">
      <c r="A4" s="600">
        <v>712093</v>
      </c>
      <c r="B4" t="s">
        <v>27</v>
      </c>
      <c r="C4" t="s">
        <v>3045</v>
      </c>
      <c r="D4" t="s">
        <v>3046</v>
      </c>
      <c r="E4" t="s">
        <v>1977</v>
      </c>
      <c r="F4" s="605" t="s">
        <v>3047</v>
      </c>
      <c r="G4" t="s">
        <v>3514</v>
      </c>
      <c r="H4" t="s">
        <v>23</v>
      </c>
      <c r="I4" t="s">
        <v>3515</v>
      </c>
      <c r="J4" t="s">
        <v>3516</v>
      </c>
      <c r="K4" t="s">
        <v>3517</v>
      </c>
      <c r="L4" t="s">
        <v>3518</v>
      </c>
      <c r="M4" t="s">
        <v>3519</v>
      </c>
      <c r="N4" t="s">
        <v>3520</v>
      </c>
      <c r="O4" t="s">
        <v>1978</v>
      </c>
      <c r="P4" t="s">
        <v>42</v>
      </c>
      <c r="Q4" t="s">
        <v>31</v>
      </c>
    </row>
    <row r="5" spans="1:17">
      <c r="A5" s="600">
        <v>712259</v>
      </c>
      <c r="B5" t="s">
        <v>32</v>
      </c>
      <c r="C5" t="s">
        <v>3045</v>
      </c>
      <c r="D5" t="s">
        <v>3046</v>
      </c>
      <c r="E5" t="s">
        <v>1977</v>
      </c>
      <c r="F5" s="605" t="s">
        <v>3047</v>
      </c>
      <c r="G5" t="s">
        <v>3354</v>
      </c>
      <c r="H5" t="s">
        <v>3355</v>
      </c>
      <c r="I5" t="s">
        <v>3356</v>
      </c>
      <c r="J5" t="s">
        <v>3357</v>
      </c>
      <c r="K5" t="s">
        <v>3358</v>
      </c>
      <c r="L5" t="s">
        <v>3359</v>
      </c>
      <c r="M5" t="s">
        <v>3360</v>
      </c>
      <c r="N5" t="s">
        <v>3361</v>
      </c>
      <c r="O5" t="s">
        <v>1978</v>
      </c>
      <c r="P5" t="s">
        <v>28</v>
      </c>
      <c r="Q5" t="s">
        <v>2081</v>
      </c>
    </row>
    <row r="6" spans="1:17">
      <c r="A6" s="600">
        <v>812497</v>
      </c>
      <c r="B6" t="s">
        <v>22</v>
      </c>
      <c r="C6" t="s">
        <v>3045</v>
      </c>
      <c r="D6" t="s">
        <v>3046</v>
      </c>
      <c r="E6" t="s">
        <v>1977</v>
      </c>
      <c r="F6" s="605" t="s">
        <v>3047</v>
      </c>
      <c r="G6" t="s">
        <v>3588</v>
      </c>
      <c r="H6" t="s">
        <v>3589</v>
      </c>
      <c r="I6" t="s">
        <v>3590</v>
      </c>
      <c r="J6" t="s">
        <v>3591</v>
      </c>
      <c r="K6" t="s">
        <v>3592</v>
      </c>
      <c r="L6" t="s">
        <v>3593</v>
      </c>
      <c r="M6" t="s">
        <v>3594</v>
      </c>
      <c r="N6" t="s">
        <v>3595</v>
      </c>
      <c r="O6" t="s">
        <v>1978</v>
      </c>
      <c r="P6" t="s">
        <v>56</v>
      </c>
      <c r="Q6" t="s">
        <v>26</v>
      </c>
    </row>
    <row r="7" spans="1:17">
      <c r="A7">
        <v>1710401</v>
      </c>
      <c r="B7" t="s">
        <v>22</v>
      </c>
      <c r="C7" t="s">
        <v>3045</v>
      </c>
      <c r="D7" t="s">
        <v>3046</v>
      </c>
      <c r="E7" t="s">
        <v>4970</v>
      </c>
      <c r="F7" s="605" t="s">
        <v>3047</v>
      </c>
      <c r="G7" t="s">
        <v>3544</v>
      </c>
      <c r="H7" t="s">
        <v>23</v>
      </c>
      <c r="I7" t="s">
        <v>3545</v>
      </c>
      <c r="J7" t="s">
        <v>3546</v>
      </c>
      <c r="K7" t="s">
        <v>3547</v>
      </c>
      <c r="L7" t="s">
        <v>3548</v>
      </c>
      <c r="M7" t="s">
        <v>3549</v>
      </c>
      <c r="N7" t="s">
        <v>3550</v>
      </c>
      <c r="O7" t="s">
        <v>4971</v>
      </c>
      <c r="P7" t="s">
        <v>56</v>
      </c>
      <c r="Q7" t="s">
        <v>26</v>
      </c>
    </row>
  </sheetData>
  <sortState xmlns:xlrd2="http://schemas.microsoft.com/office/spreadsheetml/2017/richdata2" ref="B1:Q83">
    <sortCondition ref="B1:B83"/>
  </sortState>
  <phoneticPr fontId="1"/>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00B050"/>
  </sheetPr>
  <dimension ref="A1:Q117"/>
  <sheetViews>
    <sheetView workbookViewId="0">
      <selection activeCell="E28" sqref="E28"/>
    </sheetView>
  </sheetViews>
  <sheetFormatPr defaultRowHeight="18.75"/>
  <cols>
    <col min="2" max="2" width="6.25" customWidth="1"/>
    <col min="3" max="3" width="6.375" customWidth="1"/>
    <col min="5" max="5" width="37.25" style="605" customWidth="1"/>
    <col min="6" max="6" width="5.625" customWidth="1"/>
    <col min="7" max="7" width="16.125" customWidth="1"/>
  </cols>
  <sheetData>
    <row r="1" spans="1:17">
      <c r="A1" s="600">
        <v>110017</v>
      </c>
      <c r="B1" t="s">
        <v>32</v>
      </c>
      <c r="C1" t="s">
        <v>3045</v>
      </c>
      <c r="D1" t="s">
        <v>3046</v>
      </c>
      <c r="E1" s="605" t="s">
        <v>298</v>
      </c>
      <c r="F1" t="s">
        <v>3047</v>
      </c>
      <c r="G1" t="s">
        <v>3493</v>
      </c>
      <c r="H1" t="s">
        <v>3494</v>
      </c>
      <c r="I1" t="s">
        <v>3495</v>
      </c>
      <c r="J1" t="s">
        <v>3395</v>
      </c>
      <c r="K1" t="s">
        <v>3496</v>
      </c>
      <c r="L1" t="s">
        <v>3497</v>
      </c>
      <c r="M1" t="s">
        <v>3498</v>
      </c>
      <c r="N1" t="s">
        <v>3499</v>
      </c>
      <c r="O1" t="s">
        <v>299</v>
      </c>
      <c r="P1" t="s">
        <v>61</v>
      </c>
      <c r="Q1" t="s">
        <v>344</v>
      </c>
    </row>
    <row r="2" spans="1:17">
      <c r="A2" s="600">
        <v>110017</v>
      </c>
      <c r="B2" t="s">
        <v>32</v>
      </c>
      <c r="C2" t="s">
        <v>3045</v>
      </c>
      <c r="D2" t="s">
        <v>3046</v>
      </c>
      <c r="E2" s="605" t="s">
        <v>298</v>
      </c>
      <c r="F2" t="s">
        <v>3047</v>
      </c>
      <c r="G2" t="s">
        <v>3493</v>
      </c>
      <c r="H2" t="s">
        <v>3494</v>
      </c>
      <c r="I2" t="s">
        <v>3495</v>
      </c>
      <c r="J2" t="s">
        <v>3395</v>
      </c>
      <c r="K2" t="s">
        <v>3496</v>
      </c>
      <c r="L2" t="s">
        <v>3497</v>
      </c>
      <c r="M2" t="s">
        <v>3498</v>
      </c>
      <c r="N2" t="s">
        <v>3499</v>
      </c>
      <c r="O2" t="s">
        <v>299</v>
      </c>
      <c r="P2" t="s">
        <v>61</v>
      </c>
      <c r="Q2" t="s">
        <v>344</v>
      </c>
    </row>
    <row r="3" spans="1:17">
      <c r="A3" s="600">
        <v>110033</v>
      </c>
      <c r="B3" t="s">
        <v>85</v>
      </c>
      <c r="C3" t="s">
        <v>3045</v>
      </c>
      <c r="D3" t="s">
        <v>3046</v>
      </c>
      <c r="E3" s="605" t="s">
        <v>298</v>
      </c>
      <c r="F3" t="s">
        <v>3047</v>
      </c>
      <c r="G3" t="s">
        <v>3331</v>
      </c>
      <c r="H3" t="s">
        <v>3332</v>
      </c>
      <c r="I3" t="s">
        <v>3333</v>
      </c>
      <c r="J3" t="s">
        <v>3334</v>
      </c>
      <c r="K3" t="s">
        <v>3335</v>
      </c>
      <c r="L3" t="s">
        <v>3336</v>
      </c>
      <c r="M3" t="s">
        <v>3337</v>
      </c>
      <c r="N3" t="s">
        <v>3338</v>
      </c>
      <c r="O3" t="s">
        <v>299</v>
      </c>
      <c r="P3" t="s">
        <v>318</v>
      </c>
      <c r="Q3" t="s">
        <v>161</v>
      </c>
    </row>
    <row r="4" spans="1:17">
      <c r="A4" s="600">
        <v>110033</v>
      </c>
      <c r="B4" t="s">
        <v>85</v>
      </c>
      <c r="C4" t="s">
        <v>3045</v>
      </c>
      <c r="D4" t="s">
        <v>3046</v>
      </c>
      <c r="E4" s="605" t="s">
        <v>298</v>
      </c>
      <c r="F4" t="s">
        <v>3047</v>
      </c>
      <c r="G4" t="s">
        <v>3331</v>
      </c>
      <c r="H4" t="s">
        <v>3332</v>
      </c>
      <c r="I4" t="s">
        <v>3333</v>
      </c>
      <c r="J4" t="s">
        <v>3334</v>
      </c>
      <c r="K4" t="s">
        <v>3335</v>
      </c>
      <c r="L4" t="s">
        <v>3336</v>
      </c>
      <c r="M4" t="s">
        <v>3337</v>
      </c>
      <c r="N4" t="s">
        <v>3338</v>
      </c>
      <c r="O4" t="s">
        <v>299</v>
      </c>
      <c r="P4" t="s">
        <v>318</v>
      </c>
      <c r="Q4" t="s">
        <v>161</v>
      </c>
    </row>
    <row r="5" spans="1:17">
      <c r="A5" s="600">
        <v>110041</v>
      </c>
      <c r="B5" t="s">
        <v>37</v>
      </c>
      <c r="C5" t="s">
        <v>3045</v>
      </c>
      <c r="D5" t="s">
        <v>3046</v>
      </c>
      <c r="E5" s="605" t="s">
        <v>324</v>
      </c>
      <c r="F5" t="s">
        <v>3047</v>
      </c>
      <c r="G5" t="s">
        <v>3385</v>
      </c>
      <c r="H5" t="s">
        <v>3386</v>
      </c>
      <c r="I5" t="s">
        <v>3387</v>
      </c>
      <c r="J5" t="s">
        <v>3388</v>
      </c>
      <c r="K5" t="s">
        <v>3389</v>
      </c>
      <c r="L5" t="s">
        <v>3390</v>
      </c>
      <c r="M5" t="s">
        <v>3391</v>
      </c>
      <c r="N5" t="s">
        <v>3392</v>
      </c>
      <c r="O5" t="s">
        <v>325</v>
      </c>
      <c r="P5" t="s">
        <v>373</v>
      </c>
      <c r="Q5" t="s">
        <v>169</v>
      </c>
    </row>
    <row r="6" spans="1:17">
      <c r="A6" s="600">
        <v>110041</v>
      </c>
      <c r="B6" t="s">
        <v>37</v>
      </c>
      <c r="C6" t="s">
        <v>3045</v>
      </c>
      <c r="D6" t="s">
        <v>3046</v>
      </c>
      <c r="E6" s="605" t="s">
        <v>324</v>
      </c>
      <c r="F6" t="s">
        <v>3047</v>
      </c>
      <c r="G6" t="s">
        <v>3385</v>
      </c>
      <c r="H6" t="s">
        <v>3386</v>
      </c>
      <c r="I6" t="s">
        <v>3387</v>
      </c>
      <c r="J6" t="s">
        <v>3388</v>
      </c>
      <c r="K6" t="s">
        <v>3389</v>
      </c>
      <c r="L6" t="s">
        <v>3390</v>
      </c>
      <c r="M6" t="s">
        <v>3391</v>
      </c>
      <c r="N6" t="s">
        <v>3392</v>
      </c>
      <c r="O6" t="s">
        <v>325</v>
      </c>
      <c r="P6" t="s">
        <v>373</v>
      </c>
      <c r="Q6" t="s">
        <v>169</v>
      </c>
    </row>
    <row r="7" spans="1:17">
      <c r="A7" s="600">
        <v>111239</v>
      </c>
      <c r="B7" t="s">
        <v>34</v>
      </c>
      <c r="C7" t="s">
        <v>3045</v>
      </c>
      <c r="D7" t="s">
        <v>3046</v>
      </c>
      <c r="E7" s="605" t="s">
        <v>298</v>
      </c>
      <c r="F7" t="s">
        <v>3047</v>
      </c>
      <c r="G7" t="s">
        <v>3393</v>
      </c>
      <c r="H7" t="s">
        <v>23</v>
      </c>
      <c r="I7" t="s">
        <v>3394</v>
      </c>
      <c r="J7" t="s">
        <v>3395</v>
      </c>
      <c r="K7" t="s">
        <v>3396</v>
      </c>
      <c r="L7" t="s">
        <v>3397</v>
      </c>
      <c r="M7" t="s">
        <v>3398</v>
      </c>
      <c r="N7" t="s">
        <v>3399</v>
      </c>
      <c r="O7" t="s">
        <v>299</v>
      </c>
      <c r="P7" t="s">
        <v>58</v>
      </c>
      <c r="Q7" t="s">
        <v>342</v>
      </c>
    </row>
    <row r="8" spans="1:17">
      <c r="A8" s="600">
        <v>111239</v>
      </c>
      <c r="B8" t="s">
        <v>34</v>
      </c>
      <c r="C8" t="s">
        <v>3045</v>
      </c>
      <c r="D8" t="s">
        <v>3046</v>
      </c>
      <c r="E8" s="605" t="s">
        <v>298</v>
      </c>
      <c r="F8" t="s">
        <v>3047</v>
      </c>
      <c r="G8" t="s">
        <v>3393</v>
      </c>
      <c r="H8" t="s">
        <v>23</v>
      </c>
      <c r="I8" t="s">
        <v>3394</v>
      </c>
      <c r="J8" t="s">
        <v>3395</v>
      </c>
      <c r="K8" t="s">
        <v>3396</v>
      </c>
      <c r="L8" t="s">
        <v>3397</v>
      </c>
      <c r="M8" t="s">
        <v>3398</v>
      </c>
      <c r="N8" t="s">
        <v>3399</v>
      </c>
      <c r="O8" t="s">
        <v>299</v>
      </c>
      <c r="P8" t="s">
        <v>58</v>
      </c>
      <c r="Q8" t="s">
        <v>342</v>
      </c>
    </row>
    <row r="9" spans="1:17">
      <c r="A9" s="600">
        <v>111247</v>
      </c>
      <c r="B9" t="s">
        <v>27</v>
      </c>
      <c r="C9" t="s">
        <v>3045</v>
      </c>
      <c r="D9" t="s">
        <v>3046</v>
      </c>
      <c r="E9" s="605" t="s">
        <v>324</v>
      </c>
      <c r="F9" t="s">
        <v>3047</v>
      </c>
      <c r="G9" t="s">
        <v>3500</v>
      </c>
      <c r="H9" t="s">
        <v>23</v>
      </c>
      <c r="I9" t="s">
        <v>3501</v>
      </c>
      <c r="J9" t="s">
        <v>3502</v>
      </c>
      <c r="K9" t="s">
        <v>3503</v>
      </c>
      <c r="L9" t="s">
        <v>3504</v>
      </c>
      <c r="M9" t="s">
        <v>3505</v>
      </c>
      <c r="N9" t="s">
        <v>3506</v>
      </c>
      <c r="O9" t="s">
        <v>325</v>
      </c>
      <c r="P9" t="s">
        <v>317</v>
      </c>
      <c r="Q9" t="s">
        <v>351</v>
      </c>
    </row>
    <row r="10" spans="1:17">
      <c r="A10" s="600">
        <v>111247</v>
      </c>
      <c r="B10" t="s">
        <v>27</v>
      </c>
      <c r="C10" t="s">
        <v>3045</v>
      </c>
      <c r="D10" t="s">
        <v>3046</v>
      </c>
      <c r="E10" s="605" t="s">
        <v>324</v>
      </c>
      <c r="F10" t="s">
        <v>3047</v>
      </c>
      <c r="G10" t="s">
        <v>3500</v>
      </c>
      <c r="H10" t="s">
        <v>23</v>
      </c>
      <c r="I10" t="s">
        <v>3501</v>
      </c>
      <c r="J10" t="s">
        <v>3502</v>
      </c>
      <c r="K10" t="s">
        <v>3503</v>
      </c>
      <c r="L10" t="s">
        <v>3504</v>
      </c>
      <c r="M10" t="s">
        <v>3505</v>
      </c>
      <c r="N10" t="s">
        <v>3506</v>
      </c>
      <c r="O10" t="s">
        <v>325</v>
      </c>
      <c r="P10" t="s">
        <v>317</v>
      </c>
      <c r="Q10" t="s">
        <v>351</v>
      </c>
    </row>
    <row r="11" spans="1:17">
      <c r="A11" s="600">
        <v>113656</v>
      </c>
      <c r="B11" t="s">
        <v>22</v>
      </c>
      <c r="C11" t="s">
        <v>3045</v>
      </c>
      <c r="D11" t="s">
        <v>3046</v>
      </c>
      <c r="E11" s="605" t="s">
        <v>298</v>
      </c>
      <c r="F11" t="s">
        <v>3047</v>
      </c>
      <c r="G11" t="s">
        <v>3339</v>
      </c>
      <c r="H11" t="s">
        <v>23</v>
      </c>
      <c r="I11" t="s">
        <v>3340</v>
      </c>
      <c r="J11" t="s">
        <v>3341</v>
      </c>
      <c r="K11" t="s">
        <v>3342</v>
      </c>
      <c r="L11" t="s">
        <v>3343</v>
      </c>
      <c r="M11" t="s">
        <v>3344</v>
      </c>
      <c r="N11" t="s">
        <v>3345</v>
      </c>
      <c r="O11" t="s">
        <v>299</v>
      </c>
      <c r="P11" t="s">
        <v>56</v>
      </c>
      <c r="Q11" t="s">
        <v>342</v>
      </c>
    </row>
    <row r="12" spans="1:17">
      <c r="A12" s="600">
        <v>113656</v>
      </c>
      <c r="B12" t="s">
        <v>22</v>
      </c>
      <c r="C12" t="s">
        <v>3045</v>
      </c>
      <c r="D12" t="s">
        <v>3046</v>
      </c>
      <c r="E12" s="605" t="s">
        <v>298</v>
      </c>
      <c r="F12" t="s">
        <v>3047</v>
      </c>
      <c r="G12" t="s">
        <v>3339</v>
      </c>
      <c r="H12" t="s">
        <v>23</v>
      </c>
      <c r="I12" t="s">
        <v>3340</v>
      </c>
      <c r="J12" t="s">
        <v>3341</v>
      </c>
      <c r="K12" t="s">
        <v>3342</v>
      </c>
      <c r="L12" t="s">
        <v>3343</v>
      </c>
      <c r="M12" t="s">
        <v>3344</v>
      </c>
      <c r="N12" t="s">
        <v>3345</v>
      </c>
      <c r="O12" t="s">
        <v>299</v>
      </c>
      <c r="P12" t="s">
        <v>56</v>
      </c>
      <c r="Q12" t="s">
        <v>342</v>
      </c>
    </row>
    <row r="13" spans="1:17">
      <c r="A13" s="600">
        <v>114332</v>
      </c>
      <c r="B13" t="s">
        <v>82</v>
      </c>
      <c r="C13" t="s">
        <v>3045</v>
      </c>
      <c r="D13" t="s">
        <v>3046</v>
      </c>
      <c r="E13" s="605" t="s">
        <v>298</v>
      </c>
      <c r="F13" t="s">
        <v>3047</v>
      </c>
      <c r="G13" t="s">
        <v>3579</v>
      </c>
      <c r="H13" t="s">
        <v>3580</v>
      </c>
      <c r="I13" t="s">
        <v>3581</v>
      </c>
      <c r="J13" t="s">
        <v>3582</v>
      </c>
      <c r="K13" t="s">
        <v>3583</v>
      </c>
      <c r="L13" t="s">
        <v>3584</v>
      </c>
      <c r="M13" t="s">
        <v>3585</v>
      </c>
      <c r="N13" t="s">
        <v>3586</v>
      </c>
      <c r="O13" t="s">
        <v>299</v>
      </c>
      <c r="P13" t="s">
        <v>303</v>
      </c>
      <c r="Q13" t="s">
        <v>1970</v>
      </c>
    </row>
    <row r="14" spans="1:17">
      <c r="A14" s="600">
        <v>114332</v>
      </c>
      <c r="B14" t="s">
        <v>82</v>
      </c>
      <c r="C14" t="s">
        <v>3045</v>
      </c>
      <c r="D14" t="s">
        <v>3046</v>
      </c>
      <c r="E14" s="605" t="s">
        <v>298</v>
      </c>
      <c r="F14" t="s">
        <v>3047</v>
      </c>
      <c r="G14" t="s">
        <v>3579</v>
      </c>
      <c r="H14" t="s">
        <v>3580</v>
      </c>
      <c r="I14" t="s">
        <v>3581</v>
      </c>
      <c r="J14" t="s">
        <v>3582</v>
      </c>
      <c r="K14" t="s">
        <v>3583</v>
      </c>
      <c r="L14" t="s">
        <v>3584</v>
      </c>
      <c r="M14" t="s">
        <v>3585</v>
      </c>
      <c r="N14" t="s">
        <v>3586</v>
      </c>
      <c r="O14" t="s">
        <v>299</v>
      </c>
      <c r="P14" t="s">
        <v>303</v>
      </c>
      <c r="Q14" t="s">
        <v>1970</v>
      </c>
    </row>
    <row r="15" spans="1:17">
      <c r="A15" s="600">
        <v>114894</v>
      </c>
      <c r="B15" t="s">
        <v>51</v>
      </c>
      <c r="C15" t="s">
        <v>3045</v>
      </c>
      <c r="D15" t="s">
        <v>3046</v>
      </c>
      <c r="E15" s="605" t="s">
        <v>298</v>
      </c>
      <c r="F15" t="s">
        <v>3047</v>
      </c>
      <c r="G15" t="s">
        <v>3507</v>
      </c>
      <c r="H15" t="s">
        <v>3508</v>
      </c>
      <c r="I15" t="s">
        <v>3509</v>
      </c>
      <c r="J15" t="s">
        <v>3104</v>
      </c>
      <c r="K15" t="s">
        <v>3510</v>
      </c>
      <c r="L15" t="s">
        <v>3511</v>
      </c>
      <c r="M15" t="s">
        <v>3512</v>
      </c>
      <c r="N15" t="s">
        <v>3513</v>
      </c>
      <c r="O15" t="s">
        <v>299</v>
      </c>
      <c r="P15" t="s">
        <v>38</v>
      </c>
      <c r="Q15" t="s">
        <v>342</v>
      </c>
    </row>
    <row r="16" spans="1:17">
      <c r="A16" s="600">
        <v>114894</v>
      </c>
      <c r="B16" t="s">
        <v>51</v>
      </c>
      <c r="C16" t="s">
        <v>3045</v>
      </c>
      <c r="D16" t="s">
        <v>3046</v>
      </c>
      <c r="E16" s="605" t="s">
        <v>298</v>
      </c>
      <c r="F16" t="s">
        <v>3047</v>
      </c>
      <c r="G16" t="s">
        <v>3507</v>
      </c>
      <c r="H16" t="s">
        <v>3508</v>
      </c>
      <c r="I16" t="s">
        <v>3509</v>
      </c>
      <c r="J16" t="s">
        <v>3104</v>
      </c>
      <c r="K16" t="s">
        <v>3510</v>
      </c>
      <c r="L16" t="s">
        <v>3511</v>
      </c>
      <c r="M16" t="s">
        <v>3512</v>
      </c>
      <c r="N16" t="s">
        <v>3513</v>
      </c>
      <c r="O16" t="s">
        <v>299</v>
      </c>
      <c r="P16" t="s">
        <v>38</v>
      </c>
      <c r="Q16" t="s">
        <v>342</v>
      </c>
    </row>
    <row r="17" spans="1:17">
      <c r="A17" s="600">
        <v>115511</v>
      </c>
      <c r="B17" t="s">
        <v>53</v>
      </c>
      <c r="C17" t="s">
        <v>3045</v>
      </c>
      <c r="D17" t="s">
        <v>3046</v>
      </c>
      <c r="E17" s="605" t="s">
        <v>331</v>
      </c>
      <c r="F17" t="s">
        <v>3047</v>
      </c>
      <c r="G17" t="s">
        <v>3884</v>
      </c>
      <c r="H17" t="s">
        <v>23</v>
      </c>
      <c r="I17" t="s">
        <v>3885</v>
      </c>
      <c r="J17" t="s">
        <v>3886</v>
      </c>
      <c r="K17" t="s">
        <v>3887</v>
      </c>
      <c r="L17" t="s">
        <v>3888</v>
      </c>
      <c r="M17" t="s">
        <v>3889</v>
      </c>
      <c r="N17" t="s">
        <v>23</v>
      </c>
      <c r="O17" t="s">
        <v>332</v>
      </c>
      <c r="P17" t="s">
        <v>292</v>
      </c>
      <c r="Q17" t="s">
        <v>4972</v>
      </c>
    </row>
    <row r="18" spans="1:17">
      <c r="A18" s="600">
        <v>115511</v>
      </c>
      <c r="B18" t="s">
        <v>53</v>
      </c>
      <c r="C18" t="s">
        <v>3045</v>
      </c>
      <c r="D18" t="s">
        <v>3046</v>
      </c>
      <c r="E18" s="605" t="s">
        <v>331</v>
      </c>
      <c r="F18" t="s">
        <v>3047</v>
      </c>
      <c r="G18" t="s">
        <v>3884</v>
      </c>
      <c r="H18" t="s">
        <v>23</v>
      </c>
      <c r="I18" t="s">
        <v>3885</v>
      </c>
      <c r="J18" t="s">
        <v>3886</v>
      </c>
      <c r="K18" t="s">
        <v>3887</v>
      </c>
      <c r="L18" t="s">
        <v>3888</v>
      </c>
      <c r="M18" t="s">
        <v>3889</v>
      </c>
      <c r="N18" t="s">
        <v>23</v>
      </c>
      <c r="O18" t="s">
        <v>332</v>
      </c>
      <c r="P18" t="s">
        <v>292</v>
      </c>
      <c r="Q18" t="s">
        <v>4972</v>
      </c>
    </row>
    <row r="19" spans="1:17">
      <c r="A19" s="600">
        <v>116022</v>
      </c>
      <c r="B19" t="s">
        <v>57</v>
      </c>
      <c r="C19" t="s">
        <v>3045</v>
      </c>
      <c r="D19" t="s">
        <v>3046</v>
      </c>
      <c r="E19" s="605" t="s">
        <v>331</v>
      </c>
      <c r="F19" t="s">
        <v>3047</v>
      </c>
      <c r="G19" t="s">
        <v>3686</v>
      </c>
      <c r="H19" t="s">
        <v>23</v>
      </c>
      <c r="I19" t="s">
        <v>3687</v>
      </c>
      <c r="J19" t="s">
        <v>3688</v>
      </c>
      <c r="K19" t="s">
        <v>3689</v>
      </c>
      <c r="L19" t="s">
        <v>3690</v>
      </c>
      <c r="M19" t="s">
        <v>3691</v>
      </c>
      <c r="N19" t="s">
        <v>3692</v>
      </c>
      <c r="O19" t="s">
        <v>332</v>
      </c>
      <c r="P19" t="s">
        <v>303</v>
      </c>
      <c r="Q19" t="s">
        <v>4973</v>
      </c>
    </row>
    <row r="20" spans="1:17">
      <c r="A20" s="600">
        <v>116022</v>
      </c>
      <c r="B20" t="s">
        <v>57</v>
      </c>
      <c r="C20" t="s">
        <v>3045</v>
      </c>
      <c r="D20" t="s">
        <v>3046</v>
      </c>
      <c r="E20" s="605" t="s">
        <v>331</v>
      </c>
      <c r="F20" t="s">
        <v>3047</v>
      </c>
      <c r="G20" t="s">
        <v>3686</v>
      </c>
      <c r="H20" t="s">
        <v>23</v>
      </c>
      <c r="I20" t="s">
        <v>3687</v>
      </c>
      <c r="J20" t="s">
        <v>3688</v>
      </c>
      <c r="K20" t="s">
        <v>3689</v>
      </c>
      <c r="L20" t="s">
        <v>3690</v>
      </c>
      <c r="M20" t="s">
        <v>3691</v>
      </c>
      <c r="N20" t="s">
        <v>3692</v>
      </c>
      <c r="O20" t="s">
        <v>332</v>
      </c>
      <c r="P20" t="s">
        <v>303</v>
      </c>
      <c r="Q20" t="s">
        <v>4973</v>
      </c>
    </row>
    <row r="21" spans="1:17">
      <c r="A21" s="600">
        <v>116592</v>
      </c>
      <c r="B21" t="s">
        <v>77</v>
      </c>
      <c r="C21" t="s">
        <v>3045</v>
      </c>
      <c r="D21" t="s">
        <v>3046</v>
      </c>
      <c r="E21" s="605" t="s">
        <v>331</v>
      </c>
      <c r="F21" t="s">
        <v>3047</v>
      </c>
      <c r="G21" t="s">
        <v>4036</v>
      </c>
      <c r="H21" t="s">
        <v>23</v>
      </c>
      <c r="I21" t="s">
        <v>3098</v>
      </c>
      <c r="J21" t="s">
        <v>4037</v>
      </c>
      <c r="K21" t="s">
        <v>4038</v>
      </c>
      <c r="L21" t="s">
        <v>4039</v>
      </c>
      <c r="M21" t="s">
        <v>4040</v>
      </c>
      <c r="N21" t="s">
        <v>23</v>
      </c>
      <c r="O21" t="s">
        <v>332</v>
      </c>
      <c r="P21" t="s">
        <v>355</v>
      </c>
      <c r="Q21" t="s">
        <v>218</v>
      </c>
    </row>
    <row r="22" spans="1:17">
      <c r="A22" s="600">
        <v>116592</v>
      </c>
      <c r="B22" t="s">
        <v>77</v>
      </c>
      <c r="C22" t="s">
        <v>3045</v>
      </c>
      <c r="D22" t="s">
        <v>3046</v>
      </c>
      <c r="E22" s="605" t="s">
        <v>331</v>
      </c>
      <c r="F22" t="s">
        <v>3047</v>
      </c>
      <c r="G22" t="s">
        <v>4036</v>
      </c>
      <c r="H22" t="s">
        <v>23</v>
      </c>
      <c r="I22" t="s">
        <v>3098</v>
      </c>
      <c r="J22" t="s">
        <v>4037</v>
      </c>
      <c r="K22" t="s">
        <v>4038</v>
      </c>
      <c r="L22" t="s">
        <v>4039</v>
      </c>
      <c r="M22" t="s">
        <v>4040</v>
      </c>
      <c r="N22" t="s">
        <v>23</v>
      </c>
      <c r="O22" t="s">
        <v>332</v>
      </c>
      <c r="P22" t="s">
        <v>355</v>
      </c>
      <c r="Q22" t="s">
        <v>218</v>
      </c>
    </row>
    <row r="23" spans="1:17">
      <c r="A23" s="600">
        <v>410037</v>
      </c>
      <c r="B23" t="s">
        <v>57</v>
      </c>
      <c r="C23" t="s">
        <v>3045</v>
      </c>
      <c r="D23" t="s">
        <v>3046</v>
      </c>
      <c r="E23" s="605" t="s">
        <v>298</v>
      </c>
      <c r="F23" t="s">
        <v>3047</v>
      </c>
      <c r="G23" t="s">
        <v>3114</v>
      </c>
      <c r="H23" t="s">
        <v>23</v>
      </c>
      <c r="I23" t="s">
        <v>3115</v>
      </c>
      <c r="J23" t="s">
        <v>3116</v>
      </c>
      <c r="K23" t="s">
        <v>3117</v>
      </c>
      <c r="L23" t="s">
        <v>3118</v>
      </c>
      <c r="M23" t="s">
        <v>3119</v>
      </c>
      <c r="N23" t="s">
        <v>3120</v>
      </c>
      <c r="O23" t="s">
        <v>299</v>
      </c>
      <c r="P23" t="s">
        <v>52</v>
      </c>
      <c r="Q23" t="s">
        <v>1964</v>
      </c>
    </row>
    <row r="24" spans="1:17">
      <c r="A24" s="600">
        <v>410037</v>
      </c>
      <c r="B24" t="s">
        <v>57</v>
      </c>
      <c r="C24" t="s">
        <v>3045</v>
      </c>
      <c r="D24" t="s">
        <v>3046</v>
      </c>
      <c r="E24" s="605" t="s">
        <v>298</v>
      </c>
      <c r="F24" t="s">
        <v>3047</v>
      </c>
      <c r="G24" t="s">
        <v>3114</v>
      </c>
      <c r="H24" t="s">
        <v>23</v>
      </c>
      <c r="I24" t="s">
        <v>3115</v>
      </c>
      <c r="J24" t="s">
        <v>3116</v>
      </c>
      <c r="K24" t="s">
        <v>3117</v>
      </c>
      <c r="L24" t="s">
        <v>3118</v>
      </c>
      <c r="M24" t="s">
        <v>3119</v>
      </c>
      <c r="N24" t="s">
        <v>3120</v>
      </c>
      <c r="O24" t="s">
        <v>299</v>
      </c>
      <c r="P24" t="s">
        <v>52</v>
      </c>
      <c r="Q24" t="s">
        <v>1964</v>
      </c>
    </row>
    <row r="25" spans="1:17">
      <c r="A25" s="600">
        <v>410219</v>
      </c>
      <c r="B25" t="s">
        <v>62</v>
      </c>
      <c r="C25" t="s">
        <v>3045</v>
      </c>
      <c r="D25" t="s">
        <v>3046</v>
      </c>
      <c r="E25" s="605" t="s">
        <v>331</v>
      </c>
      <c r="F25" t="s">
        <v>3047</v>
      </c>
      <c r="G25" t="s">
        <v>3400</v>
      </c>
      <c r="H25" t="s">
        <v>23</v>
      </c>
      <c r="I25" t="s">
        <v>3401</v>
      </c>
      <c r="J25" t="s">
        <v>3402</v>
      </c>
      <c r="K25" t="s">
        <v>3403</v>
      </c>
      <c r="L25" t="s">
        <v>3404</v>
      </c>
      <c r="M25" t="s">
        <v>3405</v>
      </c>
      <c r="N25" t="s">
        <v>3406</v>
      </c>
      <c r="O25" t="s">
        <v>332</v>
      </c>
      <c r="P25" t="s">
        <v>300</v>
      </c>
      <c r="Q25" t="s">
        <v>346</v>
      </c>
    </row>
    <row r="26" spans="1:17">
      <c r="A26" s="600">
        <v>410219</v>
      </c>
      <c r="B26" t="s">
        <v>62</v>
      </c>
      <c r="C26" t="s">
        <v>3045</v>
      </c>
      <c r="D26" t="s">
        <v>3046</v>
      </c>
      <c r="E26" s="605" t="s">
        <v>331</v>
      </c>
      <c r="F26" t="s">
        <v>3047</v>
      </c>
      <c r="G26" t="s">
        <v>3400</v>
      </c>
      <c r="H26" t="s">
        <v>23</v>
      </c>
      <c r="I26" t="s">
        <v>3401</v>
      </c>
      <c r="J26" t="s">
        <v>3402</v>
      </c>
      <c r="K26" t="s">
        <v>3403</v>
      </c>
      <c r="L26" t="s">
        <v>3404</v>
      </c>
      <c r="M26" t="s">
        <v>3405</v>
      </c>
      <c r="N26" t="s">
        <v>3406</v>
      </c>
      <c r="O26" t="s">
        <v>332</v>
      </c>
      <c r="P26" t="s">
        <v>300</v>
      </c>
      <c r="Q26" t="s">
        <v>346</v>
      </c>
    </row>
    <row r="27" spans="1:17">
      <c r="A27" s="600">
        <v>410334</v>
      </c>
      <c r="B27" t="s">
        <v>83</v>
      </c>
      <c r="C27" t="s">
        <v>3045</v>
      </c>
      <c r="D27" t="s">
        <v>3046</v>
      </c>
      <c r="E27" s="605" t="s">
        <v>298</v>
      </c>
      <c r="F27" t="s">
        <v>3047</v>
      </c>
      <c r="G27" t="s">
        <v>3346</v>
      </c>
      <c r="H27" t="s">
        <v>3347</v>
      </c>
      <c r="I27" t="s">
        <v>3348</v>
      </c>
      <c r="J27" t="s">
        <v>3349</v>
      </c>
      <c r="K27" t="s">
        <v>3350</v>
      </c>
      <c r="L27" t="s">
        <v>3351</v>
      </c>
      <c r="M27" t="s">
        <v>3352</v>
      </c>
      <c r="N27" t="s">
        <v>3353</v>
      </c>
      <c r="O27" t="s">
        <v>299</v>
      </c>
      <c r="P27" t="s">
        <v>286</v>
      </c>
      <c r="Q27" t="s">
        <v>72</v>
      </c>
    </row>
    <row r="28" spans="1:17">
      <c r="A28" s="600">
        <v>410334</v>
      </c>
      <c r="B28" t="s">
        <v>83</v>
      </c>
      <c r="C28" t="s">
        <v>3045</v>
      </c>
      <c r="D28" t="s">
        <v>3046</v>
      </c>
      <c r="E28" s="605" t="s">
        <v>298</v>
      </c>
      <c r="F28" t="s">
        <v>3047</v>
      </c>
      <c r="G28" t="s">
        <v>3346</v>
      </c>
      <c r="H28" t="s">
        <v>3347</v>
      </c>
      <c r="I28" t="s">
        <v>3348</v>
      </c>
      <c r="J28" t="s">
        <v>3349</v>
      </c>
      <c r="K28" t="s">
        <v>3350</v>
      </c>
      <c r="L28" t="s">
        <v>3351</v>
      </c>
      <c r="M28" t="s">
        <v>3352</v>
      </c>
      <c r="N28" t="s">
        <v>3353</v>
      </c>
      <c r="O28" t="s">
        <v>299</v>
      </c>
      <c r="P28" t="s">
        <v>286</v>
      </c>
      <c r="Q28" t="s">
        <v>72</v>
      </c>
    </row>
    <row r="29" spans="1:17">
      <c r="A29" s="600">
        <v>411274</v>
      </c>
      <c r="B29" t="s">
        <v>41</v>
      </c>
      <c r="C29" t="s">
        <v>3045</v>
      </c>
      <c r="D29" t="s">
        <v>3046</v>
      </c>
      <c r="E29" s="605" t="s">
        <v>298</v>
      </c>
      <c r="F29" t="s">
        <v>3047</v>
      </c>
      <c r="G29" t="s">
        <v>3606</v>
      </c>
      <c r="H29" t="s">
        <v>23</v>
      </c>
      <c r="I29" t="s">
        <v>3607</v>
      </c>
      <c r="J29" t="s">
        <v>3608</v>
      </c>
      <c r="K29" t="s">
        <v>3609</v>
      </c>
      <c r="L29" t="s">
        <v>3610</v>
      </c>
      <c r="M29" t="s">
        <v>3611</v>
      </c>
      <c r="N29" t="s">
        <v>3421</v>
      </c>
      <c r="O29" t="s">
        <v>299</v>
      </c>
      <c r="P29" t="s">
        <v>40</v>
      </c>
      <c r="Q29" t="s">
        <v>4974</v>
      </c>
    </row>
    <row r="30" spans="1:17">
      <c r="A30" s="600">
        <v>411274</v>
      </c>
      <c r="B30" t="s">
        <v>41</v>
      </c>
      <c r="C30" t="s">
        <v>3045</v>
      </c>
      <c r="D30" t="s">
        <v>3046</v>
      </c>
      <c r="E30" s="605" t="s">
        <v>298</v>
      </c>
      <c r="F30" t="s">
        <v>3047</v>
      </c>
      <c r="G30" t="s">
        <v>3606</v>
      </c>
      <c r="H30" t="s">
        <v>23</v>
      </c>
      <c r="I30" t="s">
        <v>3607</v>
      </c>
      <c r="J30" t="s">
        <v>3608</v>
      </c>
      <c r="K30" t="s">
        <v>3609</v>
      </c>
      <c r="L30" t="s">
        <v>3610</v>
      </c>
      <c r="M30" t="s">
        <v>3611</v>
      </c>
      <c r="N30" t="s">
        <v>3421</v>
      </c>
      <c r="O30" t="s">
        <v>299</v>
      </c>
      <c r="P30" t="s">
        <v>40</v>
      </c>
      <c r="Q30" t="s">
        <v>4974</v>
      </c>
    </row>
    <row r="31" spans="1:17">
      <c r="A31" s="600">
        <v>711129</v>
      </c>
      <c r="B31" t="s">
        <v>74</v>
      </c>
      <c r="C31" t="s">
        <v>3045</v>
      </c>
      <c r="D31" t="s">
        <v>3046</v>
      </c>
      <c r="E31" s="605" t="s">
        <v>298</v>
      </c>
      <c r="F31" t="s">
        <v>3047</v>
      </c>
      <c r="G31" t="s">
        <v>3407</v>
      </c>
      <c r="H31" t="s">
        <v>3408</v>
      </c>
      <c r="I31" t="s">
        <v>3409</v>
      </c>
      <c r="J31" t="s">
        <v>3410</v>
      </c>
      <c r="K31" t="s">
        <v>3411</v>
      </c>
      <c r="L31" t="s">
        <v>3412</v>
      </c>
      <c r="M31" t="s">
        <v>3413</v>
      </c>
      <c r="N31" t="s">
        <v>3414</v>
      </c>
      <c r="O31" t="s">
        <v>299</v>
      </c>
      <c r="P31" t="s">
        <v>377</v>
      </c>
      <c r="Q31" t="s">
        <v>354</v>
      </c>
    </row>
    <row r="32" spans="1:17">
      <c r="A32" s="600">
        <v>711129</v>
      </c>
      <c r="B32" t="s">
        <v>74</v>
      </c>
      <c r="C32" t="s">
        <v>3045</v>
      </c>
      <c r="D32" t="s">
        <v>3046</v>
      </c>
      <c r="E32" s="605" t="s">
        <v>298</v>
      </c>
      <c r="F32" t="s">
        <v>3047</v>
      </c>
      <c r="G32" t="s">
        <v>3407</v>
      </c>
      <c r="H32" t="s">
        <v>3408</v>
      </c>
      <c r="I32" t="s">
        <v>3409</v>
      </c>
      <c r="J32" t="s">
        <v>3410</v>
      </c>
      <c r="K32" t="s">
        <v>3411</v>
      </c>
      <c r="L32" t="s">
        <v>3412</v>
      </c>
      <c r="M32" t="s">
        <v>3413</v>
      </c>
      <c r="N32" t="s">
        <v>3414</v>
      </c>
      <c r="O32" t="s">
        <v>299</v>
      </c>
      <c r="P32" t="s">
        <v>377</v>
      </c>
      <c r="Q32" t="s">
        <v>354</v>
      </c>
    </row>
    <row r="33" spans="1:17">
      <c r="A33" s="600">
        <v>712093</v>
      </c>
      <c r="B33" t="s">
        <v>43</v>
      </c>
      <c r="C33" t="s">
        <v>3045</v>
      </c>
      <c r="D33" t="s">
        <v>3046</v>
      </c>
      <c r="E33" s="605" t="s">
        <v>298</v>
      </c>
      <c r="F33" t="s">
        <v>3047</v>
      </c>
      <c r="G33" t="s">
        <v>3514</v>
      </c>
      <c r="H33" t="s">
        <v>23</v>
      </c>
      <c r="I33" t="s">
        <v>3515</v>
      </c>
      <c r="J33" t="s">
        <v>3516</v>
      </c>
      <c r="K33" t="s">
        <v>3517</v>
      </c>
      <c r="L33" t="s">
        <v>3518</v>
      </c>
      <c r="M33" t="s">
        <v>3519</v>
      </c>
      <c r="N33" t="s">
        <v>3520</v>
      </c>
      <c r="O33" t="s">
        <v>299</v>
      </c>
      <c r="P33" t="s">
        <v>50</v>
      </c>
      <c r="Q33" t="s">
        <v>342</v>
      </c>
    </row>
    <row r="34" spans="1:17">
      <c r="A34" s="600">
        <v>712093</v>
      </c>
      <c r="B34" t="s">
        <v>43</v>
      </c>
      <c r="C34" t="s">
        <v>3045</v>
      </c>
      <c r="D34" t="s">
        <v>3046</v>
      </c>
      <c r="E34" s="605" t="s">
        <v>298</v>
      </c>
      <c r="F34" t="s">
        <v>3047</v>
      </c>
      <c r="G34" t="s">
        <v>3514</v>
      </c>
      <c r="H34" t="s">
        <v>23</v>
      </c>
      <c r="I34" t="s">
        <v>3515</v>
      </c>
      <c r="J34" t="s">
        <v>3516</v>
      </c>
      <c r="K34" t="s">
        <v>3517</v>
      </c>
      <c r="L34" t="s">
        <v>3518</v>
      </c>
      <c r="M34" t="s">
        <v>3519</v>
      </c>
      <c r="N34" t="s">
        <v>3520</v>
      </c>
      <c r="O34" t="s">
        <v>299</v>
      </c>
      <c r="P34" t="s">
        <v>50</v>
      </c>
      <c r="Q34" t="s">
        <v>342</v>
      </c>
    </row>
    <row r="35" spans="1:17">
      <c r="A35" s="600">
        <v>712127</v>
      </c>
      <c r="B35" t="s">
        <v>34</v>
      </c>
      <c r="C35" t="s">
        <v>3045</v>
      </c>
      <c r="D35" t="s">
        <v>3046</v>
      </c>
      <c r="E35" s="605" t="s">
        <v>331</v>
      </c>
      <c r="F35" t="s">
        <v>3047</v>
      </c>
      <c r="G35" t="s">
        <v>4975</v>
      </c>
      <c r="H35" t="s">
        <v>23</v>
      </c>
      <c r="I35" t="s">
        <v>4976</v>
      </c>
      <c r="J35" t="s">
        <v>4156</v>
      </c>
      <c r="K35" t="s">
        <v>4977</v>
      </c>
      <c r="L35" t="s">
        <v>4978</v>
      </c>
      <c r="M35" t="s">
        <v>4979</v>
      </c>
      <c r="N35" t="s">
        <v>23</v>
      </c>
      <c r="O35" t="s">
        <v>332</v>
      </c>
      <c r="P35" t="s">
        <v>38</v>
      </c>
      <c r="Q35" t="s">
        <v>1969</v>
      </c>
    </row>
    <row r="36" spans="1:17">
      <c r="A36" s="600">
        <v>712259</v>
      </c>
      <c r="B36" t="s">
        <v>75</v>
      </c>
      <c r="C36" t="s">
        <v>3045</v>
      </c>
      <c r="D36" t="s">
        <v>3046</v>
      </c>
      <c r="E36" s="605" t="s">
        <v>298</v>
      </c>
      <c r="F36" t="s">
        <v>3047</v>
      </c>
      <c r="G36" t="s">
        <v>3354</v>
      </c>
      <c r="H36" t="s">
        <v>3355</v>
      </c>
      <c r="I36" t="s">
        <v>3356</v>
      </c>
      <c r="J36" t="s">
        <v>3357</v>
      </c>
      <c r="K36" t="s">
        <v>3358</v>
      </c>
      <c r="L36" t="s">
        <v>3359</v>
      </c>
      <c r="M36" t="s">
        <v>3360</v>
      </c>
      <c r="N36" t="s">
        <v>3361</v>
      </c>
      <c r="O36" t="s">
        <v>299</v>
      </c>
      <c r="P36" t="s">
        <v>287</v>
      </c>
      <c r="Q36" t="s">
        <v>342</v>
      </c>
    </row>
    <row r="37" spans="1:17">
      <c r="A37" s="600">
        <v>712259</v>
      </c>
      <c r="B37" t="s">
        <v>75</v>
      </c>
      <c r="C37" t="s">
        <v>3045</v>
      </c>
      <c r="D37" t="s">
        <v>3046</v>
      </c>
      <c r="E37" s="605" t="s">
        <v>298</v>
      </c>
      <c r="F37" t="s">
        <v>3047</v>
      </c>
      <c r="G37" t="s">
        <v>3354</v>
      </c>
      <c r="H37" t="s">
        <v>3355</v>
      </c>
      <c r="I37" t="s">
        <v>3356</v>
      </c>
      <c r="J37" t="s">
        <v>3357</v>
      </c>
      <c r="K37" t="s">
        <v>3358</v>
      </c>
      <c r="L37" t="s">
        <v>3359</v>
      </c>
      <c r="M37" t="s">
        <v>3360</v>
      </c>
      <c r="N37" t="s">
        <v>3361</v>
      </c>
      <c r="O37" t="s">
        <v>299</v>
      </c>
      <c r="P37" t="s">
        <v>287</v>
      </c>
      <c r="Q37" t="s">
        <v>342</v>
      </c>
    </row>
    <row r="38" spans="1:17">
      <c r="A38" s="600">
        <v>712267</v>
      </c>
      <c r="B38" t="s">
        <v>45</v>
      </c>
      <c r="C38" t="s">
        <v>3045</v>
      </c>
      <c r="D38" t="s">
        <v>3046</v>
      </c>
      <c r="E38" s="605" t="s">
        <v>298</v>
      </c>
      <c r="F38" t="s">
        <v>3047</v>
      </c>
      <c r="G38" t="s">
        <v>3415</v>
      </c>
      <c r="H38" t="s">
        <v>23</v>
      </c>
      <c r="I38" t="s">
        <v>3416</v>
      </c>
      <c r="J38" t="s">
        <v>3417</v>
      </c>
      <c r="K38" t="s">
        <v>3418</v>
      </c>
      <c r="L38" t="s">
        <v>3419</v>
      </c>
      <c r="M38" t="s">
        <v>3420</v>
      </c>
      <c r="N38" t="s">
        <v>3421</v>
      </c>
      <c r="O38" t="s">
        <v>299</v>
      </c>
      <c r="P38" t="s">
        <v>44</v>
      </c>
      <c r="Q38" t="s">
        <v>342</v>
      </c>
    </row>
    <row r="39" spans="1:17">
      <c r="A39" s="600">
        <v>712267</v>
      </c>
      <c r="B39" t="s">
        <v>45</v>
      </c>
      <c r="C39" t="s">
        <v>3045</v>
      </c>
      <c r="D39" t="s">
        <v>3046</v>
      </c>
      <c r="E39" s="605" t="s">
        <v>298</v>
      </c>
      <c r="F39" t="s">
        <v>3047</v>
      </c>
      <c r="G39" t="s">
        <v>3415</v>
      </c>
      <c r="H39" t="s">
        <v>23</v>
      </c>
      <c r="I39" t="s">
        <v>3416</v>
      </c>
      <c r="J39" t="s">
        <v>3417</v>
      </c>
      <c r="K39" t="s">
        <v>3418</v>
      </c>
      <c r="L39" t="s">
        <v>3419</v>
      </c>
      <c r="M39" t="s">
        <v>3420</v>
      </c>
      <c r="N39" t="s">
        <v>3421</v>
      </c>
      <c r="O39" t="s">
        <v>299</v>
      </c>
      <c r="P39" t="s">
        <v>44</v>
      </c>
      <c r="Q39" t="s">
        <v>342</v>
      </c>
    </row>
    <row r="40" spans="1:17">
      <c r="A40" s="600">
        <v>712325</v>
      </c>
      <c r="B40" t="s">
        <v>45</v>
      </c>
      <c r="C40" t="s">
        <v>3045</v>
      </c>
      <c r="D40" t="s">
        <v>3046</v>
      </c>
      <c r="E40" s="605" t="s">
        <v>331</v>
      </c>
      <c r="F40" t="s">
        <v>3047</v>
      </c>
      <c r="G40" t="s">
        <v>4980</v>
      </c>
      <c r="H40" t="s">
        <v>23</v>
      </c>
      <c r="I40" t="s">
        <v>4981</v>
      </c>
      <c r="J40" t="s">
        <v>4172</v>
      </c>
      <c r="K40" t="s">
        <v>4982</v>
      </c>
      <c r="L40" t="s">
        <v>4983</v>
      </c>
      <c r="M40" t="s">
        <v>4984</v>
      </c>
      <c r="N40" t="s">
        <v>23</v>
      </c>
      <c r="O40" t="s">
        <v>332</v>
      </c>
      <c r="P40" t="s">
        <v>377</v>
      </c>
      <c r="Q40" t="s">
        <v>2022</v>
      </c>
    </row>
    <row r="41" spans="1:17">
      <c r="A41" s="600">
        <v>712408</v>
      </c>
      <c r="B41" t="s">
        <v>49</v>
      </c>
      <c r="C41" t="s">
        <v>3045</v>
      </c>
      <c r="D41" t="s">
        <v>3046</v>
      </c>
      <c r="E41" s="605" t="s">
        <v>331</v>
      </c>
      <c r="F41" t="s">
        <v>3047</v>
      </c>
      <c r="G41" t="s">
        <v>4985</v>
      </c>
      <c r="H41" t="s">
        <v>23</v>
      </c>
      <c r="I41" t="s">
        <v>4986</v>
      </c>
      <c r="J41" t="s">
        <v>3164</v>
      </c>
      <c r="K41" t="s">
        <v>4987</v>
      </c>
      <c r="L41" t="s">
        <v>4988</v>
      </c>
      <c r="M41" t="s">
        <v>4989</v>
      </c>
      <c r="N41" t="s">
        <v>23</v>
      </c>
      <c r="O41" t="s">
        <v>332</v>
      </c>
      <c r="P41" t="s">
        <v>1934</v>
      </c>
      <c r="Q41" t="s">
        <v>4990</v>
      </c>
    </row>
    <row r="42" spans="1:17">
      <c r="A42" s="600">
        <v>712564</v>
      </c>
      <c r="B42" t="s">
        <v>55</v>
      </c>
      <c r="C42" t="s">
        <v>3045</v>
      </c>
      <c r="D42" t="s">
        <v>3046</v>
      </c>
      <c r="E42" s="605" t="s">
        <v>331</v>
      </c>
      <c r="F42" t="s">
        <v>3047</v>
      </c>
      <c r="G42" t="s">
        <v>4991</v>
      </c>
      <c r="H42" t="s">
        <v>23</v>
      </c>
      <c r="I42" t="s">
        <v>4992</v>
      </c>
      <c r="J42" t="s">
        <v>4993</v>
      </c>
      <c r="K42" t="s">
        <v>4994</v>
      </c>
      <c r="L42" t="s">
        <v>4995</v>
      </c>
      <c r="M42" t="s">
        <v>4996</v>
      </c>
      <c r="N42" t="s">
        <v>23</v>
      </c>
      <c r="O42" t="s">
        <v>332</v>
      </c>
      <c r="P42" t="s">
        <v>2008</v>
      </c>
      <c r="Q42" t="s">
        <v>2040</v>
      </c>
    </row>
    <row r="43" spans="1:17">
      <c r="A43" s="600">
        <v>712564</v>
      </c>
      <c r="B43" t="s">
        <v>55</v>
      </c>
      <c r="C43" t="s">
        <v>3045</v>
      </c>
      <c r="D43" t="s">
        <v>3046</v>
      </c>
      <c r="E43" s="605" t="s">
        <v>331</v>
      </c>
      <c r="F43" t="s">
        <v>3047</v>
      </c>
      <c r="G43" t="s">
        <v>4991</v>
      </c>
      <c r="H43" t="s">
        <v>23</v>
      </c>
      <c r="I43" t="s">
        <v>4992</v>
      </c>
      <c r="J43" t="s">
        <v>4993</v>
      </c>
      <c r="K43" t="s">
        <v>4994</v>
      </c>
      <c r="L43" t="s">
        <v>4995</v>
      </c>
      <c r="M43" t="s">
        <v>4996</v>
      </c>
      <c r="N43" t="s">
        <v>23</v>
      </c>
      <c r="O43" t="s">
        <v>332</v>
      </c>
      <c r="P43" t="s">
        <v>2008</v>
      </c>
      <c r="Q43" t="s">
        <v>2040</v>
      </c>
    </row>
    <row r="44" spans="1:17">
      <c r="A44" s="600">
        <v>811937</v>
      </c>
      <c r="B44" t="s">
        <v>37</v>
      </c>
      <c r="C44" t="s">
        <v>3045</v>
      </c>
      <c r="D44" t="s">
        <v>3046</v>
      </c>
      <c r="E44" s="605" t="s">
        <v>331</v>
      </c>
      <c r="F44" t="s">
        <v>3047</v>
      </c>
      <c r="G44" t="s">
        <v>4997</v>
      </c>
      <c r="H44" t="s">
        <v>23</v>
      </c>
      <c r="I44" t="s">
        <v>4998</v>
      </c>
      <c r="J44" t="s">
        <v>4248</v>
      </c>
      <c r="K44" t="s">
        <v>4999</v>
      </c>
      <c r="L44" t="s">
        <v>5000</v>
      </c>
      <c r="M44" t="s">
        <v>5001</v>
      </c>
      <c r="N44" t="s">
        <v>23</v>
      </c>
      <c r="O44" t="s">
        <v>332</v>
      </c>
      <c r="P44" t="s">
        <v>63</v>
      </c>
      <c r="Q44" t="s">
        <v>1969</v>
      </c>
    </row>
    <row r="45" spans="1:17">
      <c r="A45" s="600">
        <v>812224</v>
      </c>
      <c r="B45" t="s">
        <v>55</v>
      </c>
      <c r="C45" t="s">
        <v>3045</v>
      </c>
      <c r="D45" t="s">
        <v>3046</v>
      </c>
      <c r="E45" s="605" t="s">
        <v>298</v>
      </c>
      <c r="F45" t="s">
        <v>3047</v>
      </c>
      <c r="G45" t="s">
        <v>3180</v>
      </c>
      <c r="H45" t="s">
        <v>23</v>
      </c>
      <c r="I45" t="s">
        <v>3181</v>
      </c>
      <c r="J45" t="s">
        <v>3182</v>
      </c>
      <c r="K45" t="s">
        <v>3183</v>
      </c>
      <c r="L45" t="s">
        <v>3184</v>
      </c>
      <c r="M45" t="s">
        <v>3185</v>
      </c>
      <c r="N45" t="s">
        <v>3186</v>
      </c>
      <c r="O45" t="s">
        <v>299</v>
      </c>
      <c r="P45" t="s">
        <v>30</v>
      </c>
      <c r="Q45" t="s">
        <v>5002</v>
      </c>
    </row>
    <row r="46" spans="1:17">
      <c r="A46" s="600">
        <v>812414</v>
      </c>
      <c r="B46" t="s">
        <v>39</v>
      </c>
      <c r="C46" t="s">
        <v>3045</v>
      </c>
      <c r="D46" t="s">
        <v>3046</v>
      </c>
      <c r="E46" s="605" t="s">
        <v>331</v>
      </c>
      <c r="F46" t="s">
        <v>3047</v>
      </c>
      <c r="G46" t="s">
        <v>5003</v>
      </c>
      <c r="H46" t="s">
        <v>23</v>
      </c>
      <c r="I46" t="s">
        <v>5004</v>
      </c>
      <c r="J46" t="s">
        <v>5005</v>
      </c>
      <c r="K46" t="s">
        <v>5006</v>
      </c>
      <c r="L46" t="s">
        <v>5007</v>
      </c>
      <c r="M46" t="s">
        <v>5008</v>
      </c>
      <c r="N46" t="s">
        <v>23</v>
      </c>
      <c r="O46" t="s">
        <v>332</v>
      </c>
      <c r="P46" t="s">
        <v>30</v>
      </c>
      <c r="Q46" t="s">
        <v>1969</v>
      </c>
    </row>
    <row r="47" spans="1:17">
      <c r="A47" s="600">
        <v>812497</v>
      </c>
      <c r="B47" t="s">
        <v>62</v>
      </c>
      <c r="C47" t="s">
        <v>3045</v>
      </c>
      <c r="D47" t="s">
        <v>3046</v>
      </c>
      <c r="E47" s="605" t="s">
        <v>298</v>
      </c>
      <c r="F47" t="s">
        <v>3047</v>
      </c>
      <c r="G47" t="s">
        <v>3588</v>
      </c>
      <c r="H47" t="s">
        <v>3589</v>
      </c>
      <c r="I47" t="s">
        <v>3590</v>
      </c>
      <c r="J47" t="s">
        <v>3591</v>
      </c>
      <c r="K47" t="s">
        <v>3592</v>
      </c>
      <c r="L47" t="s">
        <v>3593</v>
      </c>
      <c r="M47" t="s">
        <v>3594</v>
      </c>
      <c r="N47" t="s">
        <v>3595</v>
      </c>
      <c r="O47" t="s">
        <v>299</v>
      </c>
      <c r="P47" t="s">
        <v>1948</v>
      </c>
      <c r="Q47" t="s">
        <v>151</v>
      </c>
    </row>
    <row r="48" spans="1:17">
      <c r="A48" s="600">
        <v>812497</v>
      </c>
      <c r="B48" t="s">
        <v>62</v>
      </c>
      <c r="C48" t="s">
        <v>3045</v>
      </c>
      <c r="D48" t="s">
        <v>3046</v>
      </c>
      <c r="E48" s="605" t="s">
        <v>298</v>
      </c>
      <c r="F48" t="s">
        <v>3047</v>
      </c>
      <c r="G48" t="s">
        <v>3588</v>
      </c>
      <c r="H48" t="s">
        <v>3589</v>
      </c>
      <c r="I48" t="s">
        <v>3590</v>
      </c>
      <c r="J48" t="s">
        <v>3591</v>
      </c>
      <c r="K48" t="s">
        <v>3592</v>
      </c>
      <c r="L48" t="s">
        <v>3593</v>
      </c>
      <c r="M48" t="s">
        <v>3594</v>
      </c>
      <c r="N48" t="s">
        <v>3595</v>
      </c>
      <c r="O48" t="s">
        <v>299</v>
      </c>
      <c r="P48" t="s">
        <v>1948</v>
      </c>
      <c r="Q48" t="s">
        <v>151</v>
      </c>
    </row>
    <row r="49" spans="1:17">
      <c r="A49" s="600">
        <v>812505</v>
      </c>
      <c r="B49" t="s">
        <v>79</v>
      </c>
      <c r="C49" t="s">
        <v>3045</v>
      </c>
      <c r="D49" t="s">
        <v>3046</v>
      </c>
      <c r="E49" s="605" t="s">
        <v>298</v>
      </c>
      <c r="F49" t="s">
        <v>3047</v>
      </c>
      <c r="G49" t="s">
        <v>3522</v>
      </c>
      <c r="H49" t="s">
        <v>23</v>
      </c>
      <c r="I49" t="s">
        <v>3523</v>
      </c>
      <c r="J49" t="s">
        <v>3524</v>
      </c>
      <c r="K49" t="s">
        <v>3525</v>
      </c>
      <c r="L49" t="s">
        <v>3526</v>
      </c>
      <c r="M49" t="s">
        <v>3527</v>
      </c>
      <c r="N49" t="s">
        <v>3528</v>
      </c>
      <c r="O49" t="s">
        <v>299</v>
      </c>
      <c r="P49" t="s">
        <v>333</v>
      </c>
      <c r="Q49" t="s">
        <v>358</v>
      </c>
    </row>
    <row r="50" spans="1:17">
      <c r="A50" s="600">
        <v>812505</v>
      </c>
      <c r="B50" t="s">
        <v>79</v>
      </c>
      <c r="C50" t="s">
        <v>3045</v>
      </c>
      <c r="D50" t="s">
        <v>3046</v>
      </c>
      <c r="E50" s="605" t="s">
        <v>298</v>
      </c>
      <c r="F50" t="s">
        <v>3047</v>
      </c>
      <c r="G50" t="s">
        <v>3522</v>
      </c>
      <c r="H50" t="s">
        <v>23</v>
      </c>
      <c r="I50" t="s">
        <v>3523</v>
      </c>
      <c r="J50" t="s">
        <v>3524</v>
      </c>
      <c r="K50" t="s">
        <v>3525</v>
      </c>
      <c r="L50" t="s">
        <v>3526</v>
      </c>
      <c r="M50" t="s">
        <v>3527</v>
      </c>
      <c r="N50" t="s">
        <v>3528</v>
      </c>
      <c r="O50" t="s">
        <v>299</v>
      </c>
      <c r="P50" t="s">
        <v>333</v>
      </c>
      <c r="Q50" t="s">
        <v>358</v>
      </c>
    </row>
    <row r="51" spans="1:17">
      <c r="A51" s="600">
        <v>1110107</v>
      </c>
      <c r="B51" t="s">
        <v>81</v>
      </c>
      <c r="C51" t="s">
        <v>3045</v>
      </c>
      <c r="D51" t="s">
        <v>3046</v>
      </c>
      <c r="E51" s="605" t="s">
        <v>298</v>
      </c>
      <c r="F51" t="s">
        <v>3047</v>
      </c>
      <c r="G51" t="s">
        <v>3422</v>
      </c>
      <c r="H51" t="s">
        <v>23</v>
      </c>
      <c r="I51" t="s">
        <v>3423</v>
      </c>
      <c r="J51" t="s">
        <v>3424</v>
      </c>
      <c r="K51" t="s">
        <v>3425</v>
      </c>
      <c r="L51" t="s">
        <v>3426</v>
      </c>
      <c r="M51" t="s">
        <v>3427</v>
      </c>
      <c r="N51" t="s">
        <v>3428</v>
      </c>
      <c r="O51" t="s">
        <v>299</v>
      </c>
      <c r="P51" t="s">
        <v>374</v>
      </c>
      <c r="Q51" t="s">
        <v>2082</v>
      </c>
    </row>
    <row r="52" spans="1:17">
      <c r="A52" s="600">
        <v>1110107</v>
      </c>
      <c r="B52" t="s">
        <v>81</v>
      </c>
      <c r="C52" t="s">
        <v>3045</v>
      </c>
      <c r="D52" t="s">
        <v>3046</v>
      </c>
      <c r="E52" s="605" t="s">
        <v>298</v>
      </c>
      <c r="F52" t="s">
        <v>3047</v>
      </c>
      <c r="G52" t="s">
        <v>3422</v>
      </c>
      <c r="H52" t="s">
        <v>23</v>
      </c>
      <c r="I52" t="s">
        <v>3423</v>
      </c>
      <c r="J52" t="s">
        <v>3424</v>
      </c>
      <c r="K52" t="s">
        <v>3425</v>
      </c>
      <c r="L52" t="s">
        <v>3426</v>
      </c>
      <c r="M52" t="s">
        <v>3427</v>
      </c>
      <c r="N52" t="s">
        <v>3428</v>
      </c>
      <c r="O52" t="s">
        <v>299</v>
      </c>
      <c r="P52" t="s">
        <v>374</v>
      </c>
      <c r="Q52" t="s">
        <v>2082</v>
      </c>
    </row>
    <row r="53" spans="1:17">
      <c r="A53" s="600">
        <v>1110602</v>
      </c>
      <c r="B53" t="s">
        <v>73</v>
      </c>
      <c r="C53" t="s">
        <v>3045</v>
      </c>
      <c r="D53" t="s">
        <v>3046</v>
      </c>
      <c r="E53" s="605" t="s">
        <v>298</v>
      </c>
      <c r="F53" t="s">
        <v>3047</v>
      </c>
      <c r="G53" t="s">
        <v>3529</v>
      </c>
      <c r="H53" t="s">
        <v>3530</v>
      </c>
      <c r="I53" t="s">
        <v>3531</v>
      </c>
      <c r="J53" t="s">
        <v>3532</v>
      </c>
      <c r="K53" t="s">
        <v>3533</v>
      </c>
      <c r="L53" t="s">
        <v>3534</v>
      </c>
      <c r="M53" t="s">
        <v>3535</v>
      </c>
      <c r="N53" t="s">
        <v>3536</v>
      </c>
      <c r="O53" t="s">
        <v>299</v>
      </c>
      <c r="P53" t="s">
        <v>274</v>
      </c>
      <c r="Q53" t="s">
        <v>345</v>
      </c>
    </row>
    <row r="54" spans="1:17">
      <c r="A54" s="600">
        <v>1110602</v>
      </c>
      <c r="B54" t="s">
        <v>73</v>
      </c>
      <c r="C54" t="s">
        <v>3045</v>
      </c>
      <c r="D54" t="s">
        <v>3046</v>
      </c>
      <c r="E54" s="605" t="s">
        <v>298</v>
      </c>
      <c r="F54" t="s">
        <v>3047</v>
      </c>
      <c r="G54" t="s">
        <v>3529</v>
      </c>
      <c r="H54" t="s">
        <v>3530</v>
      </c>
      <c r="I54" t="s">
        <v>3531</v>
      </c>
      <c r="J54" t="s">
        <v>3532</v>
      </c>
      <c r="K54" t="s">
        <v>3533</v>
      </c>
      <c r="L54" t="s">
        <v>3534</v>
      </c>
      <c r="M54" t="s">
        <v>3535</v>
      </c>
      <c r="N54" t="s">
        <v>3536</v>
      </c>
      <c r="O54" t="s">
        <v>299</v>
      </c>
      <c r="P54" t="s">
        <v>274</v>
      </c>
      <c r="Q54" t="s">
        <v>345</v>
      </c>
    </row>
    <row r="55" spans="1:17">
      <c r="A55" s="600">
        <v>1210253</v>
      </c>
      <c r="B55" t="s">
        <v>76</v>
      </c>
      <c r="C55" t="s">
        <v>3045</v>
      </c>
      <c r="D55" t="s">
        <v>3046</v>
      </c>
      <c r="E55" s="605" t="s">
        <v>298</v>
      </c>
      <c r="F55" t="s">
        <v>3047</v>
      </c>
      <c r="G55" t="s">
        <v>3429</v>
      </c>
      <c r="H55" t="s">
        <v>23</v>
      </c>
      <c r="I55" t="s">
        <v>3430</v>
      </c>
      <c r="J55" t="s">
        <v>3431</v>
      </c>
      <c r="K55" t="s">
        <v>3432</v>
      </c>
      <c r="L55" t="s">
        <v>3433</v>
      </c>
      <c r="M55" t="s">
        <v>3434</v>
      </c>
      <c r="N55" t="s">
        <v>3435</v>
      </c>
      <c r="O55" t="s">
        <v>299</v>
      </c>
      <c r="P55" t="s">
        <v>288</v>
      </c>
      <c r="Q55" t="s">
        <v>376</v>
      </c>
    </row>
    <row r="56" spans="1:17">
      <c r="A56" s="600">
        <v>1210824</v>
      </c>
      <c r="B56" t="s">
        <v>76</v>
      </c>
      <c r="C56" t="s">
        <v>3045</v>
      </c>
      <c r="D56" t="s">
        <v>3046</v>
      </c>
      <c r="E56" s="605" t="s">
        <v>331</v>
      </c>
      <c r="F56" t="s">
        <v>3047</v>
      </c>
      <c r="G56" t="s">
        <v>5009</v>
      </c>
      <c r="H56" t="s">
        <v>23</v>
      </c>
      <c r="I56" t="s">
        <v>3212</v>
      </c>
      <c r="J56" t="s">
        <v>5010</v>
      </c>
      <c r="K56" t="s">
        <v>5011</v>
      </c>
      <c r="L56" t="s">
        <v>5012</v>
      </c>
      <c r="M56" t="s">
        <v>5013</v>
      </c>
      <c r="N56" t="s">
        <v>23</v>
      </c>
      <c r="O56" t="s">
        <v>332</v>
      </c>
      <c r="P56" t="s">
        <v>352</v>
      </c>
      <c r="Q56" t="s">
        <v>213</v>
      </c>
    </row>
    <row r="57" spans="1:17">
      <c r="A57" s="600">
        <v>1210824</v>
      </c>
      <c r="B57" t="s">
        <v>76</v>
      </c>
      <c r="C57" t="s">
        <v>3045</v>
      </c>
      <c r="D57" t="s">
        <v>3046</v>
      </c>
      <c r="E57" s="605" t="s">
        <v>331</v>
      </c>
      <c r="F57" t="s">
        <v>3047</v>
      </c>
      <c r="G57" t="s">
        <v>5009</v>
      </c>
      <c r="H57" t="s">
        <v>23</v>
      </c>
      <c r="I57" t="s">
        <v>3212</v>
      </c>
      <c r="J57" t="s">
        <v>5010</v>
      </c>
      <c r="K57" t="s">
        <v>5011</v>
      </c>
      <c r="L57" t="s">
        <v>5012</v>
      </c>
      <c r="M57" t="s">
        <v>5013</v>
      </c>
      <c r="N57" t="s">
        <v>23</v>
      </c>
      <c r="O57" t="s">
        <v>332</v>
      </c>
      <c r="P57" t="s">
        <v>352</v>
      </c>
      <c r="Q57" t="s">
        <v>213</v>
      </c>
    </row>
    <row r="58" spans="1:17">
      <c r="A58" s="600">
        <v>1310319</v>
      </c>
      <c r="B58" t="s">
        <v>47</v>
      </c>
      <c r="C58" t="s">
        <v>3045</v>
      </c>
      <c r="D58" t="s">
        <v>3046</v>
      </c>
      <c r="E58" s="605" t="s">
        <v>298</v>
      </c>
      <c r="F58" t="s">
        <v>3047</v>
      </c>
      <c r="G58" t="s">
        <v>3218</v>
      </c>
      <c r="H58" t="s">
        <v>3219</v>
      </c>
      <c r="I58" t="s">
        <v>3220</v>
      </c>
      <c r="J58" t="s">
        <v>3221</v>
      </c>
      <c r="K58" t="s">
        <v>3222</v>
      </c>
      <c r="L58" t="s">
        <v>3223</v>
      </c>
      <c r="M58" t="s">
        <v>3224</v>
      </c>
      <c r="N58" t="s">
        <v>60</v>
      </c>
      <c r="O58" t="s">
        <v>299</v>
      </c>
      <c r="P58" t="s">
        <v>25</v>
      </c>
      <c r="Q58" t="s">
        <v>348</v>
      </c>
    </row>
    <row r="59" spans="1:17">
      <c r="A59" s="600">
        <v>1310319</v>
      </c>
      <c r="B59" t="s">
        <v>47</v>
      </c>
      <c r="C59" t="s">
        <v>3045</v>
      </c>
      <c r="D59" t="s">
        <v>3046</v>
      </c>
      <c r="E59" s="605" t="s">
        <v>298</v>
      </c>
      <c r="F59" t="s">
        <v>3047</v>
      </c>
      <c r="G59" t="s">
        <v>3218</v>
      </c>
      <c r="H59" t="s">
        <v>3219</v>
      </c>
      <c r="I59" t="s">
        <v>3220</v>
      </c>
      <c r="J59" t="s">
        <v>3221</v>
      </c>
      <c r="K59" t="s">
        <v>3222</v>
      </c>
      <c r="L59" t="s">
        <v>3223</v>
      </c>
      <c r="M59" t="s">
        <v>3224</v>
      </c>
      <c r="N59" t="s">
        <v>60</v>
      </c>
      <c r="O59" t="s">
        <v>299</v>
      </c>
      <c r="P59" t="s">
        <v>25</v>
      </c>
      <c r="Q59" t="s">
        <v>348</v>
      </c>
    </row>
    <row r="60" spans="1:17">
      <c r="A60" s="600">
        <v>1310368</v>
      </c>
      <c r="B60" t="s">
        <v>74</v>
      </c>
      <c r="C60" t="s">
        <v>3045</v>
      </c>
      <c r="D60" t="s">
        <v>3046</v>
      </c>
      <c r="E60" s="605" t="s">
        <v>331</v>
      </c>
      <c r="F60" t="s">
        <v>3047</v>
      </c>
      <c r="G60" t="s">
        <v>4891</v>
      </c>
      <c r="H60" t="s">
        <v>23</v>
      </c>
      <c r="I60" t="s">
        <v>4892</v>
      </c>
      <c r="J60" t="s">
        <v>4893</v>
      </c>
      <c r="K60" t="s">
        <v>4894</v>
      </c>
      <c r="L60" t="s">
        <v>4895</v>
      </c>
      <c r="M60" t="s">
        <v>4896</v>
      </c>
      <c r="N60" t="s">
        <v>23</v>
      </c>
      <c r="O60" t="s">
        <v>332</v>
      </c>
      <c r="P60" t="s">
        <v>315</v>
      </c>
      <c r="Q60" t="s">
        <v>124</v>
      </c>
    </row>
    <row r="61" spans="1:17">
      <c r="A61" s="600">
        <v>1310368</v>
      </c>
      <c r="B61" t="s">
        <v>74</v>
      </c>
      <c r="C61" t="s">
        <v>3045</v>
      </c>
      <c r="D61" t="s">
        <v>3046</v>
      </c>
      <c r="E61" s="605" t="s">
        <v>331</v>
      </c>
      <c r="F61" t="s">
        <v>3047</v>
      </c>
      <c r="G61" t="s">
        <v>4891</v>
      </c>
      <c r="H61" t="s">
        <v>23</v>
      </c>
      <c r="I61" t="s">
        <v>4892</v>
      </c>
      <c r="J61" t="s">
        <v>4893</v>
      </c>
      <c r="K61" t="s">
        <v>4894</v>
      </c>
      <c r="L61" t="s">
        <v>4895</v>
      </c>
      <c r="M61" t="s">
        <v>4896</v>
      </c>
      <c r="N61" t="s">
        <v>23</v>
      </c>
      <c r="O61" t="s">
        <v>332</v>
      </c>
      <c r="P61" t="s">
        <v>315</v>
      </c>
      <c r="Q61" t="s">
        <v>124</v>
      </c>
    </row>
    <row r="62" spans="1:17">
      <c r="A62" s="600">
        <v>1310491</v>
      </c>
      <c r="B62" t="s">
        <v>37</v>
      </c>
      <c r="C62" t="s">
        <v>3045</v>
      </c>
      <c r="D62" t="s">
        <v>3046</v>
      </c>
      <c r="E62" s="605" t="s">
        <v>298</v>
      </c>
      <c r="F62" t="s">
        <v>3047</v>
      </c>
      <c r="G62" t="s">
        <v>3436</v>
      </c>
      <c r="H62" t="s">
        <v>3437</v>
      </c>
      <c r="I62" t="s">
        <v>3438</v>
      </c>
      <c r="J62" t="s">
        <v>3439</v>
      </c>
      <c r="K62" t="s">
        <v>3440</v>
      </c>
      <c r="L62" t="s">
        <v>3441</v>
      </c>
      <c r="M62" t="s">
        <v>3442</v>
      </c>
      <c r="N62" t="s">
        <v>3443</v>
      </c>
      <c r="O62" t="s">
        <v>299</v>
      </c>
      <c r="P62" t="s">
        <v>46</v>
      </c>
      <c r="Q62" t="s">
        <v>358</v>
      </c>
    </row>
    <row r="63" spans="1:17">
      <c r="A63" s="600">
        <v>1310491</v>
      </c>
      <c r="B63" t="s">
        <v>37</v>
      </c>
      <c r="C63" t="s">
        <v>3045</v>
      </c>
      <c r="D63" t="s">
        <v>3046</v>
      </c>
      <c r="E63" s="605" t="s">
        <v>298</v>
      </c>
      <c r="F63" t="s">
        <v>3047</v>
      </c>
      <c r="G63" t="s">
        <v>3436</v>
      </c>
      <c r="H63" t="s">
        <v>3437</v>
      </c>
      <c r="I63" t="s">
        <v>3438</v>
      </c>
      <c r="J63" t="s">
        <v>3439</v>
      </c>
      <c r="K63" t="s">
        <v>3440</v>
      </c>
      <c r="L63" t="s">
        <v>3441</v>
      </c>
      <c r="M63" t="s">
        <v>3442</v>
      </c>
      <c r="N63" t="s">
        <v>3443</v>
      </c>
      <c r="O63" t="s">
        <v>299</v>
      </c>
      <c r="P63" t="s">
        <v>46</v>
      </c>
      <c r="Q63" t="s">
        <v>358</v>
      </c>
    </row>
    <row r="64" spans="1:17">
      <c r="A64" s="600">
        <v>1310640</v>
      </c>
      <c r="B64" t="s">
        <v>47</v>
      </c>
      <c r="C64" t="s">
        <v>3045</v>
      </c>
      <c r="D64" t="s">
        <v>3046</v>
      </c>
      <c r="E64" s="605" t="s">
        <v>331</v>
      </c>
      <c r="F64" t="s">
        <v>3047</v>
      </c>
      <c r="G64" t="s">
        <v>4421</v>
      </c>
      <c r="H64" t="s">
        <v>4422</v>
      </c>
      <c r="I64" t="s">
        <v>4423</v>
      </c>
      <c r="J64" t="s">
        <v>4424</v>
      </c>
      <c r="K64" t="s">
        <v>4425</v>
      </c>
      <c r="L64" t="s">
        <v>4426</v>
      </c>
      <c r="M64" t="s">
        <v>4427</v>
      </c>
      <c r="N64" t="s">
        <v>23</v>
      </c>
      <c r="O64" t="s">
        <v>332</v>
      </c>
      <c r="P64" t="s">
        <v>1990</v>
      </c>
      <c r="Q64" t="s">
        <v>354</v>
      </c>
    </row>
    <row r="65" spans="1:17">
      <c r="A65" s="600">
        <v>1510462</v>
      </c>
      <c r="B65" t="s">
        <v>29</v>
      </c>
      <c r="C65" t="s">
        <v>3045</v>
      </c>
      <c r="D65" t="s">
        <v>3046</v>
      </c>
      <c r="E65" s="605" t="s">
        <v>324</v>
      </c>
      <c r="F65" t="s">
        <v>3047</v>
      </c>
      <c r="G65" t="s">
        <v>3444</v>
      </c>
      <c r="H65" t="s">
        <v>23</v>
      </c>
      <c r="I65" t="s">
        <v>3445</v>
      </c>
      <c r="J65" t="s">
        <v>3446</v>
      </c>
      <c r="K65" t="s">
        <v>3447</v>
      </c>
      <c r="L65" t="s">
        <v>3448</v>
      </c>
      <c r="M65" t="s">
        <v>3449</v>
      </c>
      <c r="N65" t="s">
        <v>3450</v>
      </c>
      <c r="O65" t="s">
        <v>325</v>
      </c>
      <c r="P65" t="s">
        <v>350</v>
      </c>
      <c r="Q65" t="s">
        <v>290</v>
      </c>
    </row>
    <row r="66" spans="1:17">
      <c r="A66" s="600">
        <v>1510462</v>
      </c>
      <c r="B66" t="s">
        <v>29</v>
      </c>
      <c r="C66" t="s">
        <v>3045</v>
      </c>
      <c r="D66" t="s">
        <v>3046</v>
      </c>
      <c r="E66" s="605" t="s">
        <v>324</v>
      </c>
      <c r="F66" t="s">
        <v>3047</v>
      </c>
      <c r="G66" t="s">
        <v>3444</v>
      </c>
      <c r="H66" t="s">
        <v>23</v>
      </c>
      <c r="I66" t="s">
        <v>3445</v>
      </c>
      <c r="J66" t="s">
        <v>3446</v>
      </c>
      <c r="K66" t="s">
        <v>3447</v>
      </c>
      <c r="L66" t="s">
        <v>3448</v>
      </c>
      <c r="M66" t="s">
        <v>3449</v>
      </c>
      <c r="N66" t="s">
        <v>3450</v>
      </c>
      <c r="O66" t="s">
        <v>325</v>
      </c>
      <c r="P66" t="s">
        <v>350</v>
      </c>
      <c r="Q66" t="s">
        <v>290</v>
      </c>
    </row>
    <row r="67" spans="1:17">
      <c r="A67" s="600">
        <v>1510587</v>
      </c>
      <c r="B67" t="s">
        <v>73</v>
      </c>
      <c r="C67" t="s">
        <v>3045</v>
      </c>
      <c r="D67" t="s">
        <v>3046</v>
      </c>
      <c r="E67" s="605" t="s">
        <v>331</v>
      </c>
      <c r="F67" t="s">
        <v>3047</v>
      </c>
      <c r="G67" t="s">
        <v>3537</v>
      </c>
      <c r="H67" t="s">
        <v>23</v>
      </c>
      <c r="I67" t="s">
        <v>3538</v>
      </c>
      <c r="J67" t="s">
        <v>3539</v>
      </c>
      <c r="K67" t="s">
        <v>3540</v>
      </c>
      <c r="L67" t="s">
        <v>3541</v>
      </c>
      <c r="M67" t="s">
        <v>3542</v>
      </c>
      <c r="N67" t="s">
        <v>3543</v>
      </c>
      <c r="O67" t="s">
        <v>332</v>
      </c>
      <c r="P67" t="s">
        <v>318</v>
      </c>
      <c r="Q67" t="s">
        <v>113</v>
      </c>
    </row>
    <row r="68" spans="1:17">
      <c r="A68" s="600">
        <v>1610452</v>
      </c>
      <c r="B68" t="s">
        <v>39</v>
      </c>
      <c r="C68" t="s">
        <v>3045</v>
      </c>
      <c r="D68" t="s">
        <v>3046</v>
      </c>
      <c r="E68" s="605" t="s">
        <v>298</v>
      </c>
      <c r="F68" t="s">
        <v>3047</v>
      </c>
      <c r="G68" t="s">
        <v>3613</v>
      </c>
      <c r="H68" t="s">
        <v>23</v>
      </c>
      <c r="I68" t="s">
        <v>3614</v>
      </c>
      <c r="J68" t="s">
        <v>3615</v>
      </c>
      <c r="K68" t="s">
        <v>3616</v>
      </c>
      <c r="L68" t="s">
        <v>3617</v>
      </c>
      <c r="M68" t="s">
        <v>3618</v>
      </c>
      <c r="N68" t="s">
        <v>3619</v>
      </c>
      <c r="O68" t="s">
        <v>299</v>
      </c>
      <c r="P68" t="s">
        <v>54</v>
      </c>
      <c r="Q68" t="s">
        <v>363</v>
      </c>
    </row>
    <row r="69" spans="1:17">
      <c r="A69" s="600">
        <v>1610452</v>
      </c>
      <c r="B69" t="s">
        <v>39</v>
      </c>
      <c r="C69" t="s">
        <v>3045</v>
      </c>
      <c r="D69" t="s">
        <v>3046</v>
      </c>
      <c r="E69" s="605" t="s">
        <v>298</v>
      </c>
      <c r="F69" t="s">
        <v>3047</v>
      </c>
      <c r="G69" t="s">
        <v>3613</v>
      </c>
      <c r="H69" t="s">
        <v>23</v>
      </c>
      <c r="I69" t="s">
        <v>3614</v>
      </c>
      <c r="J69" t="s">
        <v>3615</v>
      </c>
      <c r="K69" t="s">
        <v>3616</v>
      </c>
      <c r="L69" t="s">
        <v>3617</v>
      </c>
      <c r="M69" t="s">
        <v>3618</v>
      </c>
      <c r="N69" t="s">
        <v>3619</v>
      </c>
      <c r="O69" t="s">
        <v>299</v>
      </c>
      <c r="P69" t="s">
        <v>54</v>
      </c>
      <c r="Q69" t="s">
        <v>363</v>
      </c>
    </row>
    <row r="70" spans="1:17">
      <c r="A70" s="600">
        <v>1610924</v>
      </c>
      <c r="B70" t="s">
        <v>34</v>
      </c>
      <c r="C70" t="s">
        <v>3045</v>
      </c>
      <c r="D70" t="s">
        <v>3046</v>
      </c>
      <c r="E70" s="605" t="s">
        <v>324</v>
      </c>
      <c r="F70" t="s">
        <v>3047</v>
      </c>
      <c r="G70" t="s">
        <v>3451</v>
      </c>
      <c r="H70" t="s">
        <v>3452</v>
      </c>
      <c r="I70" t="s">
        <v>3453</v>
      </c>
      <c r="J70" t="s">
        <v>3454</v>
      </c>
      <c r="K70" t="s">
        <v>3455</v>
      </c>
      <c r="L70" t="s">
        <v>3456</v>
      </c>
      <c r="M70" t="s">
        <v>3457</v>
      </c>
      <c r="N70" t="s">
        <v>3458</v>
      </c>
      <c r="O70" t="s">
        <v>325</v>
      </c>
      <c r="P70" t="s">
        <v>307</v>
      </c>
      <c r="Q70" t="s">
        <v>4176</v>
      </c>
    </row>
    <row r="71" spans="1:17">
      <c r="A71" s="600">
        <v>1610924</v>
      </c>
      <c r="B71" t="s">
        <v>34</v>
      </c>
      <c r="C71" t="s">
        <v>3045</v>
      </c>
      <c r="D71" t="s">
        <v>3046</v>
      </c>
      <c r="E71" s="605" t="s">
        <v>324</v>
      </c>
      <c r="F71" t="s">
        <v>3047</v>
      </c>
      <c r="G71" t="s">
        <v>3451</v>
      </c>
      <c r="H71" t="s">
        <v>3452</v>
      </c>
      <c r="I71" t="s">
        <v>3453</v>
      </c>
      <c r="J71" t="s">
        <v>3454</v>
      </c>
      <c r="K71" t="s">
        <v>3455</v>
      </c>
      <c r="L71" t="s">
        <v>3456</v>
      </c>
      <c r="M71" t="s">
        <v>3457</v>
      </c>
      <c r="N71" t="s">
        <v>3458</v>
      </c>
      <c r="O71" t="s">
        <v>325</v>
      </c>
      <c r="P71" t="s">
        <v>307</v>
      </c>
      <c r="Q71" t="s">
        <v>4176</v>
      </c>
    </row>
    <row r="72" spans="1:17">
      <c r="A72" s="600">
        <v>1611013</v>
      </c>
      <c r="B72" t="s">
        <v>41</v>
      </c>
      <c r="C72" t="s">
        <v>3045</v>
      </c>
      <c r="D72" t="s">
        <v>3046</v>
      </c>
      <c r="E72" s="605" t="s">
        <v>331</v>
      </c>
      <c r="F72" t="s">
        <v>3047</v>
      </c>
      <c r="G72" t="s">
        <v>3243</v>
      </c>
      <c r="H72" t="s">
        <v>23</v>
      </c>
      <c r="I72" t="s">
        <v>3244</v>
      </c>
      <c r="J72" t="s">
        <v>3245</v>
      </c>
      <c r="K72" t="s">
        <v>3246</v>
      </c>
      <c r="L72" t="s">
        <v>3247</v>
      </c>
      <c r="M72" t="s">
        <v>3248</v>
      </c>
      <c r="N72" t="s">
        <v>3249</v>
      </c>
      <c r="O72" t="s">
        <v>332</v>
      </c>
      <c r="P72" t="s">
        <v>275</v>
      </c>
      <c r="Q72" t="s">
        <v>1969</v>
      </c>
    </row>
    <row r="73" spans="1:17">
      <c r="A73" s="600">
        <v>1611013</v>
      </c>
      <c r="B73" t="s">
        <v>41</v>
      </c>
      <c r="C73" t="s">
        <v>3045</v>
      </c>
      <c r="D73" t="s">
        <v>3046</v>
      </c>
      <c r="E73" s="605" t="s">
        <v>331</v>
      </c>
      <c r="F73" t="s">
        <v>3047</v>
      </c>
      <c r="G73" t="s">
        <v>3243</v>
      </c>
      <c r="H73" t="s">
        <v>23</v>
      </c>
      <c r="I73" t="s">
        <v>3244</v>
      </c>
      <c r="J73" t="s">
        <v>3245</v>
      </c>
      <c r="K73" t="s">
        <v>3246</v>
      </c>
      <c r="L73" t="s">
        <v>3247</v>
      </c>
      <c r="M73" t="s">
        <v>3248</v>
      </c>
      <c r="N73" t="s">
        <v>3249</v>
      </c>
      <c r="O73" t="s">
        <v>332</v>
      </c>
      <c r="P73" t="s">
        <v>275</v>
      </c>
      <c r="Q73" t="s">
        <v>1969</v>
      </c>
    </row>
    <row r="74" spans="1:17">
      <c r="A74" s="600">
        <v>1710195</v>
      </c>
      <c r="B74" t="s">
        <v>29</v>
      </c>
      <c r="C74" t="s">
        <v>3045</v>
      </c>
      <c r="D74" t="s">
        <v>3046</v>
      </c>
      <c r="E74" s="605" t="s">
        <v>298</v>
      </c>
      <c r="F74" t="s">
        <v>3047</v>
      </c>
      <c r="G74" t="s">
        <v>3621</v>
      </c>
      <c r="H74" t="s">
        <v>23</v>
      </c>
      <c r="I74" t="s">
        <v>3622</v>
      </c>
      <c r="J74" t="s">
        <v>3623</v>
      </c>
      <c r="K74" t="s">
        <v>3624</v>
      </c>
      <c r="L74" t="s">
        <v>3625</v>
      </c>
      <c r="M74" t="s">
        <v>3626</v>
      </c>
      <c r="N74" t="s">
        <v>3627</v>
      </c>
      <c r="O74" t="s">
        <v>299</v>
      </c>
      <c r="P74" t="s">
        <v>33</v>
      </c>
      <c r="Q74" t="s">
        <v>2015</v>
      </c>
    </row>
    <row r="75" spans="1:17">
      <c r="A75" s="600">
        <v>1710195</v>
      </c>
      <c r="B75" t="s">
        <v>29</v>
      </c>
      <c r="C75" t="s">
        <v>3045</v>
      </c>
      <c r="D75" t="s">
        <v>3046</v>
      </c>
      <c r="E75" s="605" t="s">
        <v>298</v>
      </c>
      <c r="F75" t="s">
        <v>3047</v>
      </c>
      <c r="G75" t="s">
        <v>3621</v>
      </c>
      <c r="H75" t="s">
        <v>23</v>
      </c>
      <c r="I75" t="s">
        <v>3622</v>
      </c>
      <c r="J75" t="s">
        <v>3623</v>
      </c>
      <c r="K75" t="s">
        <v>3624</v>
      </c>
      <c r="L75" t="s">
        <v>3625</v>
      </c>
      <c r="M75" t="s">
        <v>3626</v>
      </c>
      <c r="N75" t="s">
        <v>3627</v>
      </c>
      <c r="O75" t="s">
        <v>299</v>
      </c>
      <c r="P75" t="s">
        <v>33</v>
      </c>
      <c r="Q75" t="s">
        <v>2015</v>
      </c>
    </row>
    <row r="76" spans="1:17">
      <c r="A76" s="600">
        <v>1710401</v>
      </c>
      <c r="B76" t="s">
        <v>49</v>
      </c>
      <c r="C76" t="s">
        <v>3045</v>
      </c>
      <c r="D76" t="s">
        <v>3046</v>
      </c>
      <c r="E76" s="605" t="s">
        <v>298</v>
      </c>
      <c r="F76" t="s">
        <v>3047</v>
      </c>
      <c r="G76" t="s">
        <v>3544</v>
      </c>
      <c r="H76" t="s">
        <v>23</v>
      </c>
      <c r="I76" t="s">
        <v>3545</v>
      </c>
      <c r="J76" t="s">
        <v>3546</v>
      </c>
      <c r="K76" t="s">
        <v>3547</v>
      </c>
      <c r="L76" t="s">
        <v>3548</v>
      </c>
      <c r="M76" t="s">
        <v>3549</v>
      </c>
      <c r="N76" t="s">
        <v>3550</v>
      </c>
      <c r="O76" t="s">
        <v>299</v>
      </c>
      <c r="P76" t="s">
        <v>48</v>
      </c>
      <c r="Q76" t="s">
        <v>342</v>
      </c>
    </row>
    <row r="77" spans="1:17">
      <c r="A77" s="600">
        <v>1710401</v>
      </c>
      <c r="B77" t="s">
        <v>49</v>
      </c>
      <c r="C77" t="s">
        <v>3045</v>
      </c>
      <c r="D77" t="s">
        <v>3046</v>
      </c>
      <c r="E77" s="605" t="s">
        <v>298</v>
      </c>
      <c r="F77" t="s">
        <v>3047</v>
      </c>
      <c r="G77" t="s">
        <v>3544</v>
      </c>
      <c r="H77" t="s">
        <v>23</v>
      </c>
      <c r="I77" t="s">
        <v>3545</v>
      </c>
      <c r="J77" t="s">
        <v>3546</v>
      </c>
      <c r="K77" t="s">
        <v>3547</v>
      </c>
      <c r="L77" t="s">
        <v>3548</v>
      </c>
      <c r="M77" t="s">
        <v>3549</v>
      </c>
      <c r="N77" t="s">
        <v>3550</v>
      </c>
      <c r="O77" t="s">
        <v>299</v>
      </c>
      <c r="P77" t="s">
        <v>48</v>
      </c>
      <c r="Q77" t="s">
        <v>342</v>
      </c>
    </row>
    <row r="78" spans="1:17">
      <c r="A78" s="600">
        <v>1910654</v>
      </c>
      <c r="B78" t="s">
        <v>32</v>
      </c>
      <c r="C78" t="s">
        <v>3045</v>
      </c>
      <c r="D78" t="s">
        <v>3046</v>
      </c>
      <c r="E78" s="605" t="s">
        <v>324</v>
      </c>
      <c r="F78" t="s">
        <v>3047</v>
      </c>
      <c r="G78" t="s">
        <v>3459</v>
      </c>
      <c r="H78" t="s">
        <v>23</v>
      </c>
      <c r="I78" t="s">
        <v>3460</v>
      </c>
      <c r="J78" t="s">
        <v>3461</v>
      </c>
      <c r="K78" t="s">
        <v>3462</v>
      </c>
      <c r="L78" t="s">
        <v>3463</v>
      </c>
      <c r="M78" t="s">
        <v>3464</v>
      </c>
      <c r="N78" t="s">
        <v>3450</v>
      </c>
      <c r="O78" t="s">
        <v>325</v>
      </c>
      <c r="P78" t="s">
        <v>304</v>
      </c>
      <c r="Q78" t="s">
        <v>113</v>
      </c>
    </row>
    <row r="79" spans="1:17">
      <c r="A79" s="600">
        <v>1910654</v>
      </c>
      <c r="B79" t="s">
        <v>32</v>
      </c>
      <c r="C79" t="s">
        <v>3045</v>
      </c>
      <c r="D79" t="s">
        <v>3046</v>
      </c>
      <c r="E79" s="605" t="s">
        <v>324</v>
      </c>
      <c r="F79" t="s">
        <v>3047</v>
      </c>
      <c r="G79" t="s">
        <v>3459</v>
      </c>
      <c r="H79" t="s">
        <v>23</v>
      </c>
      <c r="I79" t="s">
        <v>3460</v>
      </c>
      <c r="J79" t="s">
        <v>3461</v>
      </c>
      <c r="K79" t="s">
        <v>3462</v>
      </c>
      <c r="L79" t="s">
        <v>3463</v>
      </c>
      <c r="M79" t="s">
        <v>3464</v>
      </c>
      <c r="N79" t="s">
        <v>3450</v>
      </c>
      <c r="O79" t="s">
        <v>325</v>
      </c>
      <c r="P79" t="s">
        <v>304</v>
      </c>
      <c r="Q79" t="s">
        <v>113</v>
      </c>
    </row>
    <row r="80" spans="1:17">
      <c r="A80" s="600">
        <v>2310193</v>
      </c>
      <c r="B80" t="s">
        <v>59</v>
      </c>
      <c r="C80" t="s">
        <v>3045</v>
      </c>
      <c r="D80" t="s">
        <v>3046</v>
      </c>
      <c r="E80" s="605" t="s">
        <v>331</v>
      </c>
      <c r="F80" t="s">
        <v>3047</v>
      </c>
      <c r="G80" t="s">
        <v>3466</v>
      </c>
      <c r="H80" t="s">
        <v>23</v>
      </c>
      <c r="I80" t="s">
        <v>3467</v>
      </c>
      <c r="J80" t="s">
        <v>3468</v>
      </c>
      <c r="K80" t="s">
        <v>3469</v>
      </c>
      <c r="L80" t="s">
        <v>3470</v>
      </c>
      <c r="M80" t="s">
        <v>3471</v>
      </c>
      <c r="N80" t="s">
        <v>3450</v>
      </c>
      <c r="O80" t="s">
        <v>332</v>
      </c>
      <c r="P80" t="s">
        <v>289</v>
      </c>
      <c r="Q80" t="s">
        <v>4969</v>
      </c>
    </row>
    <row r="81" spans="1:17">
      <c r="A81" s="600">
        <v>2310391</v>
      </c>
      <c r="B81" t="s">
        <v>27</v>
      </c>
      <c r="C81" t="s">
        <v>3045</v>
      </c>
      <c r="D81" t="s">
        <v>3046</v>
      </c>
      <c r="E81" s="605" t="s">
        <v>331</v>
      </c>
      <c r="F81" t="s">
        <v>3047</v>
      </c>
      <c r="G81" t="s">
        <v>3274</v>
      </c>
      <c r="H81" t="s">
        <v>23</v>
      </c>
      <c r="I81" t="s">
        <v>3275</v>
      </c>
      <c r="J81" t="s">
        <v>3276</v>
      </c>
      <c r="K81" t="s">
        <v>3277</v>
      </c>
      <c r="L81" t="s">
        <v>3278</v>
      </c>
      <c r="M81" t="s">
        <v>3279</v>
      </c>
      <c r="N81" t="s">
        <v>3280</v>
      </c>
      <c r="O81" t="s">
        <v>332</v>
      </c>
      <c r="P81" t="s">
        <v>40</v>
      </c>
      <c r="Q81" t="s">
        <v>1969</v>
      </c>
    </row>
    <row r="82" spans="1:17">
      <c r="A82" s="600">
        <v>2310391</v>
      </c>
      <c r="B82" t="s">
        <v>27</v>
      </c>
      <c r="C82" t="s">
        <v>3045</v>
      </c>
      <c r="D82" t="s">
        <v>3046</v>
      </c>
      <c r="E82" s="605" t="s">
        <v>331</v>
      </c>
      <c r="F82" t="s">
        <v>3047</v>
      </c>
      <c r="G82" t="s">
        <v>3274</v>
      </c>
      <c r="H82" t="s">
        <v>23</v>
      </c>
      <c r="I82" t="s">
        <v>3275</v>
      </c>
      <c r="J82" t="s">
        <v>3276</v>
      </c>
      <c r="K82" t="s">
        <v>3277</v>
      </c>
      <c r="L82" t="s">
        <v>3278</v>
      </c>
      <c r="M82" t="s">
        <v>3279</v>
      </c>
      <c r="N82" t="s">
        <v>3280</v>
      </c>
      <c r="O82" t="s">
        <v>332</v>
      </c>
      <c r="P82" t="s">
        <v>40</v>
      </c>
      <c r="Q82" t="s">
        <v>1969</v>
      </c>
    </row>
    <row r="83" spans="1:17">
      <c r="A83" s="600">
        <v>2310466</v>
      </c>
      <c r="B83" t="s">
        <v>86</v>
      </c>
      <c r="C83" t="s">
        <v>3045</v>
      </c>
      <c r="D83" t="s">
        <v>3046</v>
      </c>
      <c r="E83" s="605" t="s">
        <v>298</v>
      </c>
      <c r="F83" t="s">
        <v>3047</v>
      </c>
      <c r="G83" t="s">
        <v>3472</v>
      </c>
      <c r="H83" t="s">
        <v>23</v>
      </c>
      <c r="I83" t="s">
        <v>3473</v>
      </c>
      <c r="J83" t="s">
        <v>3474</v>
      </c>
      <c r="K83" t="s">
        <v>3475</v>
      </c>
      <c r="L83" t="s">
        <v>3476</v>
      </c>
      <c r="M83" t="s">
        <v>3477</v>
      </c>
      <c r="N83" t="s">
        <v>3478</v>
      </c>
      <c r="O83" t="s">
        <v>299</v>
      </c>
      <c r="P83" t="s">
        <v>355</v>
      </c>
      <c r="Q83" t="s">
        <v>3250</v>
      </c>
    </row>
    <row r="84" spans="1:17">
      <c r="A84" s="600">
        <v>2310466</v>
      </c>
      <c r="B84" t="s">
        <v>86</v>
      </c>
      <c r="C84" t="s">
        <v>3045</v>
      </c>
      <c r="D84" t="s">
        <v>3046</v>
      </c>
      <c r="E84" s="605" t="s">
        <v>298</v>
      </c>
      <c r="F84" t="s">
        <v>3047</v>
      </c>
      <c r="G84" t="s">
        <v>3472</v>
      </c>
      <c r="H84" t="s">
        <v>23</v>
      </c>
      <c r="I84" t="s">
        <v>3473</v>
      </c>
      <c r="J84" t="s">
        <v>3474</v>
      </c>
      <c r="K84" t="s">
        <v>3475</v>
      </c>
      <c r="L84" t="s">
        <v>3476</v>
      </c>
      <c r="M84" t="s">
        <v>3477</v>
      </c>
      <c r="N84" t="s">
        <v>3478</v>
      </c>
      <c r="O84" t="s">
        <v>299</v>
      </c>
      <c r="P84" t="s">
        <v>355</v>
      </c>
      <c r="Q84" t="s">
        <v>3250</v>
      </c>
    </row>
    <row r="85" spans="1:17">
      <c r="A85" s="600">
        <v>2510420</v>
      </c>
      <c r="B85" t="s">
        <v>22</v>
      </c>
      <c r="C85" t="s">
        <v>3045</v>
      </c>
      <c r="D85" t="s">
        <v>3046</v>
      </c>
      <c r="E85" s="605" t="s">
        <v>331</v>
      </c>
      <c r="F85" t="s">
        <v>3047</v>
      </c>
      <c r="G85" t="s">
        <v>4663</v>
      </c>
      <c r="H85" t="s">
        <v>23</v>
      </c>
      <c r="I85" t="s">
        <v>4664</v>
      </c>
      <c r="J85" t="s">
        <v>3302</v>
      </c>
      <c r="K85" t="s">
        <v>4665</v>
      </c>
      <c r="L85" t="s">
        <v>4666</v>
      </c>
      <c r="M85" t="s">
        <v>4667</v>
      </c>
      <c r="N85" t="s">
        <v>60</v>
      </c>
      <c r="O85" t="s">
        <v>332</v>
      </c>
      <c r="P85" t="s">
        <v>46</v>
      </c>
      <c r="Q85" t="s">
        <v>1969</v>
      </c>
    </row>
    <row r="86" spans="1:17">
      <c r="A86" s="600">
        <v>2510495</v>
      </c>
      <c r="B86" t="s">
        <v>75</v>
      </c>
      <c r="C86" t="s">
        <v>3045</v>
      </c>
      <c r="D86" t="s">
        <v>3046</v>
      </c>
      <c r="E86" s="605" t="s">
        <v>331</v>
      </c>
      <c r="F86" t="s">
        <v>3047</v>
      </c>
      <c r="G86" t="s">
        <v>3306</v>
      </c>
      <c r="H86" t="s">
        <v>23</v>
      </c>
      <c r="I86" t="s">
        <v>3307</v>
      </c>
      <c r="J86" t="s">
        <v>3308</v>
      </c>
      <c r="K86" t="s">
        <v>3309</v>
      </c>
      <c r="L86" t="s">
        <v>3310</v>
      </c>
      <c r="M86" t="s">
        <v>3311</v>
      </c>
      <c r="N86" t="s">
        <v>3312</v>
      </c>
      <c r="O86" t="s">
        <v>332</v>
      </c>
      <c r="P86" t="s">
        <v>349</v>
      </c>
      <c r="Q86" t="s">
        <v>265</v>
      </c>
    </row>
    <row r="87" spans="1:17">
      <c r="A87" s="600">
        <v>2510495</v>
      </c>
      <c r="B87" t="s">
        <v>75</v>
      </c>
      <c r="C87" t="s">
        <v>3045</v>
      </c>
      <c r="D87" t="s">
        <v>3046</v>
      </c>
      <c r="E87" s="605" t="s">
        <v>331</v>
      </c>
      <c r="F87" t="s">
        <v>3047</v>
      </c>
      <c r="G87" t="s">
        <v>3306</v>
      </c>
      <c r="H87" t="s">
        <v>23</v>
      </c>
      <c r="I87" t="s">
        <v>3307</v>
      </c>
      <c r="J87" t="s">
        <v>3308</v>
      </c>
      <c r="K87" t="s">
        <v>3309</v>
      </c>
      <c r="L87" t="s">
        <v>3310</v>
      </c>
      <c r="M87" t="s">
        <v>3311</v>
      </c>
      <c r="N87" t="s">
        <v>3312</v>
      </c>
      <c r="O87" t="s">
        <v>332</v>
      </c>
      <c r="P87" t="s">
        <v>349</v>
      </c>
      <c r="Q87" t="s">
        <v>265</v>
      </c>
    </row>
    <row r="88" spans="1:17">
      <c r="A88" s="600">
        <v>2510511</v>
      </c>
      <c r="B88" t="s">
        <v>43</v>
      </c>
      <c r="C88" t="s">
        <v>3045</v>
      </c>
      <c r="D88" t="s">
        <v>3046</v>
      </c>
      <c r="E88" s="605" t="s">
        <v>331</v>
      </c>
      <c r="F88" t="s">
        <v>3047</v>
      </c>
      <c r="G88" t="s">
        <v>4671</v>
      </c>
      <c r="H88" t="s">
        <v>23</v>
      </c>
      <c r="I88" t="s">
        <v>4672</v>
      </c>
      <c r="J88" t="s">
        <v>4673</v>
      </c>
      <c r="K88" t="s">
        <v>4674</v>
      </c>
      <c r="L88" t="s">
        <v>4675</v>
      </c>
      <c r="M88" t="s">
        <v>4676</v>
      </c>
      <c r="N88" t="s">
        <v>23</v>
      </c>
      <c r="O88" t="s">
        <v>332</v>
      </c>
      <c r="P88" t="s">
        <v>276</v>
      </c>
      <c r="Q88" t="s">
        <v>1969</v>
      </c>
    </row>
    <row r="89" spans="1:17">
      <c r="A89" s="600">
        <v>2610451</v>
      </c>
      <c r="B89" t="s">
        <v>77</v>
      </c>
      <c r="C89" t="s">
        <v>3045</v>
      </c>
      <c r="D89" t="s">
        <v>3046</v>
      </c>
      <c r="E89" s="605" t="s">
        <v>298</v>
      </c>
      <c r="F89" t="s">
        <v>3047</v>
      </c>
      <c r="G89" t="s">
        <v>3369</v>
      </c>
      <c r="H89" t="s">
        <v>23</v>
      </c>
      <c r="I89" t="s">
        <v>3370</v>
      </c>
      <c r="J89" t="s">
        <v>3371</v>
      </c>
      <c r="K89" t="s">
        <v>3372</v>
      </c>
      <c r="L89" t="s">
        <v>3373</v>
      </c>
      <c r="M89" t="s">
        <v>3374</v>
      </c>
      <c r="N89" t="s">
        <v>3375</v>
      </c>
      <c r="O89" t="s">
        <v>299</v>
      </c>
      <c r="P89" t="s">
        <v>1934</v>
      </c>
      <c r="Q89" t="s">
        <v>2004</v>
      </c>
    </row>
    <row r="90" spans="1:17">
      <c r="A90" s="600">
        <v>2610451</v>
      </c>
      <c r="B90" t="s">
        <v>77</v>
      </c>
      <c r="C90" t="s">
        <v>3045</v>
      </c>
      <c r="D90" t="s">
        <v>3046</v>
      </c>
      <c r="E90" s="605" t="s">
        <v>298</v>
      </c>
      <c r="F90" t="s">
        <v>3047</v>
      </c>
      <c r="G90" t="s">
        <v>3369</v>
      </c>
      <c r="H90" t="s">
        <v>23</v>
      </c>
      <c r="I90" t="s">
        <v>3370</v>
      </c>
      <c r="J90" t="s">
        <v>3371</v>
      </c>
      <c r="K90" t="s">
        <v>3372</v>
      </c>
      <c r="L90" t="s">
        <v>3373</v>
      </c>
      <c r="M90" t="s">
        <v>3374</v>
      </c>
      <c r="N90" t="s">
        <v>3375</v>
      </c>
      <c r="O90" t="s">
        <v>299</v>
      </c>
      <c r="P90" t="s">
        <v>1934</v>
      </c>
      <c r="Q90" t="s">
        <v>2004</v>
      </c>
    </row>
    <row r="91" spans="1:17">
      <c r="A91" s="600">
        <v>2610493</v>
      </c>
      <c r="B91" t="s">
        <v>59</v>
      </c>
      <c r="C91" t="s">
        <v>3045</v>
      </c>
      <c r="D91" t="s">
        <v>3046</v>
      </c>
      <c r="E91" s="605" t="s">
        <v>298</v>
      </c>
      <c r="F91" t="s">
        <v>3047</v>
      </c>
      <c r="G91" t="s">
        <v>3362</v>
      </c>
      <c r="H91" t="s">
        <v>3363</v>
      </c>
      <c r="I91" t="s">
        <v>3364</v>
      </c>
      <c r="J91" t="s">
        <v>3315</v>
      </c>
      <c r="K91" t="s">
        <v>3365</v>
      </c>
      <c r="L91" t="s">
        <v>3366</v>
      </c>
      <c r="M91" t="s">
        <v>3367</v>
      </c>
      <c r="N91" t="s">
        <v>3368</v>
      </c>
      <c r="O91" t="s">
        <v>299</v>
      </c>
      <c r="P91" t="s">
        <v>1946</v>
      </c>
      <c r="Q91" t="s">
        <v>342</v>
      </c>
    </row>
    <row r="92" spans="1:17">
      <c r="A92" s="600">
        <v>2610493</v>
      </c>
      <c r="B92" t="s">
        <v>59</v>
      </c>
      <c r="C92" t="s">
        <v>3045</v>
      </c>
      <c r="D92" t="s">
        <v>3046</v>
      </c>
      <c r="E92" s="605" t="s">
        <v>298</v>
      </c>
      <c r="F92" t="s">
        <v>3047</v>
      </c>
      <c r="G92" t="s">
        <v>3362</v>
      </c>
      <c r="H92" t="s">
        <v>3363</v>
      </c>
      <c r="I92" t="s">
        <v>3364</v>
      </c>
      <c r="J92" t="s">
        <v>3315</v>
      </c>
      <c r="K92" t="s">
        <v>3365</v>
      </c>
      <c r="L92" t="s">
        <v>3366</v>
      </c>
      <c r="M92" t="s">
        <v>3367</v>
      </c>
      <c r="N92" t="s">
        <v>3368</v>
      </c>
      <c r="O92" t="s">
        <v>299</v>
      </c>
      <c r="P92" t="s">
        <v>1946</v>
      </c>
      <c r="Q92" t="s">
        <v>342</v>
      </c>
    </row>
    <row r="93" spans="1:17">
      <c r="A93" s="600">
        <v>2610527</v>
      </c>
      <c r="B93" t="s">
        <v>22</v>
      </c>
      <c r="C93" t="s">
        <v>3045</v>
      </c>
      <c r="D93" t="s">
        <v>3046</v>
      </c>
      <c r="E93" s="605" t="s">
        <v>324</v>
      </c>
      <c r="F93" t="s">
        <v>3047</v>
      </c>
      <c r="G93" t="s">
        <v>3558</v>
      </c>
      <c r="H93" t="s">
        <v>23</v>
      </c>
      <c r="I93" t="s">
        <v>3559</v>
      </c>
      <c r="J93" t="s">
        <v>3560</v>
      </c>
      <c r="K93" t="s">
        <v>3561</v>
      </c>
      <c r="L93" t="s">
        <v>3562</v>
      </c>
      <c r="M93" t="s">
        <v>3563</v>
      </c>
      <c r="N93" t="s">
        <v>2002</v>
      </c>
      <c r="O93" t="s">
        <v>325</v>
      </c>
      <c r="P93" t="s">
        <v>3521</v>
      </c>
      <c r="Q93" t="s">
        <v>1970</v>
      </c>
    </row>
    <row r="94" spans="1:17">
      <c r="A94" s="600">
        <v>2710376</v>
      </c>
      <c r="B94" t="s">
        <v>29</v>
      </c>
      <c r="C94" t="s">
        <v>3045</v>
      </c>
      <c r="D94" t="s">
        <v>3046</v>
      </c>
      <c r="E94" s="605" t="s">
        <v>331</v>
      </c>
      <c r="F94" t="s">
        <v>3047</v>
      </c>
      <c r="G94" t="s">
        <v>3479</v>
      </c>
      <c r="H94" t="s">
        <v>23</v>
      </c>
      <c r="I94" t="s">
        <v>3480</v>
      </c>
      <c r="J94" t="s">
        <v>3481</v>
      </c>
      <c r="K94" t="s">
        <v>3482</v>
      </c>
      <c r="L94" t="s">
        <v>3483</v>
      </c>
      <c r="M94" t="s">
        <v>3484</v>
      </c>
      <c r="N94" t="s">
        <v>60</v>
      </c>
      <c r="O94" t="s">
        <v>332</v>
      </c>
      <c r="P94" t="s">
        <v>50</v>
      </c>
      <c r="Q94" t="s">
        <v>1969</v>
      </c>
    </row>
    <row r="95" spans="1:17">
      <c r="A95" s="600">
        <v>2710392</v>
      </c>
      <c r="B95" t="s">
        <v>32</v>
      </c>
      <c r="C95" t="s">
        <v>3045</v>
      </c>
      <c r="D95" t="s">
        <v>3046</v>
      </c>
      <c r="E95" s="605" t="s">
        <v>331</v>
      </c>
      <c r="F95" t="s">
        <v>3047</v>
      </c>
      <c r="G95" t="s">
        <v>3485</v>
      </c>
      <c r="H95" t="s">
        <v>3486</v>
      </c>
      <c r="I95" t="s">
        <v>3487</v>
      </c>
      <c r="J95" t="s">
        <v>3488</v>
      </c>
      <c r="K95" t="s">
        <v>3489</v>
      </c>
      <c r="L95" t="s">
        <v>3490</v>
      </c>
      <c r="M95" t="s">
        <v>3491</v>
      </c>
      <c r="N95" t="s">
        <v>3492</v>
      </c>
      <c r="O95" t="s">
        <v>332</v>
      </c>
      <c r="P95" t="s">
        <v>25</v>
      </c>
      <c r="Q95" t="s">
        <v>1969</v>
      </c>
    </row>
    <row r="96" spans="1:17">
      <c r="A96" s="600">
        <v>3010743</v>
      </c>
      <c r="B96" t="s">
        <v>51</v>
      </c>
      <c r="C96" t="s">
        <v>3045</v>
      </c>
      <c r="D96" t="s">
        <v>3046</v>
      </c>
      <c r="E96" s="605" t="s">
        <v>331</v>
      </c>
      <c r="F96" t="s">
        <v>3047</v>
      </c>
      <c r="G96" t="s">
        <v>3564</v>
      </c>
      <c r="H96" t="s">
        <v>23</v>
      </c>
      <c r="I96" t="s">
        <v>3565</v>
      </c>
      <c r="J96" t="s">
        <v>3566</v>
      </c>
      <c r="K96" t="s">
        <v>3567</v>
      </c>
      <c r="L96" t="s">
        <v>3568</v>
      </c>
      <c r="M96" t="s">
        <v>3569</v>
      </c>
      <c r="N96" t="s">
        <v>3570</v>
      </c>
      <c r="O96" t="s">
        <v>332</v>
      </c>
      <c r="P96" t="s">
        <v>1991</v>
      </c>
      <c r="Q96" t="s">
        <v>5014</v>
      </c>
    </row>
    <row r="97" spans="1:17">
      <c r="A97" s="600">
        <v>3010743</v>
      </c>
      <c r="B97" t="s">
        <v>51</v>
      </c>
      <c r="C97" t="s">
        <v>3045</v>
      </c>
      <c r="D97" t="s">
        <v>3046</v>
      </c>
      <c r="E97" s="605" t="s">
        <v>331</v>
      </c>
      <c r="F97" t="s">
        <v>3047</v>
      </c>
      <c r="G97" t="s">
        <v>3564</v>
      </c>
      <c r="H97" t="s">
        <v>23</v>
      </c>
      <c r="I97" t="s">
        <v>3565</v>
      </c>
      <c r="J97" t="s">
        <v>3566</v>
      </c>
      <c r="K97" t="s">
        <v>3567</v>
      </c>
      <c r="L97" t="s">
        <v>3568</v>
      </c>
      <c r="M97" t="s">
        <v>3569</v>
      </c>
      <c r="N97" t="s">
        <v>3570</v>
      </c>
      <c r="O97" t="s">
        <v>332</v>
      </c>
      <c r="P97" t="s">
        <v>1991</v>
      </c>
      <c r="Q97" t="s">
        <v>5014</v>
      </c>
    </row>
    <row r="98" spans="1:17">
      <c r="A98" s="600">
        <v>3010792</v>
      </c>
      <c r="B98" t="s">
        <v>84</v>
      </c>
      <c r="C98" t="s">
        <v>3045</v>
      </c>
      <c r="D98" t="s">
        <v>3046</v>
      </c>
      <c r="E98" s="605" t="s">
        <v>298</v>
      </c>
      <c r="F98" t="s">
        <v>3047</v>
      </c>
      <c r="G98" t="s">
        <v>3377</v>
      </c>
      <c r="H98" t="s">
        <v>3378</v>
      </c>
      <c r="I98" t="s">
        <v>3379</v>
      </c>
      <c r="J98" t="s">
        <v>3380</v>
      </c>
      <c r="K98" t="s">
        <v>3381</v>
      </c>
      <c r="L98" t="s">
        <v>3382</v>
      </c>
      <c r="M98" t="s">
        <v>3383</v>
      </c>
      <c r="N98" t="s">
        <v>3384</v>
      </c>
      <c r="O98" t="s">
        <v>299</v>
      </c>
      <c r="P98" t="s">
        <v>301</v>
      </c>
      <c r="Q98" t="s">
        <v>71</v>
      </c>
    </row>
    <row r="99" spans="1:17">
      <c r="A99" s="2">
        <v>3010792</v>
      </c>
      <c r="B99" t="s">
        <v>84</v>
      </c>
      <c r="C99" t="s">
        <v>3045</v>
      </c>
      <c r="D99" t="s">
        <v>3046</v>
      </c>
      <c r="E99" s="605" t="s">
        <v>298</v>
      </c>
      <c r="F99" t="s">
        <v>3047</v>
      </c>
      <c r="G99" t="s">
        <v>3377</v>
      </c>
      <c r="H99" t="s">
        <v>3378</v>
      </c>
      <c r="I99" t="s">
        <v>3379</v>
      </c>
      <c r="J99" t="s">
        <v>3380</v>
      </c>
      <c r="K99" t="s">
        <v>3381</v>
      </c>
      <c r="L99" t="s">
        <v>3382</v>
      </c>
      <c r="M99" t="s">
        <v>3383</v>
      </c>
      <c r="N99" t="s">
        <v>3384</v>
      </c>
      <c r="O99" t="s">
        <v>299</v>
      </c>
      <c r="P99" t="s">
        <v>301</v>
      </c>
      <c r="Q99" t="s">
        <v>71</v>
      </c>
    </row>
    <row r="100" spans="1:17">
      <c r="A100" s="2">
        <v>5010014</v>
      </c>
      <c r="B100" t="s">
        <v>53</v>
      </c>
      <c r="C100" t="s">
        <v>3045</v>
      </c>
      <c r="D100" t="s">
        <v>3046</v>
      </c>
      <c r="E100" s="605" t="s">
        <v>298</v>
      </c>
      <c r="F100" t="s">
        <v>3047</v>
      </c>
      <c r="G100" t="s">
        <v>3713</v>
      </c>
      <c r="H100" t="s">
        <v>3714</v>
      </c>
      <c r="I100" t="s">
        <v>3715</v>
      </c>
      <c r="J100" t="s">
        <v>3716</v>
      </c>
      <c r="K100" t="s">
        <v>3717</v>
      </c>
      <c r="L100" t="s">
        <v>3718</v>
      </c>
      <c r="M100" t="s">
        <v>3719</v>
      </c>
      <c r="N100" t="s">
        <v>3627</v>
      </c>
      <c r="O100" t="s">
        <v>299</v>
      </c>
      <c r="P100" t="s">
        <v>63</v>
      </c>
      <c r="Q100" t="s">
        <v>342</v>
      </c>
    </row>
    <row r="101" spans="1:17">
      <c r="A101" s="2">
        <v>5010014</v>
      </c>
      <c r="B101" t="s">
        <v>53</v>
      </c>
      <c r="C101" t="s">
        <v>3045</v>
      </c>
      <c r="D101" t="s">
        <v>3046</v>
      </c>
      <c r="E101" s="605" t="s">
        <v>298</v>
      </c>
      <c r="F101" t="s">
        <v>3047</v>
      </c>
      <c r="G101" t="s">
        <v>3713</v>
      </c>
      <c r="H101" t="s">
        <v>3714</v>
      </c>
      <c r="I101" t="s">
        <v>3715</v>
      </c>
      <c r="J101" t="s">
        <v>3716</v>
      </c>
      <c r="K101" t="s">
        <v>3717</v>
      </c>
      <c r="L101" t="s">
        <v>3718</v>
      </c>
      <c r="M101" t="s">
        <v>3719</v>
      </c>
      <c r="N101" t="s">
        <v>3627</v>
      </c>
      <c r="O101" t="s">
        <v>299</v>
      </c>
      <c r="P101" t="s">
        <v>63</v>
      </c>
      <c r="Q101" t="s">
        <v>342</v>
      </c>
    </row>
    <row r="102" spans="1:17">
      <c r="A102" s="2">
        <v>5010022</v>
      </c>
      <c r="B102" t="s">
        <v>80</v>
      </c>
      <c r="C102" t="s">
        <v>3045</v>
      </c>
      <c r="D102" t="s">
        <v>3046</v>
      </c>
      <c r="E102" s="605" t="s">
        <v>298</v>
      </c>
      <c r="F102" t="s">
        <v>3047</v>
      </c>
      <c r="G102" t="s">
        <v>3720</v>
      </c>
      <c r="H102" t="s">
        <v>3721</v>
      </c>
      <c r="I102" t="s">
        <v>3722</v>
      </c>
      <c r="J102" t="s">
        <v>3723</v>
      </c>
      <c r="K102" t="s">
        <v>3724</v>
      </c>
      <c r="L102" t="s">
        <v>3725</v>
      </c>
      <c r="M102" t="s">
        <v>3726</v>
      </c>
      <c r="N102" t="s">
        <v>3727</v>
      </c>
      <c r="O102" t="s">
        <v>299</v>
      </c>
      <c r="P102" t="s">
        <v>1968</v>
      </c>
      <c r="Q102" t="s">
        <v>1964</v>
      </c>
    </row>
    <row r="103" spans="1:17">
      <c r="A103" s="2">
        <v>5010022</v>
      </c>
      <c r="B103" t="s">
        <v>80</v>
      </c>
      <c r="C103" t="s">
        <v>3045</v>
      </c>
      <c r="D103" t="s">
        <v>3046</v>
      </c>
      <c r="E103" s="605" t="s">
        <v>298</v>
      </c>
      <c r="F103" t="s">
        <v>3047</v>
      </c>
      <c r="G103" t="s">
        <v>3720</v>
      </c>
      <c r="H103" t="s">
        <v>3721</v>
      </c>
      <c r="I103" t="s">
        <v>3722</v>
      </c>
      <c r="J103" t="s">
        <v>3723</v>
      </c>
      <c r="K103" t="s">
        <v>3724</v>
      </c>
      <c r="L103" t="s">
        <v>3725</v>
      </c>
      <c r="M103" t="s">
        <v>3726</v>
      </c>
      <c r="N103" t="s">
        <v>3727</v>
      </c>
      <c r="O103" t="s">
        <v>299</v>
      </c>
      <c r="P103" t="s">
        <v>1968</v>
      </c>
      <c r="Q103" t="s">
        <v>1964</v>
      </c>
    </row>
    <row r="104" spans="1:17">
      <c r="A104" s="2">
        <v>6010021</v>
      </c>
      <c r="B104" t="s">
        <v>27</v>
      </c>
      <c r="C104" t="s">
        <v>3045</v>
      </c>
      <c r="D104" t="s">
        <v>3046</v>
      </c>
      <c r="E104" s="605" t="s">
        <v>298</v>
      </c>
      <c r="F104" t="s">
        <v>3047</v>
      </c>
      <c r="G104" t="s">
        <v>3597</v>
      </c>
      <c r="H104" t="s">
        <v>3598</v>
      </c>
      <c r="I104" t="s">
        <v>3599</v>
      </c>
      <c r="J104" t="s">
        <v>3600</v>
      </c>
      <c r="K104" t="s">
        <v>3601</v>
      </c>
      <c r="L104" t="s">
        <v>3602</v>
      </c>
      <c r="M104" t="s">
        <v>3603</v>
      </c>
      <c r="N104" t="s">
        <v>3604</v>
      </c>
      <c r="O104" t="s">
        <v>299</v>
      </c>
      <c r="P104" t="s">
        <v>56</v>
      </c>
      <c r="Q104" t="s">
        <v>345</v>
      </c>
    </row>
    <row r="105" spans="1:17">
      <c r="A105" s="2">
        <v>6010021</v>
      </c>
      <c r="B105" t="s">
        <v>27</v>
      </c>
      <c r="C105" t="s">
        <v>3045</v>
      </c>
      <c r="D105" t="s">
        <v>3046</v>
      </c>
      <c r="E105" s="605" t="s">
        <v>298</v>
      </c>
      <c r="F105" t="s">
        <v>3047</v>
      </c>
      <c r="G105" t="s">
        <v>3597</v>
      </c>
      <c r="H105" t="s">
        <v>3598</v>
      </c>
      <c r="I105" t="s">
        <v>3599</v>
      </c>
      <c r="J105" t="s">
        <v>3600</v>
      </c>
      <c r="K105" t="s">
        <v>3601</v>
      </c>
      <c r="L105" t="s">
        <v>3602</v>
      </c>
      <c r="M105" t="s">
        <v>3603</v>
      </c>
      <c r="N105" t="s">
        <v>3604</v>
      </c>
      <c r="O105" t="s">
        <v>299</v>
      </c>
      <c r="P105" t="s">
        <v>56</v>
      </c>
      <c r="Q105" t="s">
        <v>345</v>
      </c>
    </row>
    <row r="106" spans="1:17">
      <c r="A106" s="2"/>
    </row>
    <row r="107" spans="1:17">
      <c r="A107" s="2"/>
    </row>
    <row r="108" spans="1:17">
      <c r="A108" s="2"/>
    </row>
    <row r="109" spans="1:17">
      <c r="A109" s="2"/>
    </row>
    <row r="110" spans="1:17">
      <c r="A110" s="2"/>
    </row>
    <row r="111" spans="1:17">
      <c r="A111" s="2"/>
    </row>
    <row r="112" spans="1:17">
      <c r="A112" s="2"/>
    </row>
    <row r="113" spans="1:1">
      <c r="A113" s="2"/>
    </row>
    <row r="114" spans="1:1">
      <c r="A114" s="2"/>
    </row>
    <row r="117" spans="1:1">
      <c r="A117" s="2"/>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E67"/>
  <sheetViews>
    <sheetView workbookViewId="0">
      <selection activeCell="E28" sqref="E28"/>
    </sheetView>
  </sheetViews>
  <sheetFormatPr defaultColWidth="8.75" defaultRowHeight="18.75"/>
  <cols>
    <col min="1" max="1" width="12.625" style="209" bestFit="1" customWidth="1"/>
    <col min="2" max="2" width="4.5" style="209" customWidth="1"/>
    <col min="3" max="3" width="59.25" style="209" bestFit="1" customWidth="1"/>
    <col min="4" max="4" width="12.5" style="209" bestFit="1" customWidth="1"/>
    <col min="5" max="5" width="73.5" style="209" bestFit="1" customWidth="1"/>
    <col min="6" max="16384" width="8.75" style="209"/>
  </cols>
  <sheetData>
    <row r="1" spans="1:5">
      <c r="A1" s="209">
        <v>110017</v>
      </c>
      <c r="B1" s="209">
        <v>1</v>
      </c>
      <c r="C1" s="209" t="s">
        <v>3493</v>
      </c>
      <c r="D1" s="209" t="s">
        <v>5188</v>
      </c>
      <c r="E1" s="209" t="s">
        <v>3496</v>
      </c>
    </row>
    <row r="2" spans="1:5">
      <c r="A2" s="209">
        <v>110033</v>
      </c>
      <c r="B2" s="209">
        <v>2</v>
      </c>
      <c r="C2" s="668" t="s">
        <v>3331</v>
      </c>
      <c r="D2" s="209" t="s">
        <v>5189</v>
      </c>
      <c r="E2" s="209" t="s">
        <v>3335</v>
      </c>
    </row>
    <row r="3" spans="1:5">
      <c r="A3" s="209">
        <v>110041</v>
      </c>
      <c r="B3" s="209">
        <v>3</v>
      </c>
      <c r="C3" s="209" t="s">
        <v>3385</v>
      </c>
      <c r="D3" s="209" t="s">
        <v>5190</v>
      </c>
      <c r="E3" s="209" t="s">
        <v>3389</v>
      </c>
    </row>
    <row r="4" spans="1:5">
      <c r="A4" s="209">
        <v>110173</v>
      </c>
      <c r="B4" s="209">
        <v>4</v>
      </c>
      <c r="C4" s="209" t="s">
        <v>5160</v>
      </c>
      <c r="D4" s="209" t="s">
        <v>5191</v>
      </c>
      <c r="E4" s="209" t="s">
        <v>5192</v>
      </c>
    </row>
    <row r="5" spans="1:5">
      <c r="A5" s="209">
        <v>110264</v>
      </c>
      <c r="B5" s="209">
        <v>5</v>
      </c>
      <c r="C5" s="209" t="s">
        <v>5161</v>
      </c>
      <c r="D5" s="209" t="s">
        <v>5193</v>
      </c>
      <c r="E5" s="209" t="s">
        <v>5194</v>
      </c>
    </row>
    <row r="6" spans="1:5">
      <c r="A6" s="209">
        <v>111064</v>
      </c>
      <c r="B6" s="209">
        <v>6</v>
      </c>
      <c r="C6" s="209" t="s">
        <v>3628</v>
      </c>
      <c r="D6" s="209" t="s">
        <v>5188</v>
      </c>
      <c r="E6" s="209" t="s">
        <v>3630</v>
      </c>
    </row>
    <row r="7" spans="1:5">
      <c r="A7" s="209">
        <v>111239</v>
      </c>
      <c r="B7" s="209">
        <v>7</v>
      </c>
      <c r="C7" s="209" t="s">
        <v>3393</v>
      </c>
      <c r="D7" s="209" t="s">
        <v>5188</v>
      </c>
      <c r="E7" s="209" t="s">
        <v>3396</v>
      </c>
    </row>
    <row r="8" spans="1:5">
      <c r="A8" s="209">
        <v>111247</v>
      </c>
      <c r="B8" s="209">
        <v>8</v>
      </c>
      <c r="C8" s="209" t="s">
        <v>3500</v>
      </c>
      <c r="D8" s="209" t="s">
        <v>5195</v>
      </c>
      <c r="E8" s="209" t="s">
        <v>3503</v>
      </c>
    </row>
    <row r="9" spans="1:5">
      <c r="A9" s="209">
        <v>113276</v>
      </c>
      <c r="B9" s="209">
        <v>9</v>
      </c>
      <c r="C9" s="209" t="s">
        <v>5162</v>
      </c>
      <c r="D9" s="209" t="s">
        <v>5196</v>
      </c>
      <c r="E9" s="209" t="s">
        <v>5197</v>
      </c>
    </row>
    <row r="10" spans="1:5">
      <c r="A10" s="209">
        <v>113656</v>
      </c>
      <c r="B10" s="209">
        <v>10</v>
      </c>
      <c r="C10" s="209" t="s">
        <v>3339</v>
      </c>
      <c r="D10" s="209" t="s">
        <v>5198</v>
      </c>
      <c r="E10" s="209" t="s">
        <v>3342</v>
      </c>
    </row>
    <row r="11" spans="1:5">
      <c r="A11" s="209">
        <v>113953</v>
      </c>
      <c r="B11" s="209">
        <v>11</v>
      </c>
      <c r="C11" s="209" t="s">
        <v>5199</v>
      </c>
      <c r="D11" s="209" t="s">
        <v>5200</v>
      </c>
      <c r="E11" s="209" t="s">
        <v>5201</v>
      </c>
    </row>
    <row r="12" spans="1:5">
      <c r="A12" s="209">
        <v>114332</v>
      </c>
      <c r="B12" s="209">
        <v>12</v>
      </c>
      <c r="C12" s="209" t="s">
        <v>3579</v>
      </c>
      <c r="D12" s="209" t="s">
        <v>5202</v>
      </c>
      <c r="E12" s="209" t="s">
        <v>3583</v>
      </c>
    </row>
    <row r="13" spans="1:5">
      <c r="A13" s="209">
        <v>114894</v>
      </c>
      <c r="B13" s="209">
        <v>13</v>
      </c>
      <c r="C13" s="209" t="s">
        <v>3507</v>
      </c>
      <c r="D13" s="209" t="s">
        <v>5203</v>
      </c>
      <c r="E13" s="209" t="s">
        <v>3510</v>
      </c>
    </row>
    <row r="14" spans="1:5">
      <c r="A14" s="209">
        <v>115230</v>
      </c>
      <c r="B14" s="209">
        <v>14</v>
      </c>
      <c r="C14" s="209" t="s">
        <v>3634</v>
      </c>
      <c r="D14" s="209" t="s">
        <v>5204</v>
      </c>
      <c r="E14" s="209" t="s">
        <v>3637</v>
      </c>
    </row>
    <row r="15" spans="1:5">
      <c r="A15" s="209">
        <v>116022</v>
      </c>
      <c r="B15" s="209">
        <v>15</v>
      </c>
      <c r="C15" s="209" t="s">
        <v>3686</v>
      </c>
      <c r="D15" s="209" t="s">
        <v>5205</v>
      </c>
      <c r="E15" s="209" t="s">
        <v>3689</v>
      </c>
    </row>
    <row r="16" spans="1:5">
      <c r="A16" s="209">
        <v>410037</v>
      </c>
      <c r="B16" s="209">
        <v>16</v>
      </c>
      <c r="C16" s="209" t="s">
        <v>3114</v>
      </c>
      <c r="D16" s="209" t="s">
        <v>5206</v>
      </c>
      <c r="E16" s="209" t="s">
        <v>3117</v>
      </c>
    </row>
    <row r="17" spans="1:5">
      <c r="A17" s="209">
        <v>410219</v>
      </c>
      <c r="B17" s="209">
        <v>17</v>
      </c>
      <c r="C17" s="209" t="s">
        <v>3400</v>
      </c>
      <c r="D17" s="209" t="s">
        <v>5207</v>
      </c>
      <c r="E17" s="209" t="s">
        <v>3403</v>
      </c>
    </row>
    <row r="18" spans="1:5">
      <c r="A18" s="209">
        <v>410334</v>
      </c>
      <c r="B18" s="209">
        <v>18</v>
      </c>
      <c r="C18" s="209" t="s">
        <v>3346</v>
      </c>
      <c r="D18" s="209" t="s">
        <v>5208</v>
      </c>
      <c r="E18" s="209" t="s">
        <v>3350</v>
      </c>
    </row>
    <row r="19" spans="1:5">
      <c r="A19" s="209">
        <v>411274</v>
      </c>
      <c r="B19" s="209">
        <v>19</v>
      </c>
      <c r="C19" s="209" t="s">
        <v>3606</v>
      </c>
      <c r="D19" s="209" t="s">
        <v>5209</v>
      </c>
      <c r="E19" s="209" t="s">
        <v>3609</v>
      </c>
    </row>
    <row r="20" spans="1:5">
      <c r="A20" s="209">
        <v>411662</v>
      </c>
      <c r="B20" s="209">
        <v>20</v>
      </c>
      <c r="C20" s="209" t="s">
        <v>3641</v>
      </c>
      <c r="D20" s="209" t="s">
        <v>5210</v>
      </c>
      <c r="E20" s="209" t="s">
        <v>3644</v>
      </c>
    </row>
    <row r="21" spans="1:5">
      <c r="A21" s="209">
        <v>711129</v>
      </c>
      <c r="B21" s="209">
        <v>21</v>
      </c>
      <c r="C21" s="209" t="s">
        <v>3407</v>
      </c>
      <c r="D21" s="209" t="s">
        <v>5211</v>
      </c>
      <c r="E21" s="209" t="s">
        <v>3411</v>
      </c>
    </row>
    <row r="22" spans="1:5">
      <c r="A22" s="209">
        <v>711848</v>
      </c>
      <c r="B22" s="209">
        <v>22</v>
      </c>
      <c r="C22" s="209" t="s">
        <v>3162</v>
      </c>
      <c r="D22" s="209" t="s">
        <v>5212</v>
      </c>
      <c r="E22" s="209" t="s">
        <v>3165</v>
      </c>
    </row>
    <row r="23" spans="1:5">
      <c r="A23" s="209">
        <v>712093</v>
      </c>
      <c r="B23" s="209">
        <v>23</v>
      </c>
      <c r="C23" s="209" t="s">
        <v>3514</v>
      </c>
      <c r="D23" s="209" t="s">
        <v>5213</v>
      </c>
      <c r="E23" s="209" t="s">
        <v>3517</v>
      </c>
    </row>
    <row r="24" spans="1:5">
      <c r="A24" s="209">
        <v>712259</v>
      </c>
      <c r="B24" s="209">
        <v>24</v>
      </c>
      <c r="C24" s="209" t="s">
        <v>3354</v>
      </c>
      <c r="D24" s="209" t="s">
        <v>5214</v>
      </c>
      <c r="E24" s="209" t="s">
        <v>3358</v>
      </c>
    </row>
    <row r="25" spans="1:5">
      <c r="A25" s="209">
        <v>712267</v>
      </c>
      <c r="B25" s="209">
        <v>25</v>
      </c>
      <c r="C25" s="209" t="s">
        <v>3415</v>
      </c>
      <c r="D25" s="209" t="s">
        <v>5215</v>
      </c>
      <c r="E25" s="209" t="s">
        <v>3418</v>
      </c>
    </row>
    <row r="26" spans="1:5">
      <c r="A26" s="209">
        <v>712606</v>
      </c>
      <c r="B26" s="209">
        <v>26</v>
      </c>
      <c r="C26" s="209" t="s">
        <v>3648</v>
      </c>
      <c r="D26" s="209" t="s">
        <v>5216</v>
      </c>
      <c r="E26" s="209" t="s">
        <v>3651</v>
      </c>
    </row>
    <row r="27" spans="1:5">
      <c r="A27" s="209">
        <v>811887</v>
      </c>
      <c r="B27" s="209">
        <v>27</v>
      </c>
      <c r="C27" s="209" t="s">
        <v>5168</v>
      </c>
      <c r="D27" s="209" t="s">
        <v>5217</v>
      </c>
      <c r="E27" s="209" t="s">
        <v>5218</v>
      </c>
    </row>
    <row r="28" spans="1:5">
      <c r="A28" s="209">
        <v>812224</v>
      </c>
      <c r="B28" s="209">
        <v>28</v>
      </c>
      <c r="C28" s="209" t="s">
        <v>3180</v>
      </c>
      <c r="D28" s="209" t="s">
        <v>5219</v>
      </c>
      <c r="E28" s="209" t="s">
        <v>3183</v>
      </c>
    </row>
    <row r="29" spans="1:5">
      <c r="A29" s="209">
        <v>812497</v>
      </c>
      <c r="B29" s="209">
        <v>29</v>
      </c>
      <c r="C29" s="209" t="s">
        <v>3588</v>
      </c>
      <c r="D29" s="209" t="s">
        <v>5220</v>
      </c>
      <c r="E29" s="209" t="s">
        <v>3592</v>
      </c>
    </row>
    <row r="30" spans="1:5">
      <c r="A30" s="209">
        <v>812505</v>
      </c>
      <c r="B30" s="209">
        <v>30</v>
      </c>
      <c r="C30" s="209" t="s">
        <v>3522</v>
      </c>
      <c r="D30" s="209" t="s">
        <v>5221</v>
      </c>
      <c r="E30" s="209" t="s">
        <v>3525</v>
      </c>
    </row>
    <row r="31" spans="1:5">
      <c r="A31" s="209">
        <v>812646</v>
      </c>
      <c r="B31" s="209">
        <v>31</v>
      </c>
      <c r="C31" s="209" t="s">
        <v>4319</v>
      </c>
      <c r="D31" s="209" t="s">
        <v>5222</v>
      </c>
      <c r="E31" s="209" t="s">
        <v>4322</v>
      </c>
    </row>
    <row r="32" spans="1:5">
      <c r="A32" s="209">
        <v>1110107</v>
      </c>
      <c r="B32" s="209">
        <v>32</v>
      </c>
      <c r="C32" s="209" t="s">
        <v>3422</v>
      </c>
      <c r="D32" s="209" t="s">
        <v>5223</v>
      </c>
      <c r="E32" s="209" t="s">
        <v>3425</v>
      </c>
    </row>
    <row r="33" spans="1:5">
      <c r="A33" s="209">
        <v>1110263</v>
      </c>
      <c r="B33" s="209">
        <v>33</v>
      </c>
      <c r="C33" s="209" t="s">
        <v>5224</v>
      </c>
      <c r="D33" s="209" t="s">
        <v>5225</v>
      </c>
      <c r="E33" s="209" t="s">
        <v>5226</v>
      </c>
    </row>
    <row r="34" spans="1:5">
      <c r="A34" s="209">
        <v>1110602</v>
      </c>
      <c r="B34" s="209">
        <v>34</v>
      </c>
      <c r="C34" s="209" t="s">
        <v>3529</v>
      </c>
      <c r="D34" s="209" t="s">
        <v>5227</v>
      </c>
      <c r="E34" s="209" t="s">
        <v>3533</v>
      </c>
    </row>
    <row r="35" spans="1:5">
      <c r="A35" s="209">
        <v>1210253</v>
      </c>
      <c r="B35" s="209">
        <v>35</v>
      </c>
      <c r="C35" s="209" t="s">
        <v>3429</v>
      </c>
      <c r="D35" s="209" t="s">
        <v>5228</v>
      </c>
      <c r="E35" s="209" t="s">
        <v>3432</v>
      </c>
    </row>
    <row r="36" spans="1:5">
      <c r="A36" s="209">
        <v>1210741</v>
      </c>
      <c r="B36" s="209">
        <v>36</v>
      </c>
      <c r="C36" s="209" t="s">
        <v>4397</v>
      </c>
      <c r="D36" s="209" t="s">
        <v>5229</v>
      </c>
      <c r="E36" s="209" t="s">
        <v>4400</v>
      </c>
    </row>
    <row r="37" spans="1:5">
      <c r="A37" s="209">
        <v>1310038</v>
      </c>
      <c r="B37" s="209">
        <v>37</v>
      </c>
      <c r="C37" s="209" t="s">
        <v>3662</v>
      </c>
      <c r="D37" s="209" t="s">
        <v>5230</v>
      </c>
      <c r="E37" s="209" t="s">
        <v>3665</v>
      </c>
    </row>
    <row r="38" spans="1:5">
      <c r="A38" s="209">
        <v>1310319</v>
      </c>
      <c r="B38" s="209">
        <v>38</v>
      </c>
      <c r="C38" s="209" t="s">
        <v>3218</v>
      </c>
      <c r="D38" s="209" t="s">
        <v>5231</v>
      </c>
      <c r="E38" s="209" t="s">
        <v>3222</v>
      </c>
    </row>
    <row r="39" spans="1:5">
      <c r="A39" s="209">
        <v>1310491</v>
      </c>
      <c r="B39" s="209">
        <v>39</v>
      </c>
      <c r="C39" s="209" t="s">
        <v>3436</v>
      </c>
      <c r="D39" s="209" t="s">
        <v>5232</v>
      </c>
      <c r="E39" s="209" t="s">
        <v>3440</v>
      </c>
    </row>
    <row r="40" spans="1:5">
      <c r="A40" s="209">
        <v>1510462</v>
      </c>
      <c r="B40" s="209">
        <v>40</v>
      </c>
      <c r="C40" s="209" t="s">
        <v>3444</v>
      </c>
      <c r="D40" s="209" t="s">
        <v>5233</v>
      </c>
      <c r="E40" s="209" t="s">
        <v>3447</v>
      </c>
    </row>
    <row r="41" spans="1:5">
      <c r="A41" s="209">
        <v>1510587</v>
      </c>
      <c r="B41" s="209">
        <v>41</v>
      </c>
      <c r="C41" s="209" t="s">
        <v>3537</v>
      </c>
      <c r="D41" s="209" t="s">
        <v>5234</v>
      </c>
      <c r="E41" s="209" t="s">
        <v>3540</v>
      </c>
    </row>
    <row r="42" spans="1:5">
      <c r="A42" s="209">
        <v>1610403</v>
      </c>
      <c r="B42" s="209">
        <v>42</v>
      </c>
      <c r="C42" s="209" t="s">
        <v>3669</v>
      </c>
      <c r="D42" s="209" t="s">
        <v>5235</v>
      </c>
      <c r="E42" s="209" t="s">
        <v>3672</v>
      </c>
    </row>
    <row r="43" spans="1:5">
      <c r="A43" s="209">
        <v>1610452</v>
      </c>
      <c r="B43" s="209">
        <v>43</v>
      </c>
      <c r="C43" s="209" t="s">
        <v>3613</v>
      </c>
      <c r="D43" s="209" t="s">
        <v>5236</v>
      </c>
      <c r="E43" s="209" t="s">
        <v>3616</v>
      </c>
    </row>
    <row r="44" spans="1:5">
      <c r="A44" s="209">
        <v>1610924</v>
      </c>
      <c r="B44" s="209">
        <v>44</v>
      </c>
      <c r="C44" s="209" t="s">
        <v>3451</v>
      </c>
      <c r="D44" s="209" t="s">
        <v>5237</v>
      </c>
      <c r="E44" s="209" t="s">
        <v>3455</v>
      </c>
    </row>
    <row r="45" spans="1:5">
      <c r="A45" s="209">
        <v>1611013</v>
      </c>
      <c r="B45" s="209">
        <v>45</v>
      </c>
      <c r="C45" s="209" t="s">
        <v>3243</v>
      </c>
      <c r="D45" s="209" t="s">
        <v>5238</v>
      </c>
      <c r="E45" s="209" t="s">
        <v>3246</v>
      </c>
    </row>
    <row r="46" spans="1:5">
      <c r="A46" s="209">
        <v>1710195</v>
      </c>
      <c r="B46" s="209">
        <v>46</v>
      </c>
      <c r="C46" s="209" t="s">
        <v>3621</v>
      </c>
      <c r="D46" s="209" t="s">
        <v>5239</v>
      </c>
      <c r="E46" s="209" t="s">
        <v>3624</v>
      </c>
    </row>
    <row r="47" spans="1:5">
      <c r="A47" s="209">
        <v>1710401</v>
      </c>
      <c r="B47" s="209">
        <v>47</v>
      </c>
      <c r="C47" s="209" t="s">
        <v>3544</v>
      </c>
      <c r="D47" s="209" t="s">
        <v>5240</v>
      </c>
      <c r="E47" s="209" t="s">
        <v>3547</v>
      </c>
    </row>
    <row r="48" spans="1:5">
      <c r="A48" s="209">
        <v>1810235</v>
      </c>
      <c r="B48" s="209">
        <v>48</v>
      </c>
      <c r="C48" s="209" t="s">
        <v>3551</v>
      </c>
      <c r="D48" s="209" t="s">
        <v>5241</v>
      </c>
      <c r="E48" s="209" t="s">
        <v>3554</v>
      </c>
    </row>
    <row r="49" spans="1:5">
      <c r="A49" s="209">
        <v>1910449</v>
      </c>
      <c r="B49" s="209">
        <v>49</v>
      </c>
      <c r="C49" s="209" t="s">
        <v>3655</v>
      </c>
      <c r="D49" s="209" t="s">
        <v>5242</v>
      </c>
      <c r="E49" s="209" t="s">
        <v>3658</v>
      </c>
    </row>
    <row r="50" spans="1:5">
      <c r="A50" s="209">
        <v>1910654</v>
      </c>
      <c r="B50" s="209">
        <v>50</v>
      </c>
      <c r="C50" s="209" t="s">
        <v>3459</v>
      </c>
      <c r="D50" s="209" t="s">
        <v>5243</v>
      </c>
      <c r="E50" s="209" t="s">
        <v>3462</v>
      </c>
    </row>
    <row r="51" spans="1:5">
      <c r="A51" s="209">
        <v>2310193</v>
      </c>
      <c r="B51" s="209">
        <v>51</v>
      </c>
      <c r="C51" s="209" t="s">
        <v>3466</v>
      </c>
      <c r="D51" s="209" t="s">
        <v>5244</v>
      </c>
      <c r="E51" s="209" t="s">
        <v>3469</v>
      </c>
    </row>
    <row r="52" spans="1:5">
      <c r="A52" s="209">
        <v>2310391</v>
      </c>
      <c r="B52" s="209">
        <v>52</v>
      </c>
      <c r="C52" s="209" t="s">
        <v>3274</v>
      </c>
      <c r="D52" s="209" t="s">
        <v>5245</v>
      </c>
      <c r="E52" s="209" t="s">
        <v>3277</v>
      </c>
    </row>
    <row r="53" spans="1:5">
      <c r="A53" s="209">
        <v>2310466</v>
      </c>
      <c r="B53" s="209">
        <v>53</v>
      </c>
      <c r="C53" s="209" t="s">
        <v>3472</v>
      </c>
      <c r="D53" s="209" t="s">
        <v>5246</v>
      </c>
      <c r="E53" s="209" t="s">
        <v>3475</v>
      </c>
    </row>
    <row r="54" spans="1:5">
      <c r="A54" s="209">
        <v>2310755</v>
      </c>
      <c r="B54" s="209">
        <v>54</v>
      </c>
      <c r="C54" s="209" t="s">
        <v>5175</v>
      </c>
      <c r="D54" s="209" t="s">
        <v>5246</v>
      </c>
      <c r="E54" s="209" t="s">
        <v>5247</v>
      </c>
    </row>
    <row r="55" spans="1:5">
      <c r="A55" s="209">
        <v>2510420</v>
      </c>
      <c r="B55" s="209">
        <v>55</v>
      </c>
      <c r="C55" s="209" t="s">
        <v>4663</v>
      </c>
      <c r="D55" s="209" t="s">
        <v>5248</v>
      </c>
      <c r="E55" s="209" t="s">
        <v>4665</v>
      </c>
    </row>
    <row r="56" spans="1:5">
      <c r="A56" s="209">
        <v>2510495</v>
      </c>
      <c r="B56" s="209">
        <v>56</v>
      </c>
      <c r="C56" s="209" t="s">
        <v>3306</v>
      </c>
      <c r="D56" s="209" t="s">
        <v>5249</v>
      </c>
      <c r="E56" s="209" t="s">
        <v>3309</v>
      </c>
    </row>
    <row r="57" spans="1:5">
      <c r="A57" s="209">
        <v>2610451</v>
      </c>
      <c r="B57" s="209">
        <v>57</v>
      </c>
      <c r="C57" s="209" t="s">
        <v>3369</v>
      </c>
      <c r="D57" s="209" t="s">
        <v>5250</v>
      </c>
      <c r="E57" s="209" t="s">
        <v>3372</v>
      </c>
    </row>
    <row r="58" spans="1:5">
      <c r="A58" s="209">
        <v>2610493</v>
      </c>
      <c r="B58" s="209">
        <v>58</v>
      </c>
      <c r="C58" s="209" t="s">
        <v>3362</v>
      </c>
      <c r="D58" s="209" t="s">
        <v>5251</v>
      </c>
      <c r="E58" s="209" t="s">
        <v>3365</v>
      </c>
    </row>
    <row r="59" spans="1:5">
      <c r="A59" s="209">
        <v>2610527</v>
      </c>
      <c r="B59" s="209">
        <v>59</v>
      </c>
      <c r="C59" s="209" t="s">
        <v>3558</v>
      </c>
      <c r="D59" s="209" t="s">
        <v>5252</v>
      </c>
      <c r="E59" s="209" t="s">
        <v>3561</v>
      </c>
    </row>
    <row r="60" spans="1:5">
      <c r="A60" s="209">
        <v>2710376</v>
      </c>
      <c r="B60" s="209">
        <v>60</v>
      </c>
      <c r="C60" s="209" t="s">
        <v>3479</v>
      </c>
      <c r="D60" s="209" t="s">
        <v>5253</v>
      </c>
      <c r="E60" s="209" t="s">
        <v>3482</v>
      </c>
    </row>
    <row r="61" spans="1:5">
      <c r="A61" s="209">
        <v>2710392</v>
      </c>
      <c r="B61" s="209">
        <v>61</v>
      </c>
      <c r="C61" s="209" t="s">
        <v>3485</v>
      </c>
      <c r="D61" s="209" t="s">
        <v>5254</v>
      </c>
      <c r="E61" s="209" t="s">
        <v>3489</v>
      </c>
    </row>
    <row r="62" spans="1:5">
      <c r="A62" s="209">
        <v>3010743</v>
      </c>
      <c r="B62" s="209">
        <v>62</v>
      </c>
      <c r="C62" s="209" t="s">
        <v>3564</v>
      </c>
      <c r="D62" s="209" t="s">
        <v>5255</v>
      </c>
      <c r="E62" s="209" t="s">
        <v>3567</v>
      </c>
    </row>
    <row r="63" spans="1:5">
      <c r="A63" s="209">
        <v>3010792</v>
      </c>
      <c r="B63" s="209">
        <v>63</v>
      </c>
      <c r="C63" s="209" t="s">
        <v>3377</v>
      </c>
      <c r="D63" s="209" t="s">
        <v>5256</v>
      </c>
      <c r="E63" s="209" t="s">
        <v>3381</v>
      </c>
    </row>
    <row r="64" spans="1:5">
      <c r="A64" s="209">
        <v>3210269</v>
      </c>
      <c r="B64" s="209">
        <v>64</v>
      </c>
      <c r="C64" s="209" t="s">
        <v>3571</v>
      </c>
      <c r="D64" s="209" t="s">
        <v>5257</v>
      </c>
      <c r="E64" s="209" t="s">
        <v>3574</v>
      </c>
    </row>
    <row r="65" spans="1:5">
      <c r="A65" s="209">
        <v>5010014</v>
      </c>
      <c r="B65" s="209">
        <v>65</v>
      </c>
      <c r="C65" s="209" t="s">
        <v>3713</v>
      </c>
      <c r="D65" s="209" t="s">
        <v>5258</v>
      </c>
      <c r="E65" s="209" t="s">
        <v>3717</v>
      </c>
    </row>
    <row r="66" spans="1:5">
      <c r="A66" s="209">
        <v>5010022</v>
      </c>
      <c r="B66" s="209">
        <v>66</v>
      </c>
      <c r="C66" s="209" t="s">
        <v>3720</v>
      </c>
      <c r="D66" s="209" t="s">
        <v>5259</v>
      </c>
      <c r="E66" s="209" t="s">
        <v>3724</v>
      </c>
    </row>
    <row r="67" spans="1:5">
      <c r="A67" s="209">
        <v>6010021</v>
      </c>
      <c r="B67" s="209">
        <v>67</v>
      </c>
      <c r="C67" s="209" t="s">
        <v>3597</v>
      </c>
      <c r="D67" s="209" t="s">
        <v>5260</v>
      </c>
      <c r="E67" s="209" t="s">
        <v>3601</v>
      </c>
    </row>
  </sheetData>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B050"/>
  </sheetPr>
  <dimension ref="A1:Q150"/>
  <sheetViews>
    <sheetView workbookViewId="0">
      <selection activeCell="E28" sqref="E28"/>
    </sheetView>
  </sheetViews>
  <sheetFormatPr defaultRowHeight="18.75"/>
  <cols>
    <col min="2" max="2" width="6.125" customWidth="1"/>
    <col min="3" max="3" width="6.25" customWidth="1"/>
    <col min="5" max="5" width="32.75" style="605" customWidth="1"/>
    <col min="6" max="6" width="5.125" customWidth="1"/>
    <col min="7" max="7" width="33.75" bestFit="1" customWidth="1"/>
    <col min="10" max="10" width="46.375" bestFit="1" customWidth="1"/>
  </cols>
  <sheetData>
    <row r="1" spans="1:17">
      <c r="A1" s="600">
        <v>110017</v>
      </c>
      <c r="B1" t="s">
        <v>45</v>
      </c>
      <c r="C1" t="s">
        <v>3045</v>
      </c>
      <c r="D1" t="s">
        <v>3046</v>
      </c>
      <c r="E1" s="605" t="s">
        <v>339</v>
      </c>
      <c r="F1" t="s">
        <v>3047</v>
      </c>
      <c r="G1" t="s">
        <v>3493</v>
      </c>
      <c r="H1" t="s">
        <v>3494</v>
      </c>
      <c r="I1" t="s">
        <v>3495</v>
      </c>
      <c r="J1" t="s">
        <v>3395</v>
      </c>
      <c r="K1" t="s">
        <v>3496</v>
      </c>
      <c r="L1" t="s">
        <v>3497</v>
      </c>
      <c r="M1" t="s">
        <v>3498</v>
      </c>
      <c r="N1" t="s">
        <v>3499</v>
      </c>
      <c r="O1" t="s">
        <v>340</v>
      </c>
      <c r="P1" t="s">
        <v>50</v>
      </c>
      <c r="Q1" t="s">
        <v>342</v>
      </c>
    </row>
    <row r="2" spans="1:17">
      <c r="A2" s="600">
        <v>110017</v>
      </c>
      <c r="B2" t="s">
        <v>45</v>
      </c>
      <c r="C2" t="s">
        <v>3045</v>
      </c>
      <c r="D2" t="s">
        <v>3046</v>
      </c>
      <c r="E2" s="605" t="s">
        <v>339</v>
      </c>
      <c r="F2" t="s">
        <v>3047</v>
      </c>
      <c r="G2" t="s">
        <v>3493</v>
      </c>
      <c r="H2" t="s">
        <v>3494</v>
      </c>
      <c r="I2" t="s">
        <v>3495</v>
      </c>
      <c r="J2" t="s">
        <v>3395</v>
      </c>
      <c r="K2" t="s">
        <v>3496</v>
      </c>
      <c r="L2" t="s">
        <v>3497</v>
      </c>
      <c r="M2" t="s">
        <v>3498</v>
      </c>
      <c r="N2" t="s">
        <v>3499</v>
      </c>
      <c r="O2" t="s">
        <v>340</v>
      </c>
      <c r="P2" t="s">
        <v>50</v>
      </c>
      <c r="Q2" t="s">
        <v>342</v>
      </c>
    </row>
    <row r="3" spans="1:17">
      <c r="A3" s="600">
        <v>110033</v>
      </c>
      <c r="B3" t="s">
        <v>97</v>
      </c>
      <c r="C3" t="s">
        <v>3045</v>
      </c>
      <c r="D3" t="s">
        <v>3046</v>
      </c>
      <c r="E3" s="605" t="s">
        <v>339</v>
      </c>
      <c r="F3" t="s">
        <v>3047</v>
      </c>
      <c r="G3" t="s">
        <v>3331</v>
      </c>
      <c r="H3" t="s">
        <v>3332</v>
      </c>
      <c r="I3" t="s">
        <v>3333</v>
      </c>
      <c r="J3" t="s">
        <v>3334</v>
      </c>
      <c r="K3" t="s">
        <v>3335</v>
      </c>
      <c r="L3" t="s">
        <v>3336</v>
      </c>
      <c r="M3" t="s">
        <v>3337</v>
      </c>
      <c r="N3" t="s">
        <v>3338</v>
      </c>
      <c r="O3" t="s">
        <v>340</v>
      </c>
      <c r="P3" t="s">
        <v>305</v>
      </c>
      <c r="Q3" t="s">
        <v>161</v>
      </c>
    </row>
    <row r="4" spans="1:17">
      <c r="A4" s="600">
        <v>110033</v>
      </c>
      <c r="B4" t="s">
        <v>97</v>
      </c>
      <c r="C4" t="s">
        <v>3045</v>
      </c>
      <c r="D4" t="s">
        <v>3046</v>
      </c>
      <c r="E4" s="605" t="s">
        <v>339</v>
      </c>
      <c r="F4" t="s">
        <v>3047</v>
      </c>
      <c r="G4" t="s">
        <v>3331</v>
      </c>
      <c r="H4" t="s">
        <v>3332</v>
      </c>
      <c r="I4" t="s">
        <v>3333</v>
      </c>
      <c r="J4" t="s">
        <v>3334</v>
      </c>
      <c r="K4" t="s">
        <v>3335</v>
      </c>
      <c r="L4" t="s">
        <v>3336</v>
      </c>
      <c r="M4" t="s">
        <v>3337</v>
      </c>
      <c r="N4" t="s">
        <v>3338</v>
      </c>
      <c r="O4" t="s">
        <v>340</v>
      </c>
      <c r="P4" t="s">
        <v>305</v>
      </c>
      <c r="Q4" t="s">
        <v>161</v>
      </c>
    </row>
    <row r="5" spans="1:17">
      <c r="A5" s="600">
        <v>110041</v>
      </c>
      <c r="B5" t="s">
        <v>55</v>
      </c>
      <c r="C5" t="s">
        <v>3045</v>
      </c>
      <c r="D5" t="s">
        <v>3046</v>
      </c>
      <c r="E5" s="605" t="s">
        <v>339</v>
      </c>
      <c r="F5" t="s">
        <v>3047</v>
      </c>
      <c r="G5" t="s">
        <v>3385</v>
      </c>
      <c r="H5" t="s">
        <v>3386</v>
      </c>
      <c r="I5" t="s">
        <v>3387</v>
      </c>
      <c r="J5" t="s">
        <v>3388</v>
      </c>
      <c r="K5" t="s">
        <v>3389</v>
      </c>
      <c r="L5" t="s">
        <v>3390</v>
      </c>
      <c r="M5" t="s">
        <v>3391</v>
      </c>
      <c r="N5" t="s">
        <v>3392</v>
      </c>
      <c r="O5" t="s">
        <v>340</v>
      </c>
      <c r="P5" t="s">
        <v>38</v>
      </c>
      <c r="Q5" t="s">
        <v>342</v>
      </c>
    </row>
    <row r="6" spans="1:17">
      <c r="A6" s="600">
        <v>110041</v>
      </c>
      <c r="B6" t="s">
        <v>55</v>
      </c>
      <c r="C6" t="s">
        <v>3045</v>
      </c>
      <c r="D6" t="s">
        <v>3046</v>
      </c>
      <c r="E6" s="605" t="s">
        <v>339</v>
      </c>
      <c r="F6" t="s">
        <v>3047</v>
      </c>
      <c r="G6" t="s">
        <v>3385</v>
      </c>
      <c r="H6" t="s">
        <v>3386</v>
      </c>
      <c r="I6" t="s">
        <v>3387</v>
      </c>
      <c r="J6" t="s">
        <v>3388</v>
      </c>
      <c r="K6" t="s">
        <v>3389</v>
      </c>
      <c r="L6" t="s">
        <v>3390</v>
      </c>
      <c r="M6" t="s">
        <v>3391</v>
      </c>
      <c r="N6" t="s">
        <v>3392</v>
      </c>
      <c r="O6" t="s">
        <v>340</v>
      </c>
      <c r="P6" t="s">
        <v>38</v>
      </c>
      <c r="Q6" t="s">
        <v>342</v>
      </c>
    </row>
    <row r="7" spans="1:17">
      <c r="A7" s="600">
        <v>111239</v>
      </c>
      <c r="B7" t="s">
        <v>37</v>
      </c>
      <c r="C7" t="s">
        <v>3045</v>
      </c>
      <c r="D7" t="s">
        <v>3046</v>
      </c>
      <c r="E7" s="605" t="s">
        <v>339</v>
      </c>
      <c r="F7" t="s">
        <v>3047</v>
      </c>
      <c r="G7" t="s">
        <v>3393</v>
      </c>
      <c r="H7" t="s">
        <v>23</v>
      </c>
      <c r="I7" t="s">
        <v>3394</v>
      </c>
      <c r="J7" t="s">
        <v>3395</v>
      </c>
      <c r="K7" t="s">
        <v>3396</v>
      </c>
      <c r="L7" t="s">
        <v>3397</v>
      </c>
      <c r="M7" t="s">
        <v>3398</v>
      </c>
      <c r="N7" t="s">
        <v>3399</v>
      </c>
      <c r="O7" t="s">
        <v>340</v>
      </c>
      <c r="P7" t="s">
        <v>58</v>
      </c>
      <c r="Q7" t="s">
        <v>342</v>
      </c>
    </row>
    <row r="8" spans="1:17">
      <c r="A8" s="600">
        <v>111239</v>
      </c>
      <c r="B8" t="s">
        <v>37</v>
      </c>
      <c r="C8" t="s">
        <v>3045</v>
      </c>
      <c r="D8" t="s">
        <v>3046</v>
      </c>
      <c r="E8" s="605" t="s">
        <v>339</v>
      </c>
      <c r="F8" t="s">
        <v>3047</v>
      </c>
      <c r="G8" t="s">
        <v>3393</v>
      </c>
      <c r="H8" t="s">
        <v>23</v>
      </c>
      <c r="I8" t="s">
        <v>3394</v>
      </c>
      <c r="J8" t="s">
        <v>3395</v>
      </c>
      <c r="K8" t="s">
        <v>3396</v>
      </c>
      <c r="L8" t="s">
        <v>3397</v>
      </c>
      <c r="M8" t="s">
        <v>3398</v>
      </c>
      <c r="N8" t="s">
        <v>3399</v>
      </c>
      <c r="O8" t="s">
        <v>340</v>
      </c>
      <c r="P8" t="s">
        <v>58</v>
      </c>
      <c r="Q8" t="s">
        <v>342</v>
      </c>
    </row>
    <row r="9" spans="1:17">
      <c r="A9" s="600">
        <v>111247</v>
      </c>
      <c r="B9" t="s">
        <v>82</v>
      </c>
      <c r="C9" t="s">
        <v>3045</v>
      </c>
      <c r="D9" t="s">
        <v>3046</v>
      </c>
      <c r="E9" s="605" t="s">
        <v>359</v>
      </c>
      <c r="F9" t="s">
        <v>3047</v>
      </c>
      <c r="G9" t="s">
        <v>3500</v>
      </c>
      <c r="H9" t="s">
        <v>23</v>
      </c>
      <c r="I9" t="s">
        <v>3501</v>
      </c>
      <c r="J9" t="s">
        <v>3502</v>
      </c>
      <c r="K9" t="s">
        <v>3503</v>
      </c>
      <c r="L9" t="s">
        <v>3504</v>
      </c>
      <c r="M9" t="s">
        <v>3505</v>
      </c>
      <c r="N9" t="s">
        <v>3506</v>
      </c>
      <c r="O9" t="s">
        <v>360</v>
      </c>
      <c r="P9" t="s">
        <v>2031</v>
      </c>
      <c r="Q9" t="s">
        <v>3711</v>
      </c>
    </row>
    <row r="10" spans="1:17">
      <c r="A10" s="600">
        <v>111247</v>
      </c>
      <c r="B10" t="s">
        <v>82</v>
      </c>
      <c r="C10" t="s">
        <v>3045</v>
      </c>
      <c r="D10" t="s">
        <v>3046</v>
      </c>
      <c r="E10" s="605" t="s">
        <v>359</v>
      </c>
      <c r="F10" t="s">
        <v>3047</v>
      </c>
      <c r="G10" t="s">
        <v>3500</v>
      </c>
      <c r="H10" t="s">
        <v>23</v>
      </c>
      <c r="I10" t="s">
        <v>3501</v>
      </c>
      <c r="J10" t="s">
        <v>3502</v>
      </c>
      <c r="K10" t="s">
        <v>3503</v>
      </c>
      <c r="L10" t="s">
        <v>3504</v>
      </c>
      <c r="M10" t="s">
        <v>3505</v>
      </c>
      <c r="N10" t="s">
        <v>3506</v>
      </c>
      <c r="O10" t="s">
        <v>360</v>
      </c>
      <c r="P10" t="s">
        <v>2031</v>
      </c>
      <c r="Q10" t="s">
        <v>3711</v>
      </c>
    </row>
    <row r="11" spans="1:17">
      <c r="A11" s="600">
        <v>113391</v>
      </c>
      <c r="B11" t="s">
        <v>80</v>
      </c>
      <c r="C11" t="s">
        <v>3045</v>
      </c>
      <c r="D11" t="s">
        <v>3046</v>
      </c>
      <c r="E11" s="605" t="s">
        <v>339</v>
      </c>
      <c r="F11" t="s">
        <v>3047</v>
      </c>
      <c r="G11" t="s">
        <v>5015</v>
      </c>
      <c r="H11" t="s">
        <v>23</v>
      </c>
      <c r="I11" t="s">
        <v>5016</v>
      </c>
      <c r="J11" t="s">
        <v>3087</v>
      </c>
      <c r="K11" t="s">
        <v>5017</v>
      </c>
      <c r="L11" t="s">
        <v>5018</v>
      </c>
      <c r="M11" t="s">
        <v>5019</v>
      </c>
      <c r="N11" t="s">
        <v>23</v>
      </c>
      <c r="O11" t="s">
        <v>340</v>
      </c>
      <c r="P11" t="s">
        <v>291</v>
      </c>
      <c r="Q11" t="s">
        <v>342</v>
      </c>
    </row>
    <row r="12" spans="1:17">
      <c r="A12" s="600">
        <v>113391</v>
      </c>
      <c r="B12" t="s">
        <v>80</v>
      </c>
      <c r="C12" t="s">
        <v>3045</v>
      </c>
      <c r="D12" t="s">
        <v>3046</v>
      </c>
      <c r="E12" s="605" t="s">
        <v>339</v>
      </c>
      <c r="F12" t="s">
        <v>3047</v>
      </c>
      <c r="G12" t="s">
        <v>5015</v>
      </c>
      <c r="H12" t="s">
        <v>23</v>
      </c>
      <c r="I12" t="s">
        <v>5016</v>
      </c>
      <c r="J12" t="s">
        <v>3087</v>
      </c>
      <c r="K12" t="s">
        <v>5017</v>
      </c>
      <c r="L12" t="s">
        <v>5018</v>
      </c>
      <c r="M12" t="s">
        <v>5019</v>
      </c>
      <c r="N12" t="s">
        <v>23</v>
      </c>
      <c r="O12" t="s">
        <v>340</v>
      </c>
      <c r="P12" t="s">
        <v>291</v>
      </c>
      <c r="Q12" t="s">
        <v>342</v>
      </c>
    </row>
    <row r="13" spans="1:17">
      <c r="A13" s="600">
        <v>113581</v>
      </c>
      <c r="B13" t="s">
        <v>45</v>
      </c>
      <c r="C13" t="s">
        <v>3045</v>
      </c>
      <c r="D13" t="s">
        <v>3046</v>
      </c>
      <c r="E13" s="605" t="s">
        <v>359</v>
      </c>
      <c r="F13" t="s">
        <v>3047</v>
      </c>
      <c r="G13" t="s">
        <v>5020</v>
      </c>
      <c r="H13" t="s">
        <v>23</v>
      </c>
      <c r="I13" t="s">
        <v>5021</v>
      </c>
      <c r="J13" t="s">
        <v>5022</v>
      </c>
      <c r="K13" t="s">
        <v>5023</v>
      </c>
      <c r="L13" t="s">
        <v>5024</v>
      </c>
      <c r="M13" t="s">
        <v>5025</v>
      </c>
      <c r="N13" t="s">
        <v>23</v>
      </c>
      <c r="O13" t="s">
        <v>360</v>
      </c>
      <c r="P13" t="s">
        <v>319</v>
      </c>
      <c r="Q13" t="s">
        <v>5026</v>
      </c>
    </row>
    <row r="14" spans="1:17">
      <c r="A14" s="600">
        <v>113656</v>
      </c>
      <c r="B14" t="s">
        <v>22</v>
      </c>
      <c r="C14" t="s">
        <v>3045</v>
      </c>
      <c r="D14" t="s">
        <v>3046</v>
      </c>
      <c r="E14" s="605" t="s">
        <v>339</v>
      </c>
      <c r="F14" t="s">
        <v>3047</v>
      </c>
      <c r="G14" t="s">
        <v>3339</v>
      </c>
      <c r="H14" t="s">
        <v>23</v>
      </c>
      <c r="I14" t="s">
        <v>3340</v>
      </c>
      <c r="J14" t="s">
        <v>3341</v>
      </c>
      <c r="K14" t="s">
        <v>3342</v>
      </c>
      <c r="L14" t="s">
        <v>3343</v>
      </c>
      <c r="M14" t="s">
        <v>3344</v>
      </c>
      <c r="N14" t="s">
        <v>3345</v>
      </c>
      <c r="O14" t="s">
        <v>340</v>
      </c>
      <c r="P14" t="s">
        <v>56</v>
      </c>
      <c r="Q14" t="s">
        <v>342</v>
      </c>
    </row>
    <row r="15" spans="1:17">
      <c r="A15" s="600">
        <v>113656</v>
      </c>
      <c r="B15" t="s">
        <v>22</v>
      </c>
      <c r="C15" t="s">
        <v>3045</v>
      </c>
      <c r="D15" t="s">
        <v>3046</v>
      </c>
      <c r="E15" s="605" t="s">
        <v>339</v>
      </c>
      <c r="F15" t="s">
        <v>3047</v>
      </c>
      <c r="G15" t="s">
        <v>3339</v>
      </c>
      <c r="H15" t="s">
        <v>23</v>
      </c>
      <c r="I15" t="s">
        <v>3340</v>
      </c>
      <c r="J15" t="s">
        <v>3341</v>
      </c>
      <c r="K15" t="s">
        <v>3342</v>
      </c>
      <c r="L15" t="s">
        <v>3343</v>
      </c>
      <c r="M15" t="s">
        <v>3344</v>
      </c>
      <c r="N15" t="s">
        <v>3345</v>
      </c>
      <c r="O15" t="s">
        <v>340</v>
      </c>
      <c r="P15" t="s">
        <v>56</v>
      </c>
      <c r="Q15" t="s">
        <v>342</v>
      </c>
    </row>
    <row r="16" spans="1:17">
      <c r="A16" s="600">
        <v>114241</v>
      </c>
      <c r="B16" t="s">
        <v>22</v>
      </c>
      <c r="C16" t="s">
        <v>3045</v>
      </c>
      <c r="D16" t="s">
        <v>3046</v>
      </c>
      <c r="E16" s="605" t="s">
        <v>359</v>
      </c>
      <c r="F16" t="s">
        <v>3047</v>
      </c>
      <c r="G16" t="s">
        <v>5027</v>
      </c>
      <c r="H16" t="s">
        <v>23</v>
      </c>
      <c r="I16" t="s">
        <v>5028</v>
      </c>
      <c r="J16" t="s">
        <v>5029</v>
      </c>
      <c r="K16" t="s">
        <v>5030</v>
      </c>
      <c r="L16" t="s">
        <v>5031</v>
      </c>
      <c r="M16" t="s">
        <v>5032</v>
      </c>
      <c r="N16" t="s">
        <v>23</v>
      </c>
      <c r="O16" t="s">
        <v>360</v>
      </c>
      <c r="P16" t="s">
        <v>28</v>
      </c>
      <c r="Q16" t="s">
        <v>363</v>
      </c>
    </row>
    <row r="17" spans="1:17">
      <c r="A17" s="600">
        <v>114332</v>
      </c>
      <c r="B17" t="s">
        <v>89</v>
      </c>
      <c r="C17" t="s">
        <v>3045</v>
      </c>
      <c r="D17" t="s">
        <v>3046</v>
      </c>
      <c r="E17" s="605" t="s">
        <v>339</v>
      </c>
      <c r="F17" t="s">
        <v>3047</v>
      </c>
      <c r="G17" t="s">
        <v>3579</v>
      </c>
      <c r="H17" t="s">
        <v>3580</v>
      </c>
      <c r="I17" t="s">
        <v>3581</v>
      </c>
      <c r="J17" t="s">
        <v>3582</v>
      </c>
      <c r="K17" t="s">
        <v>3583</v>
      </c>
      <c r="L17" t="s">
        <v>3584</v>
      </c>
      <c r="M17" t="s">
        <v>3585</v>
      </c>
      <c r="N17" t="s">
        <v>3586</v>
      </c>
      <c r="O17" t="s">
        <v>340</v>
      </c>
      <c r="P17" t="s">
        <v>300</v>
      </c>
      <c r="Q17" t="s">
        <v>5033</v>
      </c>
    </row>
    <row r="18" spans="1:17">
      <c r="A18" s="600">
        <v>114332</v>
      </c>
      <c r="B18" t="s">
        <v>89</v>
      </c>
      <c r="C18" t="s">
        <v>3045</v>
      </c>
      <c r="D18" t="s">
        <v>3046</v>
      </c>
      <c r="E18" s="605" t="s">
        <v>339</v>
      </c>
      <c r="F18" t="s">
        <v>3047</v>
      </c>
      <c r="G18" t="s">
        <v>3579</v>
      </c>
      <c r="H18" t="s">
        <v>3580</v>
      </c>
      <c r="I18" t="s">
        <v>3581</v>
      </c>
      <c r="J18" t="s">
        <v>3582</v>
      </c>
      <c r="K18" t="s">
        <v>3583</v>
      </c>
      <c r="L18" t="s">
        <v>3584</v>
      </c>
      <c r="M18" t="s">
        <v>3585</v>
      </c>
      <c r="N18" t="s">
        <v>3586</v>
      </c>
      <c r="O18" t="s">
        <v>340</v>
      </c>
      <c r="P18" t="s">
        <v>300</v>
      </c>
      <c r="Q18" t="s">
        <v>5033</v>
      </c>
    </row>
    <row r="19" spans="1:17">
      <c r="A19" s="600">
        <v>114639</v>
      </c>
      <c r="B19" t="s">
        <v>43</v>
      </c>
      <c r="C19" t="s">
        <v>3045</v>
      </c>
      <c r="D19" t="s">
        <v>3046</v>
      </c>
      <c r="E19" s="605" t="s">
        <v>359</v>
      </c>
      <c r="F19" t="s">
        <v>3047</v>
      </c>
      <c r="G19" t="s">
        <v>5034</v>
      </c>
      <c r="H19" t="s">
        <v>23</v>
      </c>
      <c r="I19" t="s">
        <v>5035</v>
      </c>
      <c r="J19" t="s">
        <v>3063</v>
      </c>
      <c r="K19" t="s">
        <v>5036</v>
      </c>
      <c r="L19" t="s">
        <v>5037</v>
      </c>
      <c r="M19" t="s">
        <v>5038</v>
      </c>
      <c r="N19" t="s">
        <v>23</v>
      </c>
      <c r="O19" t="s">
        <v>360</v>
      </c>
      <c r="P19" t="s">
        <v>335</v>
      </c>
      <c r="Q19" t="s">
        <v>2011</v>
      </c>
    </row>
    <row r="20" spans="1:17">
      <c r="A20" s="600">
        <v>114662</v>
      </c>
      <c r="B20" t="s">
        <v>47</v>
      </c>
      <c r="C20" t="s">
        <v>3045</v>
      </c>
      <c r="D20" t="s">
        <v>3046</v>
      </c>
      <c r="E20" s="605" t="s">
        <v>359</v>
      </c>
      <c r="F20" t="s">
        <v>3047</v>
      </c>
      <c r="G20" t="s">
        <v>5039</v>
      </c>
      <c r="H20" t="s">
        <v>23</v>
      </c>
      <c r="I20" t="s">
        <v>5040</v>
      </c>
      <c r="J20" t="s">
        <v>5041</v>
      </c>
      <c r="K20" t="s">
        <v>5042</v>
      </c>
      <c r="L20" t="s">
        <v>5043</v>
      </c>
      <c r="M20" t="s">
        <v>5043</v>
      </c>
      <c r="N20" t="s">
        <v>23</v>
      </c>
      <c r="O20" t="s">
        <v>360</v>
      </c>
      <c r="P20" t="s">
        <v>368</v>
      </c>
      <c r="Q20" t="s">
        <v>5044</v>
      </c>
    </row>
    <row r="21" spans="1:17">
      <c r="A21" s="600">
        <v>114894</v>
      </c>
      <c r="B21" t="s">
        <v>51</v>
      </c>
      <c r="C21" t="s">
        <v>3045</v>
      </c>
      <c r="D21" t="s">
        <v>3046</v>
      </c>
      <c r="E21" s="605" t="s">
        <v>339</v>
      </c>
      <c r="F21" t="s">
        <v>3047</v>
      </c>
      <c r="G21" t="s">
        <v>3507</v>
      </c>
      <c r="H21" t="s">
        <v>3508</v>
      </c>
      <c r="I21" t="s">
        <v>3509</v>
      </c>
      <c r="J21" t="s">
        <v>3104</v>
      </c>
      <c r="K21" t="s">
        <v>3510</v>
      </c>
      <c r="L21" t="s">
        <v>3511</v>
      </c>
      <c r="M21" t="s">
        <v>3512</v>
      </c>
      <c r="N21" t="s">
        <v>3513</v>
      </c>
      <c r="O21" t="s">
        <v>340</v>
      </c>
      <c r="P21" t="s">
        <v>48</v>
      </c>
      <c r="Q21" t="s">
        <v>342</v>
      </c>
    </row>
    <row r="22" spans="1:17">
      <c r="A22" s="600">
        <v>114894</v>
      </c>
      <c r="B22" t="s">
        <v>51</v>
      </c>
      <c r="C22" t="s">
        <v>3045</v>
      </c>
      <c r="D22" t="s">
        <v>3046</v>
      </c>
      <c r="E22" s="605" t="s">
        <v>339</v>
      </c>
      <c r="F22" t="s">
        <v>3047</v>
      </c>
      <c r="G22" t="s">
        <v>3507</v>
      </c>
      <c r="H22" t="s">
        <v>3508</v>
      </c>
      <c r="I22" t="s">
        <v>3509</v>
      </c>
      <c r="J22" t="s">
        <v>3104</v>
      </c>
      <c r="K22" t="s">
        <v>3510</v>
      </c>
      <c r="L22" t="s">
        <v>3511</v>
      </c>
      <c r="M22" t="s">
        <v>3512</v>
      </c>
      <c r="N22" t="s">
        <v>3513</v>
      </c>
      <c r="O22" t="s">
        <v>340</v>
      </c>
      <c r="P22" t="s">
        <v>48</v>
      </c>
      <c r="Q22" t="s">
        <v>342</v>
      </c>
    </row>
    <row r="23" spans="1:17">
      <c r="A23" s="600">
        <v>115321</v>
      </c>
      <c r="B23" t="s">
        <v>89</v>
      </c>
      <c r="C23" t="s">
        <v>3045</v>
      </c>
      <c r="D23" t="s">
        <v>3046</v>
      </c>
      <c r="E23" s="605" t="s">
        <v>359</v>
      </c>
      <c r="F23" t="s">
        <v>3047</v>
      </c>
      <c r="G23" t="s">
        <v>5045</v>
      </c>
      <c r="H23" t="s">
        <v>23</v>
      </c>
      <c r="I23" t="s">
        <v>5046</v>
      </c>
      <c r="J23" t="s">
        <v>3807</v>
      </c>
      <c r="K23" t="s">
        <v>5047</v>
      </c>
      <c r="L23" t="s">
        <v>5048</v>
      </c>
      <c r="M23" t="s">
        <v>5049</v>
      </c>
      <c r="N23" t="s">
        <v>23</v>
      </c>
      <c r="O23" t="s">
        <v>360</v>
      </c>
      <c r="P23" t="s">
        <v>2026</v>
      </c>
      <c r="Q23" t="s">
        <v>246</v>
      </c>
    </row>
    <row r="24" spans="1:17">
      <c r="A24" s="600">
        <v>115321</v>
      </c>
      <c r="B24" t="s">
        <v>89</v>
      </c>
      <c r="C24" t="s">
        <v>3045</v>
      </c>
      <c r="D24" t="s">
        <v>3046</v>
      </c>
      <c r="E24" s="605" t="s">
        <v>359</v>
      </c>
      <c r="F24" t="s">
        <v>3047</v>
      </c>
      <c r="G24" t="s">
        <v>5045</v>
      </c>
      <c r="H24" t="s">
        <v>23</v>
      </c>
      <c r="I24" t="s">
        <v>5046</v>
      </c>
      <c r="J24" t="s">
        <v>3807</v>
      </c>
      <c r="K24" t="s">
        <v>5047</v>
      </c>
      <c r="L24" t="s">
        <v>5048</v>
      </c>
      <c r="M24" t="s">
        <v>5049</v>
      </c>
      <c r="N24" t="s">
        <v>23</v>
      </c>
      <c r="O24" t="s">
        <v>360</v>
      </c>
      <c r="P24" t="s">
        <v>2026</v>
      </c>
      <c r="Q24" t="s">
        <v>246</v>
      </c>
    </row>
    <row r="25" spans="1:17">
      <c r="A25" s="600">
        <v>115511</v>
      </c>
      <c r="B25" t="s">
        <v>29</v>
      </c>
      <c r="C25" t="s">
        <v>3045</v>
      </c>
      <c r="D25" t="s">
        <v>3046</v>
      </c>
      <c r="E25" s="605" t="s">
        <v>370</v>
      </c>
      <c r="F25" t="s">
        <v>3047</v>
      </c>
      <c r="G25" t="s">
        <v>3884</v>
      </c>
      <c r="H25" t="s">
        <v>23</v>
      </c>
      <c r="I25" t="s">
        <v>3885</v>
      </c>
      <c r="J25" t="s">
        <v>3886</v>
      </c>
      <c r="K25" t="s">
        <v>3887</v>
      </c>
      <c r="L25" t="s">
        <v>3888</v>
      </c>
      <c r="M25" t="s">
        <v>3889</v>
      </c>
      <c r="N25" t="s">
        <v>23</v>
      </c>
      <c r="O25" t="s">
        <v>371</v>
      </c>
      <c r="P25" t="s">
        <v>276</v>
      </c>
      <c r="Q25" t="s">
        <v>4972</v>
      </c>
    </row>
    <row r="26" spans="1:17">
      <c r="A26" s="600">
        <v>115511</v>
      </c>
      <c r="B26" t="s">
        <v>29</v>
      </c>
      <c r="C26" t="s">
        <v>3045</v>
      </c>
      <c r="D26" t="s">
        <v>3046</v>
      </c>
      <c r="E26" s="605" t="s">
        <v>370</v>
      </c>
      <c r="F26" t="s">
        <v>3047</v>
      </c>
      <c r="G26" t="s">
        <v>3884</v>
      </c>
      <c r="H26" t="s">
        <v>23</v>
      </c>
      <c r="I26" t="s">
        <v>3885</v>
      </c>
      <c r="J26" t="s">
        <v>3886</v>
      </c>
      <c r="K26" t="s">
        <v>3887</v>
      </c>
      <c r="L26" t="s">
        <v>3888</v>
      </c>
      <c r="M26" t="s">
        <v>3889</v>
      </c>
      <c r="N26" t="s">
        <v>23</v>
      </c>
      <c r="O26" t="s">
        <v>371</v>
      </c>
      <c r="P26" t="s">
        <v>276</v>
      </c>
      <c r="Q26" t="s">
        <v>4972</v>
      </c>
    </row>
    <row r="27" spans="1:17">
      <c r="A27" s="600">
        <v>115651</v>
      </c>
      <c r="B27" t="s">
        <v>87</v>
      </c>
      <c r="C27" t="s">
        <v>3045</v>
      </c>
      <c r="D27" t="s">
        <v>3046</v>
      </c>
      <c r="E27" s="605" t="s">
        <v>339</v>
      </c>
      <c r="F27" t="s">
        <v>3047</v>
      </c>
      <c r="G27" t="s">
        <v>5050</v>
      </c>
      <c r="H27" t="s">
        <v>23</v>
      </c>
      <c r="I27" t="s">
        <v>5051</v>
      </c>
      <c r="J27" t="s">
        <v>3800</v>
      </c>
      <c r="K27" t="s">
        <v>5052</v>
      </c>
      <c r="L27" t="s">
        <v>5053</v>
      </c>
      <c r="M27" t="s">
        <v>5054</v>
      </c>
      <c r="N27" t="s">
        <v>23</v>
      </c>
      <c r="O27" t="s">
        <v>340</v>
      </c>
      <c r="P27" t="s">
        <v>1968</v>
      </c>
      <c r="Q27" t="s">
        <v>346</v>
      </c>
    </row>
    <row r="28" spans="1:17">
      <c r="A28" s="600">
        <v>115651</v>
      </c>
      <c r="B28" t="s">
        <v>87</v>
      </c>
      <c r="C28" t="s">
        <v>3045</v>
      </c>
      <c r="D28" t="s">
        <v>3046</v>
      </c>
      <c r="E28" s="605" t="s">
        <v>339</v>
      </c>
      <c r="F28" t="s">
        <v>3047</v>
      </c>
      <c r="G28" t="s">
        <v>5050</v>
      </c>
      <c r="H28" t="s">
        <v>23</v>
      </c>
      <c r="I28" t="s">
        <v>5051</v>
      </c>
      <c r="J28" t="s">
        <v>3800</v>
      </c>
      <c r="K28" t="s">
        <v>5052</v>
      </c>
      <c r="L28" t="s">
        <v>5053</v>
      </c>
      <c r="M28" t="s">
        <v>5054</v>
      </c>
      <c r="N28" t="s">
        <v>23</v>
      </c>
      <c r="O28" t="s">
        <v>340</v>
      </c>
      <c r="P28" t="s">
        <v>1968</v>
      </c>
      <c r="Q28" t="s">
        <v>346</v>
      </c>
    </row>
    <row r="29" spans="1:17">
      <c r="A29" s="600">
        <v>115776</v>
      </c>
      <c r="B29" t="s">
        <v>73</v>
      </c>
      <c r="C29" t="s">
        <v>3045</v>
      </c>
      <c r="D29" t="s">
        <v>3046</v>
      </c>
      <c r="E29" s="605" t="s">
        <v>359</v>
      </c>
      <c r="F29" t="s">
        <v>3047</v>
      </c>
      <c r="G29" t="s">
        <v>5055</v>
      </c>
      <c r="H29" t="s">
        <v>23</v>
      </c>
      <c r="I29" t="s">
        <v>5056</v>
      </c>
      <c r="J29" t="s">
        <v>5057</v>
      </c>
      <c r="K29" t="s">
        <v>5058</v>
      </c>
      <c r="L29" t="s">
        <v>5059</v>
      </c>
      <c r="M29" t="s">
        <v>5060</v>
      </c>
      <c r="N29" t="s">
        <v>23</v>
      </c>
      <c r="O29" t="s">
        <v>360</v>
      </c>
      <c r="P29" t="s">
        <v>1937</v>
      </c>
      <c r="Q29" t="s">
        <v>2014</v>
      </c>
    </row>
    <row r="30" spans="1:17">
      <c r="A30" s="600">
        <v>115982</v>
      </c>
      <c r="B30" t="s">
        <v>74</v>
      </c>
      <c r="C30" t="s">
        <v>3045</v>
      </c>
      <c r="D30" t="s">
        <v>3046</v>
      </c>
      <c r="E30" s="605" t="s">
        <v>359</v>
      </c>
      <c r="F30" t="s">
        <v>3047</v>
      </c>
      <c r="G30" t="s">
        <v>5061</v>
      </c>
      <c r="H30" t="s">
        <v>23</v>
      </c>
      <c r="I30" t="s">
        <v>5062</v>
      </c>
      <c r="J30" t="s">
        <v>3924</v>
      </c>
      <c r="K30" t="s">
        <v>5063</v>
      </c>
      <c r="L30" t="s">
        <v>5064</v>
      </c>
      <c r="M30" t="s">
        <v>5065</v>
      </c>
      <c r="N30" t="s">
        <v>23</v>
      </c>
      <c r="O30" t="s">
        <v>360</v>
      </c>
      <c r="P30" t="s">
        <v>5066</v>
      </c>
      <c r="Q30" t="s">
        <v>5067</v>
      </c>
    </row>
    <row r="31" spans="1:17">
      <c r="A31" s="600">
        <v>116022</v>
      </c>
      <c r="B31" t="s">
        <v>80</v>
      </c>
      <c r="C31" t="s">
        <v>3045</v>
      </c>
      <c r="D31" t="s">
        <v>3046</v>
      </c>
      <c r="E31" s="605" t="s">
        <v>359</v>
      </c>
      <c r="F31" t="s">
        <v>3047</v>
      </c>
      <c r="G31" t="s">
        <v>3686</v>
      </c>
      <c r="H31" t="s">
        <v>23</v>
      </c>
      <c r="I31" t="s">
        <v>3687</v>
      </c>
      <c r="J31" t="s">
        <v>3688</v>
      </c>
      <c r="K31" t="s">
        <v>3689</v>
      </c>
      <c r="L31" t="s">
        <v>3690</v>
      </c>
      <c r="M31" t="s">
        <v>3691</v>
      </c>
      <c r="N31" t="s">
        <v>3692</v>
      </c>
      <c r="O31" t="s">
        <v>360</v>
      </c>
      <c r="P31" t="s">
        <v>5068</v>
      </c>
      <c r="Q31" t="s">
        <v>267</v>
      </c>
    </row>
    <row r="32" spans="1:17">
      <c r="A32" s="600">
        <v>116022</v>
      </c>
      <c r="B32" t="s">
        <v>80</v>
      </c>
      <c r="C32" t="s">
        <v>3045</v>
      </c>
      <c r="D32" t="s">
        <v>3046</v>
      </c>
      <c r="E32" s="605" t="s">
        <v>359</v>
      </c>
      <c r="F32" t="s">
        <v>3047</v>
      </c>
      <c r="G32" t="s">
        <v>3686</v>
      </c>
      <c r="H32" t="s">
        <v>23</v>
      </c>
      <c r="I32" t="s">
        <v>3687</v>
      </c>
      <c r="J32" t="s">
        <v>3688</v>
      </c>
      <c r="K32" t="s">
        <v>3689</v>
      </c>
      <c r="L32" t="s">
        <v>3690</v>
      </c>
      <c r="M32" t="s">
        <v>3691</v>
      </c>
      <c r="N32" t="s">
        <v>3692</v>
      </c>
      <c r="O32" t="s">
        <v>360</v>
      </c>
      <c r="P32" t="s">
        <v>5068</v>
      </c>
      <c r="Q32" t="s">
        <v>267</v>
      </c>
    </row>
    <row r="33" spans="1:17">
      <c r="A33" s="600">
        <v>116063</v>
      </c>
      <c r="B33" t="s">
        <v>75</v>
      </c>
      <c r="C33" t="s">
        <v>3045</v>
      </c>
      <c r="D33" t="s">
        <v>3046</v>
      </c>
      <c r="E33" s="605" t="s">
        <v>359</v>
      </c>
      <c r="F33" t="s">
        <v>3047</v>
      </c>
      <c r="G33" t="s">
        <v>5069</v>
      </c>
      <c r="H33" t="s">
        <v>23</v>
      </c>
      <c r="I33" t="s">
        <v>5070</v>
      </c>
      <c r="J33" t="s">
        <v>3773</v>
      </c>
      <c r="K33" t="s">
        <v>5071</v>
      </c>
      <c r="L33" t="s">
        <v>5072</v>
      </c>
      <c r="M33" t="s">
        <v>5073</v>
      </c>
      <c r="N33" t="s">
        <v>23</v>
      </c>
      <c r="O33" t="s">
        <v>360</v>
      </c>
      <c r="P33" t="s">
        <v>5074</v>
      </c>
      <c r="Q33" t="s">
        <v>346</v>
      </c>
    </row>
    <row r="34" spans="1:17">
      <c r="A34" s="600">
        <v>116360</v>
      </c>
      <c r="B34" t="s">
        <v>96</v>
      </c>
      <c r="C34" t="s">
        <v>3045</v>
      </c>
      <c r="D34" t="s">
        <v>3046</v>
      </c>
      <c r="E34" s="605" t="s">
        <v>339</v>
      </c>
      <c r="F34" t="s">
        <v>3047</v>
      </c>
      <c r="G34" t="s">
        <v>5075</v>
      </c>
      <c r="H34" t="s">
        <v>23</v>
      </c>
      <c r="I34" t="s">
        <v>5076</v>
      </c>
      <c r="J34" t="s">
        <v>3075</v>
      </c>
      <c r="K34" t="s">
        <v>5077</v>
      </c>
      <c r="L34" t="s">
        <v>5078</v>
      </c>
      <c r="M34" t="s">
        <v>5079</v>
      </c>
      <c r="N34" t="s">
        <v>23</v>
      </c>
      <c r="O34" t="s">
        <v>340</v>
      </c>
      <c r="P34" t="s">
        <v>2009</v>
      </c>
      <c r="Q34" t="s">
        <v>161</v>
      </c>
    </row>
    <row r="35" spans="1:17">
      <c r="A35" s="600">
        <v>116360</v>
      </c>
      <c r="B35" t="s">
        <v>96</v>
      </c>
      <c r="C35" t="s">
        <v>3045</v>
      </c>
      <c r="D35" t="s">
        <v>3046</v>
      </c>
      <c r="E35" s="605" t="s">
        <v>339</v>
      </c>
      <c r="F35" t="s">
        <v>3047</v>
      </c>
      <c r="G35" t="s">
        <v>5075</v>
      </c>
      <c r="H35" t="s">
        <v>23</v>
      </c>
      <c r="I35" t="s">
        <v>5076</v>
      </c>
      <c r="J35" t="s">
        <v>3075</v>
      </c>
      <c r="K35" t="s">
        <v>5077</v>
      </c>
      <c r="L35" t="s">
        <v>5078</v>
      </c>
      <c r="M35" t="s">
        <v>5079</v>
      </c>
      <c r="N35" t="s">
        <v>23</v>
      </c>
      <c r="O35" t="s">
        <v>340</v>
      </c>
      <c r="P35" t="s">
        <v>2009</v>
      </c>
      <c r="Q35" t="s">
        <v>161</v>
      </c>
    </row>
    <row r="36" spans="1:17">
      <c r="A36" s="600">
        <v>116444</v>
      </c>
      <c r="B36" t="s">
        <v>100</v>
      </c>
      <c r="C36" t="s">
        <v>3045</v>
      </c>
      <c r="D36" t="s">
        <v>3046</v>
      </c>
      <c r="E36" s="605" t="s">
        <v>339</v>
      </c>
      <c r="F36" t="s">
        <v>3047</v>
      </c>
      <c r="G36" t="s">
        <v>5080</v>
      </c>
      <c r="H36" t="s">
        <v>23</v>
      </c>
      <c r="I36" t="s">
        <v>23</v>
      </c>
      <c r="J36" t="s">
        <v>4037</v>
      </c>
      <c r="K36" t="s">
        <v>5081</v>
      </c>
      <c r="L36" t="s">
        <v>5082</v>
      </c>
      <c r="M36" t="s">
        <v>5083</v>
      </c>
      <c r="N36" t="s">
        <v>23</v>
      </c>
      <c r="O36" t="s">
        <v>340</v>
      </c>
      <c r="P36" t="s">
        <v>320</v>
      </c>
      <c r="Q36" t="s">
        <v>26</v>
      </c>
    </row>
    <row r="37" spans="1:17">
      <c r="A37" s="600">
        <v>116444</v>
      </c>
      <c r="B37" t="s">
        <v>100</v>
      </c>
      <c r="C37" t="s">
        <v>3045</v>
      </c>
      <c r="D37" t="s">
        <v>3046</v>
      </c>
      <c r="E37" s="605" t="s">
        <v>339</v>
      </c>
      <c r="F37" t="s">
        <v>3047</v>
      </c>
      <c r="G37" t="s">
        <v>5080</v>
      </c>
      <c r="H37" t="s">
        <v>23</v>
      </c>
      <c r="I37" t="s">
        <v>23</v>
      </c>
      <c r="J37" t="s">
        <v>4037</v>
      </c>
      <c r="K37" t="s">
        <v>5081</v>
      </c>
      <c r="L37" t="s">
        <v>5082</v>
      </c>
      <c r="M37" t="s">
        <v>5083</v>
      </c>
      <c r="N37" t="s">
        <v>23</v>
      </c>
      <c r="O37" t="s">
        <v>340</v>
      </c>
      <c r="P37" t="s">
        <v>320</v>
      </c>
      <c r="Q37" t="s">
        <v>26</v>
      </c>
    </row>
    <row r="38" spans="1:17">
      <c r="A38" s="600">
        <v>116600</v>
      </c>
      <c r="B38" t="s">
        <v>37</v>
      </c>
      <c r="C38" t="s">
        <v>3045</v>
      </c>
      <c r="D38" t="s">
        <v>3046</v>
      </c>
      <c r="E38" s="605" t="s">
        <v>370</v>
      </c>
      <c r="F38" t="s">
        <v>3047</v>
      </c>
      <c r="G38" t="s">
        <v>5084</v>
      </c>
      <c r="H38" t="s">
        <v>23</v>
      </c>
      <c r="I38" t="s">
        <v>3098</v>
      </c>
      <c r="J38" t="s">
        <v>3917</v>
      </c>
      <c r="K38" t="s">
        <v>5085</v>
      </c>
      <c r="L38" t="s">
        <v>5086</v>
      </c>
      <c r="M38" t="s">
        <v>5087</v>
      </c>
      <c r="N38" t="s">
        <v>23</v>
      </c>
      <c r="O38" t="s">
        <v>371</v>
      </c>
      <c r="P38" t="s">
        <v>314</v>
      </c>
      <c r="Q38" t="s">
        <v>26</v>
      </c>
    </row>
    <row r="39" spans="1:17">
      <c r="A39" s="600">
        <v>116600</v>
      </c>
      <c r="B39" t="s">
        <v>37</v>
      </c>
      <c r="C39" t="s">
        <v>3045</v>
      </c>
      <c r="D39" t="s">
        <v>3046</v>
      </c>
      <c r="E39" s="605" t="s">
        <v>370</v>
      </c>
      <c r="F39" t="s">
        <v>3047</v>
      </c>
      <c r="G39" t="s">
        <v>5084</v>
      </c>
      <c r="H39" t="s">
        <v>23</v>
      </c>
      <c r="I39" t="s">
        <v>3098</v>
      </c>
      <c r="J39" t="s">
        <v>3917</v>
      </c>
      <c r="K39" t="s">
        <v>5085</v>
      </c>
      <c r="L39" t="s">
        <v>5086</v>
      </c>
      <c r="M39" t="s">
        <v>5087</v>
      </c>
      <c r="N39" t="s">
        <v>23</v>
      </c>
      <c r="O39" t="s">
        <v>371</v>
      </c>
      <c r="P39" t="s">
        <v>314</v>
      </c>
      <c r="Q39" t="s">
        <v>26</v>
      </c>
    </row>
    <row r="40" spans="1:17">
      <c r="A40" s="600">
        <v>410037</v>
      </c>
      <c r="B40" t="s">
        <v>79</v>
      </c>
      <c r="C40" t="s">
        <v>3045</v>
      </c>
      <c r="D40" t="s">
        <v>3046</v>
      </c>
      <c r="E40" s="605" t="s">
        <v>339</v>
      </c>
      <c r="F40" t="s">
        <v>3047</v>
      </c>
      <c r="G40" t="s">
        <v>3114</v>
      </c>
      <c r="H40" t="s">
        <v>23</v>
      </c>
      <c r="I40" t="s">
        <v>3115</v>
      </c>
      <c r="J40" t="s">
        <v>3116</v>
      </c>
      <c r="K40" t="s">
        <v>3117</v>
      </c>
      <c r="L40" t="s">
        <v>3118</v>
      </c>
      <c r="M40" t="s">
        <v>3119</v>
      </c>
      <c r="N40" t="s">
        <v>3120</v>
      </c>
      <c r="O40" t="s">
        <v>340</v>
      </c>
      <c r="P40" t="s">
        <v>276</v>
      </c>
      <c r="Q40" t="s">
        <v>1964</v>
      </c>
    </row>
    <row r="41" spans="1:17">
      <c r="A41" s="600">
        <v>410037</v>
      </c>
      <c r="B41" t="s">
        <v>79</v>
      </c>
      <c r="C41" t="s">
        <v>3045</v>
      </c>
      <c r="D41" t="s">
        <v>3046</v>
      </c>
      <c r="E41" s="605" t="s">
        <v>339</v>
      </c>
      <c r="F41" t="s">
        <v>3047</v>
      </c>
      <c r="G41" t="s">
        <v>3114</v>
      </c>
      <c r="H41" t="s">
        <v>23</v>
      </c>
      <c r="I41" t="s">
        <v>3115</v>
      </c>
      <c r="J41" t="s">
        <v>3116</v>
      </c>
      <c r="K41" t="s">
        <v>3117</v>
      </c>
      <c r="L41" t="s">
        <v>3118</v>
      </c>
      <c r="M41" t="s">
        <v>3119</v>
      </c>
      <c r="N41" t="s">
        <v>3120</v>
      </c>
      <c r="O41" t="s">
        <v>340</v>
      </c>
      <c r="P41" t="s">
        <v>276</v>
      </c>
      <c r="Q41" t="s">
        <v>1964</v>
      </c>
    </row>
    <row r="42" spans="1:17">
      <c r="A42" s="600">
        <v>410219</v>
      </c>
      <c r="B42" t="s">
        <v>62</v>
      </c>
      <c r="C42" t="s">
        <v>3045</v>
      </c>
      <c r="D42" t="s">
        <v>3046</v>
      </c>
      <c r="E42" s="605" t="s">
        <v>339</v>
      </c>
      <c r="F42" t="s">
        <v>3047</v>
      </c>
      <c r="G42" t="s">
        <v>3400</v>
      </c>
      <c r="H42" t="s">
        <v>23</v>
      </c>
      <c r="I42" t="s">
        <v>3401</v>
      </c>
      <c r="J42" t="s">
        <v>3402</v>
      </c>
      <c r="K42" t="s">
        <v>3403</v>
      </c>
      <c r="L42" t="s">
        <v>3404</v>
      </c>
      <c r="M42" t="s">
        <v>3405</v>
      </c>
      <c r="N42" t="s">
        <v>3406</v>
      </c>
      <c r="O42" t="s">
        <v>340</v>
      </c>
      <c r="P42" t="s">
        <v>1946</v>
      </c>
      <c r="Q42" t="s">
        <v>354</v>
      </c>
    </row>
    <row r="43" spans="1:17">
      <c r="A43" s="600">
        <v>410219</v>
      </c>
      <c r="B43" t="s">
        <v>62</v>
      </c>
      <c r="C43" t="s">
        <v>3045</v>
      </c>
      <c r="D43" t="s">
        <v>3046</v>
      </c>
      <c r="E43" s="605" t="s">
        <v>339</v>
      </c>
      <c r="F43" t="s">
        <v>3047</v>
      </c>
      <c r="G43" t="s">
        <v>3400</v>
      </c>
      <c r="H43" t="s">
        <v>23</v>
      </c>
      <c r="I43" t="s">
        <v>3401</v>
      </c>
      <c r="J43" t="s">
        <v>3402</v>
      </c>
      <c r="K43" t="s">
        <v>3403</v>
      </c>
      <c r="L43" t="s">
        <v>3404</v>
      </c>
      <c r="M43" t="s">
        <v>3405</v>
      </c>
      <c r="N43" t="s">
        <v>3406</v>
      </c>
      <c r="O43" t="s">
        <v>340</v>
      </c>
      <c r="P43" t="s">
        <v>1946</v>
      </c>
      <c r="Q43" t="s">
        <v>354</v>
      </c>
    </row>
    <row r="44" spans="1:17">
      <c r="A44" s="600">
        <v>410334</v>
      </c>
      <c r="B44" t="s">
        <v>85</v>
      </c>
      <c r="C44" t="s">
        <v>3045</v>
      </c>
      <c r="D44" t="s">
        <v>3046</v>
      </c>
      <c r="E44" s="605" t="s">
        <v>339</v>
      </c>
      <c r="F44" t="s">
        <v>3047</v>
      </c>
      <c r="G44" t="s">
        <v>3346</v>
      </c>
      <c r="H44" t="s">
        <v>3347</v>
      </c>
      <c r="I44" t="s">
        <v>3348</v>
      </c>
      <c r="J44" t="s">
        <v>3349</v>
      </c>
      <c r="K44" t="s">
        <v>3350</v>
      </c>
      <c r="L44" t="s">
        <v>3351</v>
      </c>
      <c r="M44" t="s">
        <v>3352</v>
      </c>
      <c r="N44" t="s">
        <v>3353</v>
      </c>
      <c r="O44" t="s">
        <v>340</v>
      </c>
      <c r="P44" t="s">
        <v>1990</v>
      </c>
      <c r="Q44" t="s">
        <v>342</v>
      </c>
    </row>
    <row r="45" spans="1:17">
      <c r="A45" s="600">
        <v>410334</v>
      </c>
      <c r="B45" t="s">
        <v>85</v>
      </c>
      <c r="C45" t="s">
        <v>3045</v>
      </c>
      <c r="D45" t="s">
        <v>3046</v>
      </c>
      <c r="E45" s="605" t="s">
        <v>339</v>
      </c>
      <c r="F45" t="s">
        <v>3047</v>
      </c>
      <c r="G45" t="s">
        <v>3346</v>
      </c>
      <c r="H45" t="s">
        <v>3347</v>
      </c>
      <c r="I45" t="s">
        <v>3348</v>
      </c>
      <c r="J45" t="s">
        <v>3349</v>
      </c>
      <c r="K45" t="s">
        <v>3350</v>
      </c>
      <c r="L45" t="s">
        <v>3351</v>
      </c>
      <c r="M45" t="s">
        <v>3352</v>
      </c>
      <c r="N45" t="s">
        <v>3353</v>
      </c>
      <c r="O45" t="s">
        <v>340</v>
      </c>
      <c r="P45" t="s">
        <v>1990</v>
      </c>
      <c r="Q45" t="s">
        <v>342</v>
      </c>
    </row>
    <row r="46" spans="1:17">
      <c r="A46" s="600">
        <v>411274</v>
      </c>
      <c r="B46" t="s">
        <v>75</v>
      </c>
      <c r="C46" t="s">
        <v>3045</v>
      </c>
      <c r="D46" t="s">
        <v>3046</v>
      </c>
      <c r="E46" s="605" t="s">
        <v>339</v>
      </c>
      <c r="F46" t="s">
        <v>3047</v>
      </c>
      <c r="G46" t="s">
        <v>3606</v>
      </c>
      <c r="H46" t="s">
        <v>23</v>
      </c>
      <c r="I46" t="s">
        <v>3607</v>
      </c>
      <c r="J46" t="s">
        <v>3608</v>
      </c>
      <c r="K46" t="s">
        <v>3609</v>
      </c>
      <c r="L46" t="s">
        <v>3610</v>
      </c>
      <c r="M46" t="s">
        <v>3611</v>
      </c>
      <c r="N46" t="s">
        <v>3421</v>
      </c>
      <c r="O46" t="s">
        <v>340</v>
      </c>
      <c r="P46" t="s">
        <v>274</v>
      </c>
      <c r="Q46" t="s">
        <v>4974</v>
      </c>
    </row>
    <row r="47" spans="1:17">
      <c r="A47" s="600">
        <v>411274</v>
      </c>
      <c r="B47" t="s">
        <v>75</v>
      </c>
      <c r="C47" t="s">
        <v>3045</v>
      </c>
      <c r="D47" t="s">
        <v>3046</v>
      </c>
      <c r="E47" s="605" t="s">
        <v>339</v>
      </c>
      <c r="F47" t="s">
        <v>3047</v>
      </c>
      <c r="G47" t="s">
        <v>3606</v>
      </c>
      <c r="H47" t="s">
        <v>23</v>
      </c>
      <c r="I47" t="s">
        <v>3607</v>
      </c>
      <c r="J47" t="s">
        <v>3608</v>
      </c>
      <c r="K47" t="s">
        <v>3609</v>
      </c>
      <c r="L47" t="s">
        <v>3610</v>
      </c>
      <c r="M47" t="s">
        <v>3611</v>
      </c>
      <c r="N47" t="s">
        <v>3421</v>
      </c>
      <c r="O47" t="s">
        <v>340</v>
      </c>
      <c r="P47" t="s">
        <v>274</v>
      </c>
      <c r="Q47" t="s">
        <v>4974</v>
      </c>
    </row>
    <row r="48" spans="1:17">
      <c r="A48" s="600">
        <v>711129</v>
      </c>
      <c r="B48" t="s">
        <v>49</v>
      </c>
      <c r="C48" t="s">
        <v>3045</v>
      </c>
      <c r="D48" t="s">
        <v>3046</v>
      </c>
      <c r="E48" s="605" t="s">
        <v>339</v>
      </c>
      <c r="F48" t="s">
        <v>3047</v>
      </c>
      <c r="G48" t="s">
        <v>3407</v>
      </c>
      <c r="H48" t="s">
        <v>3408</v>
      </c>
      <c r="I48" t="s">
        <v>3409</v>
      </c>
      <c r="J48" t="s">
        <v>3410</v>
      </c>
      <c r="K48" t="s">
        <v>3411</v>
      </c>
      <c r="L48" t="s">
        <v>3412</v>
      </c>
      <c r="M48" t="s">
        <v>3413</v>
      </c>
      <c r="N48" t="s">
        <v>3414</v>
      </c>
      <c r="O48" t="s">
        <v>340</v>
      </c>
      <c r="P48" t="s">
        <v>25</v>
      </c>
      <c r="Q48" t="s">
        <v>354</v>
      </c>
    </row>
    <row r="49" spans="1:17">
      <c r="A49" s="600">
        <v>711129</v>
      </c>
      <c r="B49" t="s">
        <v>49</v>
      </c>
      <c r="C49" t="s">
        <v>3045</v>
      </c>
      <c r="D49" t="s">
        <v>3046</v>
      </c>
      <c r="E49" s="605" t="s">
        <v>339</v>
      </c>
      <c r="F49" t="s">
        <v>3047</v>
      </c>
      <c r="G49" t="s">
        <v>3407</v>
      </c>
      <c r="H49" t="s">
        <v>3408</v>
      </c>
      <c r="I49" t="s">
        <v>3409</v>
      </c>
      <c r="J49" t="s">
        <v>3410</v>
      </c>
      <c r="K49" t="s">
        <v>3411</v>
      </c>
      <c r="L49" t="s">
        <v>3412</v>
      </c>
      <c r="M49" t="s">
        <v>3413</v>
      </c>
      <c r="N49" t="s">
        <v>3414</v>
      </c>
      <c r="O49" t="s">
        <v>340</v>
      </c>
      <c r="P49" t="s">
        <v>25</v>
      </c>
      <c r="Q49" t="s">
        <v>354</v>
      </c>
    </row>
    <row r="50" spans="1:17">
      <c r="A50" s="600">
        <v>711376</v>
      </c>
      <c r="B50" t="s">
        <v>27</v>
      </c>
      <c r="C50" t="s">
        <v>3045</v>
      </c>
      <c r="D50" t="s">
        <v>3046</v>
      </c>
      <c r="E50" s="605" t="s">
        <v>359</v>
      </c>
      <c r="F50" t="s">
        <v>3047</v>
      </c>
      <c r="G50" t="s">
        <v>5088</v>
      </c>
      <c r="H50" t="s">
        <v>23</v>
      </c>
      <c r="I50" t="s">
        <v>5089</v>
      </c>
      <c r="J50" t="s">
        <v>5090</v>
      </c>
      <c r="K50" t="s">
        <v>5091</v>
      </c>
      <c r="L50" t="s">
        <v>5092</v>
      </c>
      <c r="M50" t="s">
        <v>5093</v>
      </c>
      <c r="N50" t="s">
        <v>23</v>
      </c>
      <c r="O50" t="s">
        <v>360</v>
      </c>
      <c r="P50" t="s">
        <v>48</v>
      </c>
      <c r="Q50" t="s">
        <v>363</v>
      </c>
    </row>
    <row r="51" spans="1:17">
      <c r="A51" s="600">
        <v>711665</v>
      </c>
      <c r="B51" t="s">
        <v>29</v>
      </c>
      <c r="C51" t="s">
        <v>3045</v>
      </c>
      <c r="D51" t="s">
        <v>3046</v>
      </c>
      <c r="E51" s="605" t="s">
        <v>359</v>
      </c>
      <c r="F51" t="s">
        <v>3047</v>
      </c>
      <c r="G51" t="s">
        <v>5094</v>
      </c>
      <c r="H51" t="s">
        <v>23</v>
      </c>
      <c r="I51" t="s">
        <v>5095</v>
      </c>
      <c r="J51" t="s">
        <v>4200</v>
      </c>
      <c r="K51" t="s">
        <v>5096</v>
      </c>
      <c r="L51" t="s">
        <v>5097</v>
      </c>
      <c r="M51" t="s">
        <v>5098</v>
      </c>
      <c r="N51" t="s">
        <v>23</v>
      </c>
      <c r="O51" t="s">
        <v>360</v>
      </c>
      <c r="P51" t="s">
        <v>38</v>
      </c>
      <c r="Q51" t="s">
        <v>363</v>
      </c>
    </row>
    <row r="52" spans="1:17">
      <c r="A52" s="600">
        <v>711723</v>
      </c>
      <c r="B52" t="s">
        <v>83</v>
      </c>
      <c r="C52" t="s">
        <v>3045</v>
      </c>
      <c r="D52" t="s">
        <v>3046</v>
      </c>
      <c r="E52" s="605" t="s">
        <v>359</v>
      </c>
      <c r="F52" t="s">
        <v>3047</v>
      </c>
      <c r="G52" t="s">
        <v>3155</v>
      </c>
      <c r="H52" t="s">
        <v>3156</v>
      </c>
      <c r="I52" t="s">
        <v>3157</v>
      </c>
      <c r="J52" t="s">
        <v>3158</v>
      </c>
      <c r="K52" t="s">
        <v>3159</v>
      </c>
      <c r="L52" t="s">
        <v>3160</v>
      </c>
      <c r="M52" t="s">
        <v>3161</v>
      </c>
      <c r="N52" t="s">
        <v>23</v>
      </c>
      <c r="O52" t="s">
        <v>360</v>
      </c>
      <c r="P52" t="s">
        <v>295</v>
      </c>
      <c r="Q52" t="s">
        <v>161</v>
      </c>
    </row>
    <row r="53" spans="1:17">
      <c r="A53" s="600">
        <v>711723</v>
      </c>
      <c r="B53" t="s">
        <v>83</v>
      </c>
      <c r="C53" t="s">
        <v>3045</v>
      </c>
      <c r="D53" t="s">
        <v>3046</v>
      </c>
      <c r="E53" s="605" t="s">
        <v>359</v>
      </c>
      <c r="F53" t="s">
        <v>3047</v>
      </c>
      <c r="G53" t="s">
        <v>3155</v>
      </c>
      <c r="H53" t="s">
        <v>3156</v>
      </c>
      <c r="I53" t="s">
        <v>3157</v>
      </c>
      <c r="J53" t="s">
        <v>3158</v>
      </c>
      <c r="K53" t="s">
        <v>3159</v>
      </c>
      <c r="L53" t="s">
        <v>3160</v>
      </c>
      <c r="M53" t="s">
        <v>3161</v>
      </c>
      <c r="N53" t="s">
        <v>23</v>
      </c>
      <c r="O53" t="s">
        <v>360</v>
      </c>
      <c r="P53" t="s">
        <v>295</v>
      </c>
      <c r="Q53" t="s">
        <v>161</v>
      </c>
    </row>
    <row r="54" spans="1:17">
      <c r="A54" s="600">
        <v>711855</v>
      </c>
      <c r="B54" t="s">
        <v>39</v>
      </c>
      <c r="C54" t="s">
        <v>3045</v>
      </c>
      <c r="D54" t="s">
        <v>3046</v>
      </c>
      <c r="E54" s="605" t="s">
        <v>359</v>
      </c>
      <c r="F54" t="s">
        <v>3047</v>
      </c>
      <c r="G54" t="s">
        <v>5099</v>
      </c>
      <c r="H54" t="s">
        <v>23</v>
      </c>
      <c r="I54" t="s">
        <v>5100</v>
      </c>
      <c r="J54" t="s">
        <v>5101</v>
      </c>
      <c r="K54" t="s">
        <v>5102</v>
      </c>
      <c r="L54" t="s">
        <v>5103</v>
      </c>
      <c r="M54" t="s">
        <v>5104</v>
      </c>
      <c r="N54" t="s">
        <v>23</v>
      </c>
      <c r="O54" t="s">
        <v>360</v>
      </c>
      <c r="P54" t="s">
        <v>317</v>
      </c>
      <c r="Q54" t="s">
        <v>364</v>
      </c>
    </row>
    <row r="55" spans="1:17">
      <c r="A55" s="600">
        <v>712093</v>
      </c>
      <c r="B55" t="s">
        <v>74</v>
      </c>
      <c r="C55" t="s">
        <v>3045</v>
      </c>
      <c r="D55" t="s">
        <v>3046</v>
      </c>
      <c r="E55" s="605" t="s">
        <v>339</v>
      </c>
      <c r="F55" t="s">
        <v>3047</v>
      </c>
      <c r="G55" t="s">
        <v>3514</v>
      </c>
      <c r="H55" t="s">
        <v>23</v>
      </c>
      <c r="I55" t="s">
        <v>3515</v>
      </c>
      <c r="J55" t="s">
        <v>3516</v>
      </c>
      <c r="K55" t="s">
        <v>3517</v>
      </c>
      <c r="L55" t="s">
        <v>3518</v>
      </c>
      <c r="M55" t="s">
        <v>3519</v>
      </c>
      <c r="N55" t="s">
        <v>3520</v>
      </c>
      <c r="O55" t="s">
        <v>340</v>
      </c>
      <c r="P55" t="s">
        <v>1949</v>
      </c>
      <c r="Q55" t="s">
        <v>342</v>
      </c>
    </row>
    <row r="56" spans="1:17">
      <c r="A56" s="600">
        <v>712093</v>
      </c>
      <c r="B56" t="s">
        <v>74</v>
      </c>
      <c r="C56" t="s">
        <v>3045</v>
      </c>
      <c r="D56" t="s">
        <v>3046</v>
      </c>
      <c r="E56" s="605" t="s">
        <v>339</v>
      </c>
      <c r="F56" t="s">
        <v>3047</v>
      </c>
      <c r="G56" t="s">
        <v>3514</v>
      </c>
      <c r="H56" t="s">
        <v>23</v>
      </c>
      <c r="I56" t="s">
        <v>3515</v>
      </c>
      <c r="J56" t="s">
        <v>3516</v>
      </c>
      <c r="K56" t="s">
        <v>3517</v>
      </c>
      <c r="L56" t="s">
        <v>3518</v>
      </c>
      <c r="M56" t="s">
        <v>3519</v>
      </c>
      <c r="N56" t="s">
        <v>3520</v>
      </c>
      <c r="O56" t="s">
        <v>340</v>
      </c>
      <c r="P56" t="s">
        <v>1949</v>
      </c>
      <c r="Q56" t="s">
        <v>342</v>
      </c>
    </row>
    <row r="57" spans="1:17">
      <c r="A57" s="600">
        <v>712127</v>
      </c>
      <c r="B57" t="s">
        <v>86</v>
      </c>
      <c r="C57" t="s">
        <v>3045</v>
      </c>
      <c r="D57" t="s">
        <v>3046</v>
      </c>
      <c r="E57" s="605" t="s">
        <v>359</v>
      </c>
      <c r="F57" t="s">
        <v>3047</v>
      </c>
      <c r="G57" t="s">
        <v>4975</v>
      </c>
      <c r="H57" t="s">
        <v>23</v>
      </c>
      <c r="I57" t="s">
        <v>4976</v>
      </c>
      <c r="J57" t="s">
        <v>4156</v>
      </c>
      <c r="K57" t="s">
        <v>4977</v>
      </c>
      <c r="L57" t="s">
        <v>4978</v>
      </c>
      <c r="M57" t="s">
        <v>4979</v>
      </c>
      <c r="N57" t="s">
        <v>23</v>
      </c>
      <c r="O57" t="s">
        <v>360</v>
      </c>
      <c r="P57" t="s">
        <v>330</v>
      </c>
      <c r="Q57" t="s">
        <v>171</v>
      </c>
    </row>
    <row r="58" spans="1:17">
      <c r="A58" s="600">
        <v>712127</v>
      </c>
      <c r="B58" t="s">
        <v>86</v>
      </c>
      <c r="C58" t="s">
        <v>3045</v>
      </c>
      <c r="D58" t="s">
        <v>3046</v>
      </c>
      <c r="E58" s="605" t="s">
        <v>359</v>
      </c>
      <c r="F58" t="s">
        <v>3047</v>
      </c>
      <c r="G58" t="s">
        <v>4975</v>
      </c>
      <c r="H58" t="s">
        <v>23</v>
      </c>
      <c r="I58" t="s">
        <v>4976</v>
      </c>
      <c r="J58" t="s">
        <v>4156</v>
      </c>
      <c r="K58" t="s">
        <v>4977</v>
      </c>
      <c r="L58" t="s">
        <v>4978</v>
      </c>
      <c r="M58" t="s">
        <v>4979</v>
      </c>
      <c r="N58" t="s">
        <v>23</v>
      </c>
      <c r="O58" t="s">
        <v>360</v>
      </c>
      <c r="P58" t="s">
        <v>330</v>
      </c>
      <c r="Q58" t="s">
        <v>171</v>
      </c>
    </row>
    <row r="59" spans="1:17">
      <c r="A59" s="600">
        <v>712259</v>
      </c>
      <c r="B59" t="s">
        <v>57</v>
      </c>
      <c r="C59" t="s">
        <v>3045</v>
      </c>
      <c r="D59" t="s">
        <v>3046</v>
      </c>
      <c r="E59" s="605" t="s">
        <v>339</v>
      </c>
      <c r="F59" t="s">
        <v>3047</v>
      </c>
      <c r="G59" t="s">
        <v>3354</v>
      </c>
      <c r="H59" t="s">
        <v>3355</v>
      </c>
      <c r="I59" t="s">
        <v>3356</v>
      </c>
      <c r="J59" t="s">
        <v>3357</v>
      </c>
      <c r="K59" t="s">
        <v>3358</v>
      </c>
      <c r="L59" t="s">
        <v>3359</v>
      </c>
      <c r="M59" t="s">
        <v>3360</v>
      </c>
      <c r="N59" t="s">
        <v>3361</v>
      </c>
      <c r="O59" t="s">
        <v>340</v>
      </c>
      <c r="P59" t="s">
        <v>63</v>
      </c>
      <c r="Q59" t="s">
        <v>342</v>
      </c>
    </row>
    <row r="60" spans="1:17">
      <c r="A60" s="600">
        <v>712259</v>
      </c>
      <c r="B60" t="s">
        <v>57</v>
      </c>
      <c r="C60" t="s">
        <v>3045</v>
      </c>
      <c r="D60" t="s">
        <v>3046</v>
      </c>
      <c r="E60" s="605" t="s">
        <v>339</v>
      </c>
      <c r="F60" t="s">
        <v>3047</v>
      </c>
      <c r="G60" t="s">
        <v>3354</v>
      </c>
      <c r="H60" t="s">
        <v>3355</v>
      </c>
      <c r="I60" t="s">
        <v>3356</v>
      </c>
      <c r="J60" t="s">
        <v>3357</v>
      </c>
      <c r="K60" t="s">
        <v>3358</v>
      </c>
      <c r="L60" t="s">
        <v>3359</v>
      </c>
      <c r="M60" t="s">
        <v>3360</v>
      </c>
      <c r="N60" t="s">
        <v>3361</v>
      </c>
      <c r="O60" t="s">
        <v>340</v>
      </c>
      <c r="P60" t="s">
        <v>63</v>
      </c>
      <c r="Q60" t="s">
        <v>342</v>
      </c>
    </row>
    <row r="61" spans="1:17">
      <c r="A61" s="600">
        <v>712267</v>
      </c>
      <c r="B61" t="s">
        <v>77</v>
      </c>
      <c r="C61" t="s">
        <v>3045</v>
      </c>
      <c r="D61" t="s">
        <v>3046</v>
      </c>
      <c r="E61" s="605" t="s">
        <v>339</v>
      </c>
      <c r="F61" t="s">
        <v>3047</v>
      </c>
      <c r="G61" t="s">
        <v>3415</v>
      </c>
      <c r="H61" t="s">
        <v>23</v>
      </c>
      <c r="I61" t="s">
        <v>3416</v>
      </c>
      <c r="J61" t="s">
        <v>3417</v>
      </c>
      <c r="K61" t="s">
        <v>3418</v>
      </c>
      <c r="L61" t="s">
        <v>3419</v>
      </c>
      <c r="M61" t="s">
        <v>3420</v>
      </c>
      <c r="N61" t="s">
        <v>3421</v>
      </c>
      <c r="O61" t="s">
        <v>340</v>
      </c>
      <c r="P61" t="s">
        <v>278</v>
      </c>
      <c r="Q61" t="s">
        <v>342</v>
      </c>
    </row>
    <row r="62" spans="1:17">
      <c r="A62" s="600">
        <v>712267</v>
      </c>
      <c r="B62" t="s">
        <v>77</v>
      </c>
      <c r="C62" t="s">
        <v>3045</v>
      </c>
      <c r="D62" t="s">
        <v>3046</v>
      </c>
      <c r="E62" s="605" t="s">
        <v>339</v>
      </c>
      <c r="F62" t="s">
        <v>3047</v>
      </c>
      <c r="G62" t="s">
        <v>3415</v>
      </c>
      <c r="H62" t="s">
        <v>23</v>
      </c>
      <c r="I62" t="s">
        <v>3416</v>
      </c>
      <c r="J62" t="s">
        <v>3417</v>
      </c>
      <c r="K62" t="s">
        <v>3418</v>
      </c>
      <c r="L62" t="s">
        <v>3419</v>
      </c>
      <c r="M62" t="s">
        <v>3420</v>
      </c>
      <c r="N62" t="s">
        <v>3421</v>
      </c>
      <c r="O62" t="s">
        <v>340</v>
      </c>
      <c r="P62" t="s">
        <v>278</v>
      </c>
      <c r="Q62" t="s">
        <v>342</v>
      </c>
    </row>
    <row r="63" spans="1:17">
      <c r="A63" s="600">
        <v>712325</v>
      </c>
      <c r="B63" t="s">
        <v>88</v>
      </c>
      <c r="C63" t="s">
        <v>3045</v>
      </c>
      <c r="D63" t="s">
        <v>3046</v>
      </c>
      <c r="E63" s="605" t="s">
        <v>339</v>
      </c>
      <c r="F63" t="s">
        <v>3047</v>
      </c>
      <c r="G63" t="s">
        <v>4980</v>
      </c>
      <c r="H63" t="s">
        <v>23</v>
      </c>
      <c r="I63" t="s">
        <v>4981</v>
      </c>
      <c r="J63" t="s">
        <v>4172</v>
      </c>
      <c r="K63" t="s">
        <v>4982</v>
      </c>
      <c r="L63" t="s">
        <v>4983</v>
      </c>
      <c r="M63" t="s">
        <v>4984</v>
      </c>
      <c r="N63" t="s">
        <v>23</v>
      </c>
      <c r="O63" t="s">
        <v>340</v>
      </c>
      <c r="P63" t="s">
        <v>286</v>
      </c>
      <c r="Q63" t="s">
        <v>1964</v>
      </c>
    </row>
    <row r="64" spans="1:17">
      <c r="A64" s="600">
        <v>712325</v>
      </c>
      <c r="B64" t="s">
        <v>88</v>
      </c>
      <c r="C64" t="s">
        <v>3045</v>
      </c>
      <c r="D64" t="s">
        <v>3046</v>
      </c>
      <c r="E64" s="605" t="s">
        <v>339</v>
      </c>
      <c r="F64" t="s">
        <v>3047</v>
      </c>
      <c r="G64" t="s">
        <v>4980</v>
      </c>
      <c r="H64" t="s">
        <v>23</v>
      </c>
      <c r="I64" t="s">
        <v>4981</v>
      </c>
      <c r="J64" t="s">
        <v>4172</v>
      </c>
      <c r="K64" t="s">
        <v>4982</v>
      </c>
      <c r="L64" t="s">
        <v>4983</v>
      </c>
      <c r="M64" t="s">
        <v>4984</v>
      </c>
      <c r="N64" t="s">
        <v>23</v>
      </c>
      <c r="O64" t="s">
        <v>340</v>
      </c>
      <c r="P64" t="s">
        <v>286</v>
      </c>
      <c r="Q64" t="s">
        <v>1964</v>
      </c>
    </row>
    <row r="65" spans="1:17">
      <c r="A65" s="600">
        <v>712408</v>
      </c>
      <c r="B65" t="s">
        <v>53</v>
      </c>
      <c r="C65" t="s">
        <v>3045</v>
      </c>
      <c r="D65" t="s">
        <v>3046</v>
      </c>
      <c r="E65" s="605" t="s">
        <v>359</v>
      </c>
      <c r="F65" t="s">
        <v>3047</v>
      </c>
      <c r="G65" t="s">
        <v>4985</v>
      </c>
      <c r="H65" t="s">
        <v>23</v>
      </c>
      <c r="I65" t="s">
        <v>4986</v>
      </c>
      <c r="J65" t="s">
        <v>3164</v>
      </c>
      <c r="K65" t="s">
        <v>4987</v>
      </c>
      <c r="L65" t="s">
        <v>4988</v>
      </c>
      <c r="M65" t="s">
        <v>4989</v>
      </c>
      <c r="N65" t="s">
        <v>23</v>
      </c>
      <c r="O65" t="s">
        <v>360</v>
      </c>
      <c r="P65" t="s">
        <v>1938</v>
      </c>
      <c r="Q65" t="s">
        <v>1969</v>
      </c>
    </row>
    <row r="66" spans="1:17">
      <c r="A66" s="600">
        <v>712564</v>
      </c>
      <c r="B66" t="s">
        <v>101</v>
      </c>
      <c r="C66" t="s">
        <v>3045</v>
      </c>
      <c r="D66" t="s">
        <v>3046</v>
      </c>
      <c r="E66" s="605" t="s">
        <v>339</v>
      </c>
      <c r="F66" t="s">
        <v>3047</v>
      </c>
      <c r="G66" t="s">
        <v>4991</v>
      </c>
      <c r="H66" t="s">
        <v>23</v>
      </c>
      <c r="I66" t="s">
        <v>4992</v>
      </c>
      <c r="J66" t="s">
        <v>4993</v>
      </c>
      <c r="K66" t="s">
        <v>4994</v>
      </c>
      <c r="L66" t="s">
        <v>4995</v>
      </c>
      <c r="M66" t="s">
        <v>4996</v>
      </c>
      <c r="N66" t="s">
        <v>23</v>
      </c>
      <c r="O66" t="s">
        <v>340</v>
      </c>
      <c r="P66" t="s">
        <v>321</v>
      </c>
      <c r="Q66" t="s">
        <v>3242</v>
      </c>
    </row>
    <row r="67" spans="1:17">
      <c r="A67" s="600">
        <v>712564</v>
      </c>
      <c r="B67" t="s">
        <v>101</v>
      </c>
      <c r="C67" t="s">
        <v>3045</v>
      </c>
      <c r="D67" t="s">
        <v>3046</v>
      </c>
      <c r="E67" s="605" t="s">
        <v>339</v>
      </c>
      <c r="F67" t="s">
        <v>3047</v>
      </c>
      <c r="G67" t="s">
        <v>4991</v>
      </c>
      <c r="H67" t="s">
        <v>23</v>
      </c>
      <c r="I67" t="s">
        <v>4992</v>
      </c>
      <c r="J67" t="s">
        <v>4993</v>
      </c>
      <c r="K67" t="s">
        <v>4994</v>
      </c>
      <c r="L67" t="s">
        <v>4995</v>
      </c>
      <c r="M67" t="s">
        <v>4996</v>
      </c>
      <c r="N67" t="s">
        <v>23</v>
      </c>
      <c r="O67" t="s">
        <v>340</v>
      </c>
      <c r="P67" t="s">
        <v>321</v>
      </c>
      <c r="Q67" t="s">
        <v>3242</v>
      </c>
    </row>
    <row r="68" spans="1:17">
      <c r="A68" s="600">
        <v>712788</v>
      </c>
      <c r="B68" t="s">
        <v>41</v>
      </c>
      <c r="C68" t="s">
        <v>3045</v>
      </c>
      <c r="D68" t="s">
        <v>3046</v>
      </c>
      <c r="E68" s="605" t="s">
        <v>370</v>
      </c>
      <c r="F68" t="s">
        <v>3047</v>
      </c>
      <c r="G68" t="s">
        <v>4852</v>
      </c>
      <c r="H68" t="s">
        <v>23</v>
      </c>
      <c r="I68" t="s">
        <v>23</v>
      </c>
      <c r="J68" t="s">
        <v>3152</v>
      </c>
      <c r="K68" t="s">
        <v>4853</v>
      </c>
      <c r="L68" t="s">
        <v>4854</v>
      </c>
      <c r="M68" t="s">
        <v>4855</v>
      </c>
      <c r="N68" t="s">
        <v>23</v>
      </c>
      <c r="O68" t="s">
        <v>371</v>
      </c>
      <c r="P68" t="s">
        <v>308</v>
      </c>
      <c r="Q68" t="s">
        <v>2081</v>
      </c>
    </row>
    <row r="69" spans="1:17">
      <c r="A69" s="600">
        <v>712788</v>
      </c>
      <c r="B69" t="s">
        <v>41</v>
      </c>
      <c r="C69" t="s">
        <v>3045</v>
      </c>
      <c r="D69" t="s">
        <v>3046</v>
      </c>
      <c r="E69" s="605" t="s">
        <v>370</v>
      </c>
      <c r="F69" t="s">
        <v>3047</v>
      </c>
      <c r="G69" t="s">
        <v>4852</v>
      </c>
      <c r="H69" t="s">
        <v>23</v>
      </c>
      <c r="I69" t="s">
        <v>23</v>
      </c>
      <c r="J69" t="s">
        <v>3152</v>
      </c>
      <c r="K69" t="s">
        <v>4853</v>
      </c>
      <c r="L69" t="s">
        <v>4854</v>
      </c>
      <c r="M69" t="s">
        <v>4855</v>
      </c>
      <c r="N69" t="s">
        <v>23</v>
      </c>
      <c r="O69" t="s">
        <v>371</v>
      </c>
      <c r="P69" t="s">
        <v>308</v>
      </c>
      <c r="Q69" t="s">
        <v>2081</v>
      </c>
    </row>
    <row r="70" spans="1:17">
      <c r="A70" s="600">
        <v>811721</v>
      </c>
      <c r="B70" t="s">
        <v>59</v>
      </c>
      <c r="C70" t="s">
        <v>3045</v>
      </c>
      <c r="D70" t="s">
        <v>3046</v>
      </c>
      <c r="E70" s="605" t="s">
        <v>359</v>
      </c>
      <c r="F70" t="s">
        <v>3047</v>
      </c>
      <c r="G70" t="s">
        <v>5105</v>
      </c>
      <c r="H70" t="s">
        <v>23</v>
      </c>
      <c r="I70" t="s">
        <v>5106</v>
      </c>
      <c r="J70" t="s">
        <v>5107</v>
      </c>
      <c r="K70" t="s">
        <v>5108</v>
      </c>
      <c r="L70" t="s">
        <v>5109</v>
      </c>
      <c r="M70" t="s">
        <v>23</v>
      </c>
      <c r="N70" t="s">
        <v>23</v>
      </c>
      <c r="O70" t="s">
        <v>360</v>
      </c>
      <c r="P70" t="s">
        <v>334</v>
      </c>
      <c r="Q70" t="s">
        <v>362</v>
      </c>
    </row>
    <row r="71" spans="1:17">
      <c r="A71" s="600">
        <v>811937</v>
      </c>
      <c r="B71" t="s">
        <v>92</v>
      </c>
      <c r="C71" t="s">
        <v>3045</v>
      </c>
      <c r="D71" t="s">
        <v>3046</v>
      </c>
      <c r="E71" s="605" t="s">
        <v>339</v>
      </c>
      <c r="F71" t="s">
        <v>3047</v>
      </c>
      <c r="G71" t="s">
        <v>4997</v>
      </c>
      <c r="H71" t="s">
        <v>23</v>
      </c>
      <c r="I71" t="s">
        <v>4998</v>
      </c>
      <c r="J71" t="s">
        <v>4248</v>
      </c>
      <c r="K71" t="s">
        <v>4999</v>
      </c>
      <c r="L71" t="s">
        <v>5000</v>
      </c>
      <c r="M71" t="s">
        <v>5001</v>
      </c>
      <c r="N71" t="s">
        <v>23</v>
      </c>
      <c r="O71" t="s">
        <v>340</v>
      </c>
      <c r="P71" t="s">
        <v>308</v>
      </c>
      <c r="Q71" t="s">
        <v>182</v>
      </c>
    </row>
    <row r="72" spans="1:17">
      <c r="A72" s="600">
        <v>811937</v>
      </c>
      <c r="B72" t="s">
        <v>92</v>
      </c>
      <c r="C72" t="s">
        <v>3045</v>
      </c>
      <c r="D72" t="s">
        <v>3046</v>
      </c>
      <c r="E72" s="605" t="s">
        <v>339</v>
      </c>
      <c r="F72" t="s">
        <v>3047</v>
      </c>
      <c r="G72" t="s">
        <v>4997</v>
      </c>
      <c r="H72" t="s">
        <v>23</v>
      </c>
      <c r="I72" t="s">
        <v>4998</v>
      </c>
      <c r="J72" t="s">
        <v>4248</v>
      </c>
      <c r="K72" t="s">
        <v>4999</v>
      </c>
      <c r="L72" t="s">
        <v>5000</v>
      </c>
      <c r="M72" t="s">
        <v>5001</v>
      </c>
      <c r="N72" t="s">
        <v>23</v>
      </c>
      <c r="O72" t="s">
        <v>340</v>
      </c>
      <c r="P72" t="s">
        <v>308</v>
      </c>
      <c r="Q72" t="s">
        <v>182</v>
      </c>
    </row>
    <row r="73" spans="1:17">
      <c r="A73" s="600">
        <v>812067</v>
      </c>
      <c r="B73" t="s">
        <v>88</v>
      </c>
      <c r="C73" t="s">
        <v>3045</v>
      </c>
      <c r="D73" t="s">
        <v>3046</v>
      </c>
      <c r="E73" s="605" t="s">
        <v>359</v>
      </c>
      <c r="F73" t="s">
        <v>3047</v>
      </c>
      <c r="G73" t="s">
        <v>4857</v>
      </c>
      <c r="H73" t="s">
        <v>23</v>
      </c>
      <c r="I73" t="s">
        <v>4858</v>
      </c>
      <c r="J73" t="s">
        <v>4859</v>
      </c>
      <c r="K73" t="s">
        <v>4860</v>
      </c>
      <c r="L73" t="s">
        <v>4861</v>
      </c>
      <c r="M73" t="s">
        <v>4862</v>
      </c>
      <c r="N73" t="s">
        <v>23</v>
      </c>
      <c r="O73" t="s">
        <v>360</v>
      </c>
      <c r="P73" t="s">
        <v>5110</v>
      </c>
      <c r="Q73" t="s">
        <v>268</v>
      </c>
    </row>
    <row r="74" spans="1:17">
      <c r="A74" s="600">
        <v>812067</v>
      </c>
      <c r="B74" t="s">
        <v>88</v>
      </c>
      <c r="C74" t="s">
        <v>3045</v>
      </c>
      <c r="D74" t="s">
        <v>3046</v>
      </c>
      <c r="E74" s="605" t="s">
        <v>359</v>
      </c>
      <c r="F74" t="s">
        <v>3047</v>
      </c>
      <c r="G74" t="s">
        <v>4857</v>
      </c>
      <c r="H74" t="s">
        <v>23</v>
      </c>
      <c r="I74" t="s">
        <v>4858</v>
      </c>
      <c r="J74" t="s">
        <v>4859</v>
      </c>
      <c r="K74" t="s">
        <v>4860</v>
      </c>
      <c r="L74" t="s">
        <v>4861</v>
      </c>
      <c r="M74" t="s">
        <v>4862</v>
      </c>
      <c r="N74" t="s">
        <v>23</v>
      </c>
      <c r="O74" t="s">
        <v>360</v>
      </c>
      <c r="P74" t="s">
        <v>5110</v>
      </c>
      <c r="Q74" t="s">
        <v>268</v>
      </c>
    </row>
    <row r="75" spans="1:17">
      <c r="A75" s="600">
        <v>812075</v>
      </c>
      <c r="B75" t="s">
        <v>32</v>
      </c>
      <c r="C75" t="s">
        <v>3045</v>
      </c>
      <c r="D75" t="s">
        <v>3046</v>
      </c>
      <c r="E75" s="605" t="s">
        <v>359</v>
      </c>
      <c r="F75" t="s">
        <v>3047</v>
      </c>
      <c r="G75" t="s">
        <v>5111</v>
      </c>
      <c r="H75" t="s">
        <v>23</v>
      </c>
      <c r="I75" t="s">
        <v>5112</v>
      </c>
      <c r="J75" t="s">
        <v>5113</v>
      </c>
      <c r="K75" t="s">
        <v>5114</v>
      </c>
      <c r="L75" t="s">
        <v>5115</v>
      </c>
      <c r="M75" t="s">
        <v>5116</v>
      </c>
      <c r="N75" t="s">
        <v>23</v>
      </c>
      <c r="O75" t="s">
        <v>360</v>
      </c>
      <c r="P75" t="s">
        <v>1949</v>
      </c>
      <c r="Q75" t="s">
        <v>363</v>
      </c>
    </row>
    <row r="76" spans="1:17">
      <c r="A76" s="600">
        <v>812224</v>
      </c>
      <c r="B76" t="s">
        <v>32</v>
      </c>
      <c r="C76" t="s">
        <v>3045</v>
      </c>
      <c r="D76" t="s">
        <v>3046</v>
      </c>
      <c r="E76" s="605" t="s">
        <v>339</v>
      </c>
      <c r="F76" t="s">
        <v>3047</v>
      </c>
      <c r="G76" t="s">
        <v>3180</v>
      </c>
      <c r="H76" t="s">
        <v>23</v>
      </c>
      <c r="I76" t="s">
        <v>3181</v>
      </c>
      <c r="J76" t="s">
        <v>3182</v>
      </c>
      <c r="K76" t="s">
        <v>3183</v>
      </c>
      <c r="L76" t="s">
        <v>3184</v>
      </c>
      <c r="M76" t="s">
        <v>3185</v>
      </c>
      <c r="N76" t="s">
        <v>3186</v>
      </c>
      <c r="O76" t="s">
        <v>340</v>
      </c>
      <c r="P76" t="s">
        <v>33</v>
      </c>
      <c r="Q76" t="s">
        <v>354</v>
      </c>
    </row>
    <row r="77" spans="1:17">
      <c r="A77" s="600">
        <v>812406</v>
      </c>
      <c r="B77" t="s">
        <v>49</v>
      </c>
      <c r="C77" t="s">
        <v>3045</v>
      </c>
      <c r="D77" t="s">
        <v>3046</v>
      </c>
      <c r="E77" s="605" t="s">
        <v>359</v>
      </c>
      <c r="F77" t="s">
        <v>3047</v>
      </c>
      <c r="G77" t="s">
        <v>5117</v>
      </c>
      <c r="H77" t="s">
        <v>23</v>
      </c>
      <c r="I77" t="s">
        <v>5118</v>
      </c>
      <c r="J77" t="s">
        <v>4248</v>
      </c>
      <c r="K77" t="s">
        <v>5119</v>
      </c>
      <c r="L77" t="s">
        <v>5120</v>
      </c>
      <c r="M77" t="s">
        <v>5121</v>
      </c>
      <c r="N77" t="s">
        <v>23</v>
      </c>
      <c r="O77" t="s">
        <v>360</v>
      </c>
      <c r="P77" t="s">
        <v>309</v>
      </c>
      <c r="Q77" t="s">
        <v>2010</v>
      </c>
    </row>
    <row r="78" spans="1:17">
      <c r="A78" s="600">
        <v>812414</v>
      </c>
      <c r="B78" t="s">
        <v>51</v>
      </c>
      <c r="C78" t="s">
        <v>3045</v>
      </c>
      <c r="D78" t="s">
        <v>3046</v>
      </c>
      <c r="E78" s="605" t="s">
        <v>359</v>
      </c>
      <c r="F78" t="s">
        <v>3047</v>
      </c>
      <c r="G78" t="s">
        <v>5003</v>
      </c>
      <c r="H78" t="s">
        <v>23</v>
      </c>
      <c r="I78" t="s">
        <v>5004</v>
      </c>
      <c r="J78" t="s">
        <v>5005</v>
      </c>
      <c r="K78" t="s">
        <v>5006</v>
      </c>
      <c r="L78" t="s">
        <v>5007</v>
      </c>
      <c r="M78" t="s">
        <v>5008</v>
      </c>
      <c r="N78" t="s">
        <v>23</v>
      </c>
      <c r="O78" t="s">
        <v>360</v>
      </c>
      <c r="P78" t="s">
        <v>5122</v>
      </c>
      <c r="Q78" t="s">
        <v>2010</v>
      </c>
    </row>
    <row r="79" spans="1:17">
      <c r="A79" s="600">
        <v>812497</v>
      </c>
      <c r="B79" t="s">
        <v>76</v>
      </c>
      <c r="C79" t="s">
        <v>3045</v>
      </c>
      <c r="D79" t="s">
        <v>3046</v>
      </c>
      <c r="E79" s="605" t="s">
        <v>339</v>
      </c>
      <c r="F79" t="s">
        <v>3047</v>
      </c>
      <c r="G79" t="s">
        <v>3588</v>
      </c>
      <c r="H79" t="s">
        <v>3589</v>
      </c>
      <c r="I79" t="s">
        <v>3590</v>
      </c>
      <c r="J79" t="s">
        <v>3591</v>
      </c>
      <c r="K79" t="s">
        <v>3592</v>
      </c>
      <c r="L79" t="s">
        <v>3593</v>
      </c>
      <c r="M79" t="s">
        <v>3594</v>
      </c>
      <c r="N79" t="s">
        <v>3595</v>
      </c>
      <c r="O79" t="s">
        <v>340</v>
      </c>
      <c r="P79" t="s">
        <v>275</v>
      </c>
      <c r="Q79" t="s">
        <v>151</v>
      </c>
    </row>
    <row r="80" spans="1:17">
      <c r="A80" s="600">
        <v>812497</v>
      </c>
      <c r="B80" t="s">
        <v>76</v>
      </c>
      <c r="C80" t="s">
        <v>3045</v>
      </c>
      <c r="D80" t="s">
        <v>3046</v>
      </c>
      <c r="E80" s="605" t="s">
        <v>339</v>
      </c>
      <c r="F80" t="s">
        <v>3047</v>
      </c>
      <c r="G80" t="s">
        <v>3588</v>
      </c>
      <c r="H80" t="s">
        <v>3589</v>
      </c>
      <c r="I80" t="s">
        <v>3590</v>
      </c>
      <c r="J80" t="s">
        <v>3591</v>
      </c>
      <c r="K80" t="s">
        <v>3592</v>
      </c>
      <c r="L80" t="s">
        <v>3593</v>
      </c>
      <c r="M80" t="s">
        <v>3594</v>
      </c>
      <c r="N80" t="s">
        <v>3595</v>
      </c>
      <c r="O80" t="s">
        <v>340</v>
      </c>
      <c r="P80" t="s">
        <v>275</v>
      </c>
      <c r="Q80" t="s">
        <v>151</v>
      </c>
    </row>
    <row r="81" spans="1:17">
      <c r="A81" s="600">
        <v>812505</v>
      </c>
      <c r="B81" t="s">
        <v>84</v>
      </c>
      <c r="C81" t="s">
        <v>3045</v>
      </c>
      <c r="D81" t="s">
        <v>3046</v>
      </c>
      <c r="E81" s="605" t="s">
        <v>339</v>
      </c>
      <c r="F81" t="s">
        <v>3047</v>
      </c>
      <c r="G81" t="s">
        <v>3522</v>
      </c>
      <c r="H81" t="s">
        <v>23</v>
      </c>
      <c r="I81" t="s">
        <v>3523</v>
      </c>
      <c r="J81" t="s">
        <v>3524</v>
      </c>
      <c r="K81" t="s">
        <v>3525</v>
      </c>
      <c r="L81" t="s">
        <v>3526</v>
      </c>
      <c r="M81" t="s">
        <v>3527</v>
      </c>
      <c r="N81" t="s">
        <v>3528</v>
      </c>
      <c r="O81" t="s">
        <v>340</v>
      </c>
      <c r="P81" t="s">
        <v>288</v>
      </c>
      <c r="Q81" t="s">
        <v>342</v>
      </c>
    </row>
    <row r="82" spans="1:17">
      <c r="A82" s="600">
        <v>812505</v>
      </c>
      <c r="B82" t="s">
        <v>84</v>
      </c>
      <c r="C82" t="s">
        <v>3045</v>
      </c>
      <c r="D82" t="s">
        <v>3046</v>
      </c>
      <c r="E82" s="605" t="s">
        <v>339</v>
      </c>
      <c r="F82" t="s">
        <v>3047</v>
      </c>
      <c r="G82" t="s">
        <v>3522</v>
      </c>
      <c r="H82" t="s">
        <v>23</v>
      </c>
      <c r="I82" t="s">
        <v>3523</v>
      </c>
      <c r="J82" t="s">
        <v>3524</v>
      </c>
      <c r="K82" t="s">
        <v>3525</v>
      </c>
      <c r="L82" t="s">
        <v>3526</v>
      </c>
      <c r="M82" t="s">
        <v>3527</v>
      </c>
      <c r="N82" t="s">
        <v>3528</v>
      </c>
      <c r="O82" t="s">
        <v>340</v>
      </c>
      <c r="P82" t="s">
        <v>288</v>
      </c>
      <c r="Q82" t="s">
        <v>342</v>
      </c>
    </row>
    <row r="83" spans="1:17">
      <c r="A83" s="600">
        <v>1110107</v>
      </c>
      <c r="B83" t="s">
        <v>82</v>
      </c>
      <c r="C83" t="s">
        <v>3045</v>
      </c>
      <c r="D83" t="s">
        <v>3046</v>
      </c>
      <c r="E83" s="605" t="s">
        <v>339</v>
      </c>
      <c r="F83" t="s">
        <v>3047</v>
      </c>
      <c r="G83" t="s">
        <v>3422</v>
      </c>
      <c r="H83" t="s">
        <v>23</v>
      </c>
      <c r="I83" t="s">
        <v>3423</v>
      </c>
      <c r="J83" t="s">
        <v>3424</v>
      </c>
      <c r="K83" t="s">
        <v>3425</v>
      </c>
      <c r="L83" t="s">
        <v>3426</v>
      </c>
      <c r="M83" t="s">
        <v>3427</v>
      </c>
      <c r="N83" t="s">
        <v>3428</v>
      </c>
      <c r="O83" t="s">
        <v>340</v>
      </c>
      <c r="P83" t="s">
        <v>294</v>
      </c>
      <c r="Q83" t="s">
        <v>2082</v>
      </c>
    </row>
    <row r="84" spans="1:17">
      <c r="A84" s="600">
        <v>1110107</v>
      </c>
      <c r="B84" t="s">
        <v>82</v>
      </c>
      <c r="C84" t="s">
        <v>3045</v>
      </c>
      <c r="D84" t="s">
        <v>3046</v>
      </c>
      <c r="E84" s="605" t="s">
        <v>339</v>
      </c>
      <c r="F84" t="s">
        <v>3047</v>
      </c>
      <c r="G84" t="s">
        <v>3422</v>
      </c>
      <c r="H84" t="s">
        <v>23</v>
      </c>
      <c r="I84" t="s">
        <v>3423</v>
      </c>
      <c r="J84" t="s">
        <v>3424</v>
      </c>
      <c r="K84" t="s">
        <v>3425</v>
      </c>
      <c r="L84" t="s">
        <v>3426</v>
      </c>
      <c r="M84" t="s">
        <v>3427</v>
      </c>
      <c r="N84" t="s">
        <v>3428</v>
      </c>
      <c r="O84" t="s">
        <v>340</v>
      </c>
      <c r="P84" t="s">
        <v>294</v>
      </c>
      <c r="Q84" t="s">
        <v>2082</v>
      </c>
    </row>
    <row r="85" spans="1:17">
      <c r="A85" s="600">
        <v>1110602</v>
      </c>
      <c r="B85" t="s">
        <v>47</v>
      </c>
      <c r="C85" t="s">
        <v>3045</v>
      </c>
      <c r="D85" t="s">
        <v>3046</v>
      </c>
      <c r="E85" s="605" t="s">
        <v>339</v>
      </c>
      <c r="F85" t="s">
        <v>3047</v>
      </c>
      <c r="G85" t="s">
        <v>3529</v>
      </c>
      <c r="H85" t="s">
        <v>3530</v>
      </c>
      <c r="I85" t="s">
        <v>3531</v>
      </c>
      <c r="J85" t="s">
        <v>3532</v>
      </c>
      <c r="K85" t="s">
        <v>3533</v>
      </c>
      <c r="L85" t="s">
        <v>3534</v>
      </c>
      <c r="M85" t="s">
        <v>3535</v>
      </c>
      <c r="N85" t="s">
        <v>3536</v>
      </c>
      <c r="O85" t="s">
        <v>340</v>
      </c>
      <c r="P85" t="s">
        <v>44</v>
      </c>
      <c r="Q85" t="s">
        <v>345</v>
      </c>
    </row>
    <row r="86" spans="1:17">
      <c r="A86" s="600">
        <v>1110602</v>
      </c>
      <c r="B86" t="s">
        <v>47</v>
      </c>
      <c r="C86" t="s">
        <v>3045</v>
      </c>
      <c r="D86" t="s">
        <v>3046</v>
      </c>
      <c r="E86" s="605" t="s">
        <v>339</v>
      </c>
      <c r="F86" t="s">
        <v>3047</v>
      </c>
      <c r="G86" t="s">
        <v>3529</v>
      </c>
      <c r="H86" t="s">
        <v>3530</v>
      </c>
      <c r="I86" t="s">
        <v>3531</v>
      </c>
      <c r="J86" t="s">
        <v>3532</v>
      </c>
      <c r="K86" t="s">
        <v>3533</v>
      </c>
      <c r="L86" t="s">
        <v>3534</v>
      </c>
      <c r="M86" t="s">
        <v>3535</v>
      </c>
      <c r="N86" t="s">
        <v>3536</v>
      </c>
      <c r="O86" t="s">
        <v>340</v>
      </c>
      <c r="P86" t="s">
        <v>44</v>
      </c>
      <c r="Q86" t="s">
        <v>345</v>
      </c>
    </row>
    <row r="87" spans="1:17">
      <c r="A87" s="600">
        <v>1110644</v>
      </c>
      <c r="B87" t="s">
        <v>34</v>
      </c>
      <c r="C87" t="s">
        <v>3045</v>
      </c>
      <c r="D87" t="s">
        <v>3046</v>
      </c>
      <c r="E87" s="605" t="s">
        <v>359</v>
      </c>
      <c r="F87" t="s">
        <v>3047</v>
      </c>
      <c r="G87" t="s">
        <v>5123</v>
      </c>
      <c r="H87" t="s">
        <v>23</v>
      </c>
      <c r="I87" t="s">
        <v>5124</v>
      </c>
      <c r="J87" t="s">
        <v>4371</v>
      </c>
      <c r="K87" t="s">
        <v>5125</v>
      </c>
      <c r="L87" t="s">
        <v>5126</v>
      </c>
      <c r="M87" t="s">
        <v>5127</v>
      </c>
      <c r="N87" t="s">
        <v>23</v>
      </c>
      <c r="O87" t="s">
        <v>360</v>
      </c>
      <c r="P87" t="s">
        <v>377</v>
      </c>
      <c r="Q87" t="s">
        <v>363</v>
      </c>
    </row>
    <row r="88" spans="1:17">
      <c r="A88" s="600">
        <v>1210253</v>
      </c>
      <c r="B88" t="s">
        <v>27</v>
      </c>
      <c r="C88" t="s">
        <v>3045</v>
      </c>
      <c r="D88" t="s">
        <v>3046</v>
      </c>
      <c r="E88" s="605" t="s">
        <v>339</v>
      </c>
      <c r="F88" t="s">
        <v>3047</v>
      </c>
      <c r="G88" t="s">
        <v>3429</v>
      </c>
      <c r="H88" t="s">
        <v>23</v>
      </c>
      <c r="I88" t="s">
        <v>3430</v>
      </c>
      <c r="J88" t="s">
        <v>3431</v>
      </c>
      <c r="K88" t="s">
        <v>3432</v>
      </c>
      <c r="L88" t="s">
        <v>3433</v>
      </c>
      <c r="M88" t="s">
        <v>3434</v>
      </c>
      <c r="N88" t="s">
        <v>3435</v>
      </c>
      <c r="O88" t="s">
        <v>340</v>
      </c>
      <c r="P88" t="s">
        <v>56</v>
      </c>
      <c r="Q88" t="s">
        <v>354</v>
      </c>
    </row>
    <row r="89" spans="1:17">
      <c r="A89" s="600">
        <v>1210659</v>
      </c>
      <c r="B89" t="s">
        <v>37</v>
      </c>
      <c r="C89" t="s">
        <v>3045</v>
      </c>
      <c r="D89" t="s">
        <v>3046</v>
      </c>
      <c r="E89" s="605" t="s">
        <v>359</v>
      </c>
      <c r="F89" t="s">
        <v>3047</v>
      </c>
      <c r="G89" t="s">
        <v>5128</v>
      </c>
      <c r="H89" t="s">
        <v>23</v>
      </c>
      <c r="I89" t="s">
        <v>5129</v>
      </c>
      <c r="J89" t="s">
        <v>5130</v>
      </c>
      <c r="K89" t="s">
        <v>5131</v>
      </c>
      <c r="L89" t="s">
        <v>5132</v>
      </c>
      <c r="M89" t="s">
        <v>5133</v>
      </c>
      <c r="N89" t="s">
        <v>23</v>
      </c>
      <c r="O89" t="s">
        <v>360</v>
      </c>
      <c r="P89" t="s">
        <v>288</v>
      </c>
      <c r="Q89" t="s">
        <v>363</v>
      </c>
    </row>
    <row r="90" spans="1:17">
      <c r="A90" s="600">
        <v>1210659</v>
      </c>
      <c r="B90" t="s">
        <v>37</v>
      </c>
      <c r="C90" t="s">
        <v>3045</v>
      </c>
      <c r="D90" t="s">
        <v>3046</v>
      </c>
      <c r="E90" s="605" t="s">
        <v>359</v>
      </c>
      <c r="F90" t="s">
        <v>3047</v>
      </c>
      <c r="G90" t="s">
        <v>5128</v>
      </c>
      <c r="H90" t="s">
        <v>23</v>
      </c>
      <c r="I90" t="s">
        <v>5129</v>
      </c>
      <c r="J90" t="s">
        <v>5130</v>
      </c>
      <c r="K90" t="s">
        <v>5131</v>
      </c>
      <c r="L90" t="s">
        <v>5132</v>
      </c>
      <c r="M90" t="s">
        <v>5133</v>
      </c>
      <c r="N90" t="s">
        <v>23</v>
      </c>
      <c r="O90" t="s">
        <v>360</v>
      </c>
      <c r="P90" t="s">
        <v>288</v>
      </c>
      <c r="Q90" t="s">
        <v>363</v>
      </c>
    </row>
    <row r="91" spans="1:17">
      <c r="A91" s="600">
        <v>1210824</v>
      </c>
      <c r="B91" t="s">
        <v>98</v>
      </c>
      <c r="C91" t="s">
        <v>3045</v>
      </c>
      <c r="D91" t="s">
        <v>3046</v>
      </c>
      <c r="E91" s="605" t="s">
        <v>339</v>
      </c>
      <c r="F91" t="s">
        <v>3047</v>
      </c>
      <c r="G91" t="s">
        <v>5009</v>
      </c>
      <c r="H91" t="s">
        <v>23</v>
      </c>
      <c r="I91" t="s">
        <v>3212</v>
      </c>
      <c r="J91" t="s">
        <v>5010</v>
      </c>
      <c r="K91" t="s">
        <v>5011</v>
      </c>
      <c r="L91" t="s">
        <v>5012</v>
      </c>
      <c r="M91" t="s">
        <v>5013</v>
      </c>
      <c r="N91" t="s">
        <v>23</v>
      </c>
      <c r="O91" t="s">
        <v>340</v>
      </c>
      <c r="P91" t="s">
        <v>313</v>
      </c>
      <c r="Q91" t="s">
        <v>218</v>
      </c>
    </row>
    <row r="92" spans="1:17">
      <c r="A92" s="600">
        <v>1210824</v>
      </c>
      <c r="B92" t="s">
        <v>98</v>
      </c>
      <c r="C92" t="s">
        <v>3045</v>
      </c>
      <c r="D92" t="s">
        <v>3046</v>
      </c>
      <c r="E92" s="605" t="s">
        <v>339</v>
      </c>
      <c r="F92" t="s">
        <v>3047</v>
      </c>
      <c r="G92" t="s">
        <v>5009</v>
      </c>
      <c r="H92" t="s">
        <v>23</v>
      </c>
      <c r="I92" t="s">
        <v>3212</v>
      </c>
      <c r="J92" t="s">
        <v>5010</v>
      </c>
      <c r="K92" t="s">
        <v>5011</v>
      </c>
      <c r="L92" t="s">
        <v>5012</v>
      </c>
      <c r="M92" t="s">
        <v>5013</v>
      </c>
      <c r="N92" t="s">
        <v>23</v>
      </c>
      <c r="O92" t="s">
        <v>340</v>
      </c>
      <c r="P92" t="s">
        <v>313</v>
      </c>
      <c r="Q92" t="s">
        <v>218</v>
      </c>
    </row>
    <row r="93" spans="1:17">
      <c r="A93" s="600">
        <v>1310319</v>
      </c>
      <c r="B93" t="s">
        <v>86</v>
      </c>
      <c r="C93" t="s">
        <v>3045</v>
      </c>
      <c r="D93" t="s">
        <v>3046</v>
      </c>
      <c r="E93" s="605" t="s">
        <v>339</v>
      </c>
      <c r="F93" t="s">
        <v>3047</v>
      </c>
      <c r="G93" t="s">
        <v>3218</v>
      </c>
      <c r="H93" t="s">
        <v>3219</v>
      </c>
      <c r="I93" t="s">
        <v>3220</v>
      </c>
      <c r="J93" t="s">
        <v>3221</v>
      </c>
      <c r="K93" t="s">
        <v>3222</v>
      </c>
      <c r="L93" t="s">
        <v>3223</v>
      </c>
      <c r="M93" t="s">
        <v>3224</v>
      </c>
      <c r="N93" t="s">
        <v>60</v>
      </c>
      <c r="O93" t="s">
        <v>340</v>
      </c>
      <c r="P93" t="s">
        <v>293</v>
      </c>
      <c r="Q93" t="s">
        <v>346</v>
      </c>
    </row>
    <row r="94" spans="1:17">
      <c r="A94" s="600">
        <v>1310319</v>
      </c>
      <c r="B94" t="s">
        <v>86</v>
      </c>
      <c r="C94" t="s">
        <v>3045</v>
      </c>
      <c r="D94" t="s">
        <v>3046</v>
      </c>
      <c r="E94" s="605" t="s">
        <v>339</v>
      </c>
      <c r="F94" t="s">
        <v>3047</v>
      </c>
      <c r="G94" t="s">
        <v>3218</v>
      </c>
      <c r="H94" t="s">
        <v>3219</v>
      </c>
      <c r="I94" t="s">
        <v>3220</v>
      </c>
      <c r="J94" t="s">
        <v>3221</v>
      </c>
      <c r="K94" t="s">
        <v>3222</v>
      </c>
      <c r="L94" t="s">
        <v>3223</v>
      </c>
      <c r="M94" t="s">
        <v>3224</v>
      </c>
      <c r="N94" t="s">
        <v>60</v>
      </c>
      <c r="O94" t="s">
        <v>340</v>
      </c>
      <c r="P94" t="s">
        <v>293</v>
      </c>
      <c r="Q94" t="s">
        <v>346</v>
      </c>
    </row>
    <row r="95" spans="1:17">
      <c r="A95" s="600">
        <v>1310368</v>
      </c>
      <c r="B95" t="s">
        <v>79</v>
      </c>
      <c r="C95" t="s">
        <v>3045</v>
      </c>
      <c r="D95" t="s">
        <v>3046</v>
      </c>
      <c r="E95" s="605" t="s">
        <v>359</v>
      </c>
      <c r="F95" t="s">
        <v>3047</v>
      </c>
      <c r="G95" t="s">
        <v>4891</v>
      </c>
      <c r="H95" t="s">
        <v>23</v>
      </c>
      <c r="I95" t="s">
        <v>4892</v>
      </c>
      <c r="J95" t="s">
        <v>4893</v>
      </c>
      <c r="K95" t="s">
        <v>4894</v>
      </c>
      <c r="L95" t="s">
        <v>4895</v>
      </c>
      <c r="M95" t="s">
        <v>4896</v>
      </c>
      <c r="N95" t="s">
        <v>23</v>
      </c>
      <c r="O95" t="s">
        <v>360</v>
      </c>
      <c r="P95" t="s">
        <v>327</v>
      </c>
      <c r="Q95" t="s">
        <v>124</v>
      </c>
    </row>
    <row r="96" spans="1:17">
      <c r="A96" s="600">
        <v>1310368</v>
      </c>
      <c r="B96" t="s">
        <v>79</v>
      </c>
      <c r="C96" t="s">
        <v>3045</v>
      </c>
      <c r="D96" t="s">
        <v>3046</v>
      </c>
      <c r="E96" s="605" t="s">
        <v>359</v>
      </c>
      <c r="F96" t="s">
        <v>3047</v>
      </c>
      <c r="G96" t="s">
        <v>4891</v>
      </c>
      <c r="H96" t="s">
        <v>23</v>
      </c>
      <c r="I96" t="s">
        <v>4892</v>
      </c>
      <c r="J96" t="s">
        <v>4893</v>
      </c>
      <c r="K96" t="s">
        <v>4894</v>
      </c>
      <c r="L96" t="s">
        <v>4895</v>
      </c>
      <c r="M96" t="s">
        <v>4896</v>
      </c>
      <c r="N96" t="s">
        <v>23</v>
      </c>
      <c r="O96" t="s">
        <v>360</v>
      </c>
      <c r="P96" t="s">
        <v>327</v>
      </c>
      <c r="Q96" t="s">
        <v>124</v>
      </c>
    </row>
    <row r="97" spans="1:17">
      <c r="A97" s="600">
        <v>1310491</v>
      </c>
      <c r="B97" t="s">
        <v>41</v>
      </c>
      <c r="C97" t="s">
        <v>3045</v>
      </c>
      <c r="D97" t="s">
        <v>3046</v>
      </c>
      <c r="E97" s="605" t="s">
        <v>339</v>
      </c>
      <c r="F97" t="s">
        <v>3047</v>
      </c>
      <c r="G97" t="s">
        <v>3436</v>
      </c>
      <c r="H97" t="s">
        <v>3437</v>
      </c>
      <c r="I97" t="s">
        <v>3438</v>
      </c>
      <c r="J97" t="s">
        <v>3439</v>
      </c>
      <c r="K97" t="s">
        <v>3440</v>
      </c>
      <c r="L97" t="s">
        <v>3441</v>
      </c>
      <c r="M97" t="s">
        <v>3442</v>
      </c>
      <c r="N97" t="s">
        <v>3443</v>
      </c>
      <c r="O97" t="s">
        <v>340</v>
      </c>
      <c r="P97" t="s">
        <v>54</v>
      </c>
      <c r="Q97" t="s">
        <v>358</v>
      </c>
    </row>
    <row r="98" spans="1:17">
      <c r="A98" s="600">
        <v>1310491</v>
      </c>
      <c r="B98" t="s">
        <v>41</v>
      </c>
      <c r="C98" t="s">
        <v>3045</v>
      </c>
      <c r="D98" t="s">
        <v>3046</v>
      </c>
      <c r="E98" s="605" t="s">
        <v>339</v>
      </c>
      <c r="F98" t="s">
        <v>3047</v>
      </c>
      <c r="G98" t="s">
        <v>3436</v>
      </c>
      <c r="H98" t="s">
        <v>3437</v>
      </c>
      <c r="I98" t="s">
        <v>3438</v>
      </c>
      <c r="J98" t="s">
        <v>3439</v>
      </c>
      <c r="K98" t="s">
        <v>3440</v>
      </c>
      <c r="L98" t="s">
        <v>3441</v>
      </c>
      <c r="M98" t="s">
        <v>3442</v>
      </c>
      <c r="N98" t="s">
        <v>3443</v>
      </c>
      <c r="O98" t="s">
        <v>340</v>
      </c>
      <c r="P98" t="s">
        <v>54</v>
      </c>
      <c r="Q98" t="s">
        <v>358</v>
      </c>
    </row>
    <row r="99" spans="1:17">
      <c r="A99" s="600">
        <v>1310525</v>
      </c>
      <c r="B99" t="s">
        <v>87</v>
      </c>
      <c r="C99" t="s">
        <v>3045</v>
      </c>
      <c r="D99" t="s">
        <v>3046</v>
      </c>
      <c r="E99" s="605" t="s">
        <v>359</v>
      </c>
      <c r="F99" t="s">
        <v>3047</v>
      </c>
      <c r="G99" t="s">
        <v>5134</v>
      </c>
      <c r="H99" t="s">
        <v>23</v>
      </c>
      <c r="I99" t="s">
        <v>5135</v>
      </c>
      <c r="J99" t="s">
        <v>5136</v>
      </c>
      <c r="K99" t="s">
        <v>5137</v>
      </c>
      <c r="L99" t="s">
        <v>5138</v>
      </c>
      <c r="M99" t="s">
        <v>5139</v>
      </c>
      <c r="N99" t="s">
        <v>23</v>
      </c>
      <c r="O99" t="s">
        <v>360</v>
      </c>
      <c r="P99" t="s">
        <v>296</v>
      </c>
      <c r="Q99" t="s">
        <v>173</v>
      </c>
    </row>
    <row r="100" spans="1:17">
      <c r="A100" s="600">
        <v>1310525</v>
      </c>
      <c r="B100" t="s">
        <v>87</v>
      </c>
      <c r="C100" t="s">
        <v>3045</v>
      </c>
      <c r="D100" t="s">
        <v>3046</v>
      </c>
      <c r="E100" s="605" t="s">
        <v>359</v>
      </c>
      <c r="F100" t="s">
        <v>3047</v>
      </c>
      <c r="G100" t="s">
        <v>5134</v>
      </c>
      <c r="H100" t="s">
        <v>23</v>
      </c>
      <c r="I100" t="s">
        <v>5135</v>
      </c>
      <c r="J100" t="s">
        <v>5136</v>
      </c>
      <c r="K100" t="s">
        <v>5137</v>
      </c>
      <c r="L100" t="s">
        <v>5138</v>
      </c>
      <c r="M100" t="s">
        <v>5139</v>
      </c>
      <c r="N100" t="s">
        <v>23</v>
      </c>
      <c r="O100" t="s">
        <v>360</v>
      </c>
      <c r="P100" t="s">
        <v>296</v>
      </c>
      <c r="Q100" t="s">
        <v>173</v>
      </c>
    </row>
    <row r="101" spans="1:17">
      <c r="A101" s="600">
        <v>1310640</v>
      </c>
      <c r="B101" t="s">
        <v>77</v>
      </c>
      <c r="C101" t="s">
        <v>3045</v>
      </c>
      <c r="D101" t="s">
        <v>3046</v>
      </c>
      <c r="E101" s="605" t="s">
        <v>359</v>
      </c>
      <c r="F101" t="s">
        <v>3047</v>
      </c>
      <c r="G101" t="s">
        <v>4421</v>
      </c>
      <c r="H101" t="s">
        <v>4422</v>
      </c>
      <c r="I101" t="s">
        <v>4423</v>
      </c>
      <c r="J101" t="s">
        <v>4424</v>
      </c>
      <c r="K101" t="s">
        <v>4425</v>
      </c>
      <c r="L101" t="s">
        <v>4426</v>
      </c>
      <c r="M101" t="s">
        <v>4427</v>
      </c>
      <c r="N101" t="s">
        <v>23</v>
      </c>
      <c r="O101" t="s">
        <v>360</v>
      </c>
      <c r="P101" t="s">
        <v>328</v>
      </c>
      <c r="Q101" t="s">
        <v>93</v>
      </c>
    </row>
    <row r="102" spans="1:17">
      <c r="A102" s="600">
        <v>1510462</v>
      </c>
      <c r="B102" t="s">
        <v>91</v>
      </c>
      <c r="C102" t="s">
        <v>3045</v>
      </c>
      <c r="D102" t="s">
        <v>3046</v>
      </c>
      <c r="E102" s="605" t="s">
        <v>339</v>
      </c>
      <c r="F102" t="s">
        <v>3047</v>
      </c>
      <c r="G102" t="s">
        <v>3444</v>
      </c>
      <c r="H102" t="s">
        <v>23</v>
      </c>
      <c r="I102" t="s">
        <v>3445</v>
      </c>
      <c r="J102" t="s">
        <v>3446</v>
      </c>
      <c r="K102" t="s">
        <v>3447</v>
      </c>
      <c r="L102" t="s">
        <v>3448</v>
      </c>
      <c r="M102" t="s">
        <v>3449</v>
      </c>
      <c r="N102" t="s">
        <v>3450</v>
      </c>
      <c r="O102" t="s">
        <v>340</v>
      </c>
      <c r="P102" t="s">
        <v>310</v>
      </c>
      <c r="Q102" t="s">
        <v>290</v>
      </c>
    </row>
    <row r="103" spans="1:17">
      <c r="A103" s="600">
        <v>1510462</v>
      </c>
      <c r="B103" t="s">
        <v>91</v>
      </c>
      <c r="C103" t="s">
        <v>3045</v>
      </c>
      <c r="D103" t="s">
        <v>3046</v>
      </c>
      <c r="E103" s="605" t="s">
        <v>339</v>
      </c>
      <c r="F103" t="s">
        <v>3047</v>
      </c>
      <c r="G103" t="s">
        <v>3444</v>
      </c>
      <c r="H103" t="s">
        <v>23</v>
      </c>
      <c r="I103" t="s">
        <v>3445</v>
      </c>
      <c r="J103" t="s">
        <v>3446</v>
      </c>
      <c r="K103" t="s">
        <v>3447</v>
      </c>
      <c r="L103" t="s">
        <v>3448</v>
      </c>
      <c r="M103" t="s">
        <v>3449</v>
      </c>
      <c r="N103" t="s">
        <v>3450</v>
      </c>
      <c r="O103" t="s">
        <v>340</v>
      </c>
      <c r="P103" t="s">
        <v>310</v>
      </c>
      <c r="Q103" t="s">
        <v>290</v>
      </c>
    </row>
    <row r="104" spans="1:17">
      <c r="A104" s="600">
        <v>1610452</v>
      </c>
      <c r="B104" t="s">
        <v>34</v>
      </c>
      <c r="C104" t="s">
        <v>3045</v>
      </c>
      <c r="D104" t="s">
        <v>3046</v>
      </c>
      <c r="E104" s="605" t="s">
        <v>339</v>
      </c>
      <c r="F104" t="s">
        <v>3047</v>
      </c>
      <c r="G104" t="s">
        <v>3613</v>
      </c>
      <c r="H104" t="s">
        <v>23</v>
      </c>
      <c r="I104" t="s">
        <v>3614</v>
      </c>
      <c r="J104" t="s">
        <v>3615</v>
      </c>
      <c r="K104" t="s">
        <v>3616</v>
      </c>
      <c r="L104" t="s">
        <v>3617</v>
      </c>
      <c r="M104" t="s">
        <v>3618</v>
      </c>
      <c r="N104" t="s">
        <v>3619</v>
      </c>
      <c r="O104" t="s">
        <v>340</v>
      </c>
      <c r="P104" t="s">
        <v>61</v>
      </c>
      <c r="Q104" t="s">
        <v>354</v>
      </c>
    </row>
    <row r="105" spans="1:17">
      <c r="A105" s="600">
        <v>1610452</v>
      </c>
      <c r="B105" t="s">
        <v>34</v>
      </c>
      <c r="C105" t="s">
        <v>3045</v>
      </c>
      <c r="D105" t="s">
        <v>3046</v>
      </c>
      <c r="E105" s="605" t="s">
        <v>339</v>
      </c>
      <c r="F105" t="s">
        <v>3047</v>
      </c>
      <c r="G105" t="s">
        <v>3613</v>
      </c>
      <c r="H105" t="s">
        <v>23</v>
      </c>
      <c r="I105" t="s">
        <v>3614</v>
      </c>
      <c r="J105" t="s">
        <v>3615</v>
      </c>
      <c r="K105" t="s">
        <v>3616</v>
      </c>
      <c r="L105" t="s">
        <v>3617</v>
      </c>
      <c r="M105" t="s">
        <v>3618</v>
      </c>
      <c r="N105" t="s">
        <v>3619</v>
      </c>
      <c r="O105" t="s">
        <v>340</v>
      </c>
      <c r="P105" t="s">
        <v>61</v>
      </c>
      <c r="Q105" t="s">
        <v>354</v>
      </c>
    </row>
    <row r="106" spans="1:17">
      <c r="A106" s="600">
        <v>1610924</v>
      </c>
      <c r="B106" t="s">
        <v>55</v>
      </c>
      <c r="C106" t="s">
        <v>3045</v>
      </c>
      <c r="D106" t="s">
        <v>3046</v>
      </c>
      <c r="E106" s="605" t="s">
        <v>359</v>
      </c>
      <c r="F106" t="s">
        <v>3047</v>
      </c>
      <c r="G106" t="s">
        <v>3451</v>
      </c>
      <c r="H106" t="s">
        <v>3452</v>
      </c>
      <c r="I106" t="s">
        <v>3453</v>
      </c>
      <c r="J106" t="s">
        <v>3454</v>
      </c>
      <c r="K106" t="s">
        <v>3455</v>
      </c>
      <c r="L106" t="s">
        <v>3456</v>
      </c>
      <c r="M106" t="s">
        <v>3457</v>
      </c>
      <c r="N106" t="s">
        <v>3458</v>
      </c>
      <c r="O106" t="s">
        <v>360</v>
      </c>
      <c r="P106" t="s">
        <v>361</v>
      </c>
      <c r="Q106" t="s">
        <v>342</v>
      </c>
    </row>
    <row r="107" spans="1:17">
      <c r="A107" s="600">
        <v>1610924</v>
      </c>
      <c r="B107" t="s">
        <v>55</v>
      </c>
      <c r="C107" t="s">
        <v>3045</v>
      </c>
      <c r="D107" t="s">
        <v>3046</v>
      </c>
      <c r="E107" s="605" t="s">
        <v>359</v>
      </c>
      <c r="F107" t="s">
        <v>3047</v>
      </c>
      <c r="G107" t="s">
        <v>3451</v>
      </c>
      <c r="H107" t="s">
        <v>3452</v>
      </c>
      <c r="I107" t="s">
        <v>3453</v>
      </c>
      <c r="J107" t="s">
        <v>3454</v>
      </c>
      <c r="K107" t="s">
        <v>3455</v>
      </c>
      <c r="L107" t="s">
        <v>3456</v>
      </c>
      <c r="M107" t="s">
        <v>3457</v>
      </c>
      <c r="N107" t="s">
        <v>3458</v>
      </c>
      <c r="O107" t="s">
        <v>360</v>
      </c>
      <c r="P107" t="s">
        <v>361</v>
      </c>
      <c r="Q107" t="s">
        <v>342</v>
      </c>
    </row>
    <row r="108" spans="1:17">
      <c r="A108" s="600">
        <v>1611013</v>
      </c>
      <c r="B108" t="s">
        <v>84</v>
      </c>
      <c r="C108" t="s">
        <v>3045</v>
      </c>
      <c r="D108" t="s">
        <v>3046</v>
      </c>
      <c r="E108" s="605" t="s">
        <v>359</v>
      </c>
      <c r="F108" t="s">
        <v>3047</v>
      </c>
      <c r="G108" t="s">
        <v>3243</v>
      </c>
      <c r="H108" t="s">
        <v>23</v>
      </c>
      <c r="I108" t="s">
        <v>3244</v>
      </c>
      <c r="J108" t="s">
        <v>3245</v>
      </c>
      <c r="K108" t="s">
        <v>3246</v>
      </c>
      <c r="L108" t="s">
        <v>3247</v>
      </c>
      <c r="M108" t="s">
        <v>3248</v>
      </c>
      <c r="N108" t="s">
        <v>3249</v>
      </c>
      <c r="O108" t="s">
        <v>360</v>
      </c>
      <c r="P108" t="s">
        <v>329</v>
      </c>
      <c r="Q108" t="s">
        <v>206</v>
      </c>
    </row>
    <row r="109" spans="1:17">
      <c r="A109" s="600">
        <v>1611013</v>
      </c>
      <c r="B109" t="s">
        <v>84</v>
      </c>
      <c r="C109" t="s">
        <v>3045</v>
      </c>
      <c r="D109" t="s">
        <v>3046</v>
      </c>
      <c r="E109" s="605" t="s">
        <v>359</v>
      </c>
      <c r="F109" t="s">
        <v>3047</v>
      </c>
      <c r="G109" t="s">
        <v>3243</v>
      </c>
      <c r="H109" t="s">
        <v>23</v>
      </c>
      <c r="I109" t="s">
        <v>3244</v>
      </c>
      <c r="J109" t="s">
        <v>3245</v>
      </c>
      <c r="K109" t="s">
        <v>3246</v>
      </c>
      <c r="L109" t="s">
        <v>3247</v>
      </c>
      <c r="M109" t="s">
        <v>3248</v>
      </c>
      <c r="N109" t="s">
        <v>3249</v>
      </c>
      <c r="O109" t="s">
        <v>360</v>
      </c>
      <c r="P109" t="s">
        <v>329</v>
      </c>
      <c r="Q109" t="s">
        <v>206</v>
      </c>
    </row>
    <row r="110" spans="1:17">
      <c r="A110" s="600">
        <v>1710195</v>
      </c>
      <c r="B110" t="s">
        <v>59</v>
      </c>
      <c r="C110" t="s">
        <v>3045</v>
      </c>
      <c r="D110" t="s">
        <v>3046</v>
      </c>
      <c r="E110" s="605" t="s">
        <v>339</v>
      </c>
      <c r="F110" t="s">
        <v>3047</v>
      </c>
      <c r="G110" t="s">
        <v>3621</v>
      </c>
      <c r="H110" t="s">
        <v>23</v>
      </c>
      <c r="I110" t="s">
        <v>3622</v>
      </c>
      <c r="J110" t="s">
        <v>3623</v>
      </c>
      <c r="K110" t="s">
        <v>3624</v>
      </c>
      <c r="L110" t="s">
        <v>3625</v>
      </c>
      <c r="M110" t="s">
        <v>3626</v>
      </c>
      <c r="N110" t="s">
        <v>3627</v>
      </c>
      <c r="O110" t="s">
        <v>340</v>
      </c>
      <c r="P110" t="s">
        <v>52</v>
      </c>
      <c r="Q110" t="s">
        <v>2015</v>
      </c>
    </row>
    <row r="111" spans="1:17">
      <c r="A111" s="600">
        <v>1710195</v>
      </c>
      <c r="B111" t="s">
        <v>59</v>
      </c>
      <c r="C111" t="s">
        <v>3045</v>
      </c>
      <c r="D111" t="s">
        <v>3046</v>
      </c>
      <c r="E111" s="605" t="s">
        <v>339</v>
      </c>
      <c r="F111" t="s">
        <v>3047</v>
      </c>
      <c r="G111" t="s">
        <v>3621</v>
      </c>
      <c r="H111" t="s">
        <v>23</v>
      </c>
      <c r="I111" t="s">
        <v>3622</v>
      </c>
      <c r="J111" t="s">
        <v>3623</v>
      </c>
      <c r="K111" t="s">
        <v>3624</v>
      </c>
      <c r="L111" t="s">
        <v>3625</v>
      </c>
      <c r="M111" t="s">
        <v>3626</v>
      </c>
      <c r="N111" t="s">
        <v>3627</v>
      </c>
      <c r="O111" t="s">
        <v>340</v>
      </c>
      <c r="P111" t="s">
        <v>52</v>
      </c>
      <c r="Q111" t="s">
        <v>2015</v>
      </c>
    </row>
    <row r="112" spans="1:17">
      <c r="A112" s="600">
        <v>1710401</v>
      </c>
      <c r="B112" t="s">
        <v>73</v>
      </c>
      <c r="C112" t="s">
        <v>3045</v>
      </c>
      <c r="D112" t="s">
        <v>3046</v>
      </c>
      <c r="E112" s="605" t="s">
        <v>339</v>
      </c>
      <c r="F112" t="s">
        <v>3047</v>
      </c>
      <c r="G112" t="s">
        <v>3544</v>
      </c>
      <c r="H112" t="s">
        <v>23</v>
      </c>
      <c r="I112" t="s">
        <v>3545</v>
      </c>
      <c r="J112" t="s">
        <v>3546</v>
      </c>
      <c r="K112" t="s">
        <v>3547</v>
      </c>
      <c r="L112" t="s">
        <v>3548</v>
      </c>
      <c r="M112" t="s">
        <v>3549</v>
      </c>
      <c r="N112" t="s">
        <v>3550</v>
      </c>
      <c r="O112" t="s">
        <v>340</v>
      </c>
      <c r="P112" t="s">
        <v>1948</v>
      </c>
      <c r="Q112" t="s">
        <v>342</v>
      </c>
    </row>
    <row r="113" spans="1:17">
      <c r="A113" s="600">
        <v>1710401</v>
      </c>
      <c r="B113" t="s">
        <v>73</v>
      </c>
      <c r="C113" t="s">
        <v>3045</v>
      </c>
      <c r="D113" t="s">
        <v>3046</v>
      </c>
      <c r="E113" s="605" t="s">
        <v>339</v>
      </c>
      <c r="F113" t="s">
        <v>3047</v>
      </c>
      <c r="G113" t="s">
        <v>3544</v>
      </c>
      <c r="H113" t="s">
        <v>23</v>
      </c>
      <c r="I113" t="s">
        <v>3545</v>
      </c>
      <c r="J113" t="s">
        <v>3546</v>
      </c>
      <c r="K113" t="s">
        <v>3547</v>
      </c>
      <c r="L113" t="s">
        <v>3548</v>
      </c>
      <c r="M113" t="s">
        <v>3549</v>
      </c>
      <c r="N113" t="s">
        <v>3550</v>
      </c>
      <c r="O113" t="s">
        <v>340</v>
      </c>
      <c r="P113" t="s">
        <v>1948</v>
      </c>
      <c r="Q113" t="s">
        <v>342</v>
      </c>
    </row>
    <row r="114" spans="1:17">
      <c r="A114" s="600">
        <v>1910654</v>
      </c>
      <c r="B114" t="s">
        <v>94</v>
      </c>
      <c r="C114" t="s">
        <v>3045</v>
      </c>
      <c r="D114" t="s">
        <v>3046</v>
      </c>
      <c r="E114" s="605" t="s">
        <v>339</v>
      </c>
      <c r="F114" t="s">
        <v>3047</v>
      </c>
      <c r="G114" t="s">
        <v>3459</v>
      </c>
      <c r="H114" t="s">
        <v>23</v>
      </c>
      <c r="I114" t="s">
        <v>3460</v>
      </c>
      <c r="J114" t="s">
        <v>3461</v>
      </c>
      <c r="K114" t="s">
        <v>3462</v>
      </c>
      <c r="L114" t="s">
        <v>3463</v>
      </c>
      <c r="M114" t="s">
        <v>3464</v>
      </c>
      <c r="N114" t="s">
        <v>3450</v>
      </c>
      <c r="O114" t="s">
        <v>340</v>
      </c>
      <c r="P114" t="s">
        <v>318</v>
      </c>
      <c r="Q114" t="s">
        <v>113</v>
      </c>
    </row>
    <row r="115" spans="1:17">
      <c r="A115" s="600">
        <v>1910654</v>
      </c>
      <c r="B115" t="s">
        <v>94</v>
      </c>
      <c r="C115" t="s">
        <v>3045</v>
      </c>
      <c r="D115" t="s">
        <v>3046</v>
      </c>
      <c r="E115" s="605" t="s">
        <v>339</v>
      </c>
      <c r="F115" t="s">
        <v>3047</v>
      </c>
      <c r="G115" t="s">
        <v>3459</v>
      </c>
      <c r="H115" t="s">
        <v>23</v>
      </c>
      <c r="I115" t="s">
        <v>3460</v>
      </c>
      <c r="J115" t="s">
        <v>3461</v>
      </c>
      <c r="K115" t="s">
        <v>3462</v>
      </c>
      <c r="L115" t="s">
        <v>3463</v>
      </c>
      <c r="M115" t="s">
        <v>3464</v>
      </c>
      <c r="N115" t="s">
        <v>3450</v>
      </c>
      <c r="O115" t="s">
        <v>340</v>
      </c>
      <c r="P115" t="s">
        <v>318</v>
      </c>
      <c r="Q115" t="s">
        <v>113</v>
      </c>
    </row>
    <row r="116" spans="1:17">
      <c r="A116" s="600">
        <v>2210336</v>
      </c>
      <c r="B116" t="s">
        <v>57</v>
      </c>
      <c r="C116" t="s">
        <v>3045</v>
      </c>
      <c r="D116" t="s">
        <v>3046</v>
      </c>
      <c r="E116" s="605" t="s">
        <v>359</v>
      </c>
      <c r="F116" t="s">
        <v>3047</v>
      </c>
      <c r="G116" t="s">
        <v>5140</v>
      </c>
      <c r="H116" t="s">
        <v>23</v>
      </c>
      <c r="I116" t="s">
        <v>5141</v>
      </c>
      <c r="J116" t="s">
        <v>5142</v>
      </c>
      <c r="K116" t="s">
        <v>5143</v>
      </c>
      <c r="L116" t="s">
        <v>5144</v>
      </c>
      <c r="M116" t="s">
        <v>5145</v>
      </c>
      <c r="N116" t="s">
        <v>23</v>
      </c>
      <c r="O116" t="s">
        <v>360</v>
      </c>
      <c r="P116" t="s">
        <v>5146</v>
      </c>
      <c r="Q116" t="s">
        <v>362</v>
      </c>
    </row>
    <row r="117" spans="1:17">
      <c r="A117" s="600">
        <v>2310193</v>
      </c>
      <c r="B117" t="s">
        <v>76</v>
      </c>
      <c r="C117" t="s">
        <v>3045</v>
      </c>
      <c r="D117" t="s">
        <v>3046</v>
      </c>
      <c r="E117" s="605" t="s">
        <v>359</v>
      </c>
      <c r="F117" t="s">
        <v>3047</v>
      </c>
      <c r="G117" t="s">
        <v>3466</v>
      </c>
      <c r="H117" t="s">
        <v>23</v>
      </c>
      <c r="I117" t="s">
        <v>3467</v>
      </c>
      <c r="J117" t="s">
        <v>3468</v>
      </c>
      <c r="K117" t="s">
        <v>3469</v>
      </c>
      <c r="L117" t="s">
        <v>3470</v>
      </c>
      <c r="M117" t="s">
        <v>3471</v>
      </c>
      <c r="N117" t="s">
        <v>3450</v>
      </c>
      <c r="O117" t="s">
        <v>360</v>
      </c>
      <c r="P117" t="s">
        <v>369</v>
      </c>
      <c r="Q117" t="s">
        <v>4969</v>
      </c>
    </row>
    <row r="118" spans="1:17">
      <c r="A118" s="600">
        <v>2310391</v>
      </c>
      <c r="B118" t="s">
        <v>34</v>
      </c>
      <c r="C118" t="s">
        <v>3045</v>
      </c>
      <c r="D118" t="s">
        <v>3046</v>
      </c>
      <c r="E118" s="605" t="s">
        <v>370</v>
      </c>
      <c r="F118" t="s">
        <v>3047</v>
      </c>
      <c r="G118" t="s">
        <v>3274</v>
      </c>
      <c r="H118" t="s">
        <v>23</v>
      </c>
      <c r="I118" t="s">
        <v>3275</v>
      </c>
      <c r="J118" t="s">
        <v>3276</v>
      </c>
      <c r="K118" t="s">
        <v>3277</v>
      </c>
      <c r="L118" t="s">
        <v>3278</v>
      </c>
      <c r="M118" t="s">
        <v>3279</v>
      </c>
      <c r="N118" t="s">
        <v>3280</v>
      </c>
      <c r="O118" t="s">
        <v>371</v>
      </c>
      <c r="P118" t="s">
        <v>303</v>
      </c>
      <c r="Q118" t="s">
        <v>209</v>
      </c>
    </row>
    <row r="119" spans="1:17">
      <c r="A119" s="2">
        <v>2310391</v>
      </c>
      <c r="B119" t="s">
        <v>34</v>
      </c>
      <c r="C119" t="s">
        <v>3045</v>
      </c>
      <c r="D119" t="s">
        <v>3046</v>
      </c>
      <c r="E119" s="605" t="s">
        <v>370</v>
      </c>
      <c r="F119" t="s">
        <v>3047</v>
      </c>
      <c r="G119" t="s">
        <v>3274</v>
      </c>
      <c r="H119" t="s">
        <v>23</v>
      </c>
      <c r="I119" t="s">
        <v>3275</v>
      </c>
      <c r="J119" t="s">
        <v>3276</v>
      </c>
      <c r="K119" t="s">
        <v>3277</v>
      </c>
      <c r="L119" t="s">
        <v>3278</v>
      </c>
      <c r="M119" t="s">
        <v>3279</v>
      </c>
      <c r="N119" t="s">
        <v>3280</v>
      </c>
      <c r="O119" t="s">
        <v>371</v>
      </c>
      <c r="P119" t="s">
        <v>303</v>
      </c>
      <c r="Q119" t="s">
        <v>209</v>
      </c>
    </row>
    <row r="120" spans="1:17">
      <c r="A120" s="2">
        <v>2310466</v>
      </c>
      <c r="B120" t="s">
        <v>90</v>
      </c>
      <c r="C120" t="s">
        <v>3045</v>
      </c>
      <c r="D120" t="s">
        <v>3046</v>
      </c>
      <c r="E120" s="605" t="s">
        <v>339</v>
      </c>
      <c r="F120" t="s">
        <v>3047</v>
      </c>
      <c r="G120" t="s">
        <v>3472</v>
      </c>
      <c r="H120" t="s">
        <v>23</v>
      </c>
      <c r="I120" t="s">
        <v>3473</v>
      </c>
      <c r="J120" t="s">
        <v>3474</v>
      </c>
      <c r="K120" t="s">
        <v>3475</v>
      </c>
      <c r="L120" t="s">
        <v>3476</v>
      </c>
      <c r="M120" t="s">
        <v>3477</v>
      </c>
      <c r="N120" t="s">
        <v>3478</v>
      </c>
      <c r="O120" t="s">
        <v>340</v>
      </c>
      <c r="P120" t="s">
        <v>301</v>
      </c>
      <c r="Q120" t="s">
        <v>1970</v>
      </c>
    </row>
    <row r="121" spans="1:17">
      <c r="A121" s="2">
        <v>2310466</v>
      </c>
      <c r="B121" t="s">
        <v>90</v>
      </c>
      <c r="C121" t="s">
        <v>3045</v>
      </c>
      <c r="D121" t="s">
        <v>3046</v>
      </c>
      <c r="E121" s="605" t="s">
        <v>339</v>
      </c>
      <c r="F121" t="s">
        <v>3047</v>
      </c>
      <c r="G121" t="s">
        <v>3472</v>
      </c>
      <c r="H121" t="s">
        <v>23</v>
      </c>
      <c r="I121" t="s">
        <v>3473</v>
      </c>
      <c r="J121" t="s">
        <v>3474</v>
      </c>
      <c r="K121" t="s">
        <v>3475</v>
      </c>
      <c r="L121" t="s">
        <v>3476</v>
      </c>
      <c r="M121" t="s">
        <v>3477</v>
      </c>
      <c r="N121" t="s">
        <v>3478</v>
      </c>
      <c r="O121" t="s">
        <v>340</v>
      </c>
      <c r="P121" t="s">
        <v>301</v>
      </c>
      <c r="Q121" t="s">
        <v>1970</v>
      </c>
    </row>
    <row r="122" spans="1:17">
      <c r="A122" s="2">
        <v>2510420</v>
      </c>
      <c r="B122" t="s">
        <v>62</v>
      </c>
      <c r="C122" t="s">
        <v>3045</v>
      </c>
      <c r="D122" t="s">
        <v>3046</v>
      </c>
      <c r="E122" s="605" t="s">
        <v>359</v>
      </c>
      <c r="F122" t="s">
        <v>3047</v>
      </c>
      <c r="G122" t="s">
        <v>4663</v>
      </c>
      <c r="H122" t="s">
        <v>23</v>
      </c>
      <c r="I122" t="s">
        <v>4664</v>
      </c>
      <c r="J122" t="s">
        <v>3302</v>
      </c>
      <c r="K122" t="s">
        <v>4665</v>
      </c>
      <c r="L122" t="s">
        <v>4666</v>
      </c>
      <c r="M122" t="s">
        <v>4667</v>
      </c>
      <c r="N122" t="s">
        <v>60</v>
      </c>
      <c r="O122" t="s">
        <v>360</v>
      </c>
      <c r="P122" t="s">
        <v>353</v>
      </c>
      <c r="Q122" t="s">
        <v>5014</v>
      </c>
    </row>
    <row r="123" spans="1:17">
      <c r="A123" s="2">
        <v>2510495</v>
      </c>
      <c r="B123" t="s">
        <v>81</v>
      </c>
      <c r="C123" t="s">
        <v>3045</v>
      </c>
      <c r="D123" t="s">
        <v>3046</v>
      </c>
      <c r="E123" s="605" t="s">
        <v>359</v>
      </c>
      <c r="F123" t="s">
        <v>3047</v>
      </c>
      <c r="G123" t="s">
        <v>3306</v>
      </c>
      <c r="H123" t="s">
        <v>23</v>
      </c>
      <c r="I123" t="s">
        <v>3307</v>
      </c>
      <c r="J123" t="s">
        <v>3308</v>
      </c>
      <c r="K123" t="s">
        <v>3309</v>
      </c>
      <c r="L123" t="s">
        <v>3310</v>
      </c>
      <c r="M123" t="s">
        <v>3311</v>
      </c>
      <c r="N123" t="s">
        <v>3312</v>
      </c>
      <c r="O123" t="s">
        <v>360</v>
      </c>
      <c r="P123" t="s">
        <v>5147</v>
      </c>
      <c r="Q123" t="s">
        <v>265</v>
      </c>
    </row>
    <row r="124" spans="1:17">
      <c r="A124" s="2">
        <v>2510495</v>
      </c>
      <c r="B124" t="s">
        <v>81</v>
      </c>
      <c r="C124" t="s">
        <v>3045</v>
      </c>
      <c r="D124" t="s">
        <v>3046</v>
      </c>
      <c r="E124" s="605" t="s">
        <v>359</v>
      </c>
      <c r="F124" t="s">
        <v>3047</v>
      </c>
      <c r="G124" t="s">
        <v>3306</v>
      </c>
      <c r="H124" t="s">
        <v>23</v>
      </c>
      <c r="I124" t="s">
        <v>3307</v>
      </c>
      <c r="J124" t="s">
        <v>3308</v>
      </c>
      <c r="K124" t="s">
        <v>3309</v>
      </c>
      <c r="L124" t="s">
        <v>3310</v>
      </c>
      <c r="M124" t="s">
        <v>3311</v>
      </c>
      <c r="N124" t="s">
        <v>3312</v>
      </c>
      <c r="O124" t="s">
        <v>360</v>
      </c>
      <c r="P124" t="s">
        <v>5147</v>
      </c>
      <c r="Q124" t="s">
        <v>265</v>
      </c>
    </row>
    <row r="125" spans="1:17">
      <c r="A125" s="2">
        <v>2510511</v>
      </c>
      <c r="B125" t="s">
        <v>22</v>
      </c>
      <c r="C125" t="s">
        <v>3045</v>
      </c>
      <c r="D125" t="s">
        <v>3046</v>
      </c>
      <c r="E125" s="605" t="s">
        <v>370</v>
      </c>
      <c r="F125" t="s">
        <v>3047</v>
      </c>
      <c r="G125" t="s">
        <v>4671</v>
      </c>
      <c r="H125" t="s">
        <v>23</v>
      </c>
      <c r="I125" t="s">
        <v>4672</v>
      </c>
      <c r="J125" t="s">
        <v>4673</v>
      </c>
      <c r="K125" t="s">
        <v>4674</v>
      </c>
      <c r="L125" t="s">
        <v>4675</v>
      </c>
      <c r="M125" t="s">
        <v>4676</v>
      </c>
      <c r="N125" t="s">
        <v>23</v>
      </c>
      <c r="O125" t="s">
        <v>371</v>
      </c>
      <c r="P125" t="s">
        <v>1946</v>
      </c>
      <c r="Q125" t="s">
        <v>1969</v>
      </c>
    </row>
    <row r="126" spans="1:17">
      <c r="A126" s="2">
        <v>2610451</v>
      </c>
      <c r="B126" t="s">
        <v>29</v>
      </c>
      <c r="C126" t="s">
        <v>3045</v>
      </c>
      <c r="D126" t="s">
        <v>3046</v>
      </c>
      <c r="E126" s="605" t="s">
        <v>339</v>
      </c>
      <c r="F126" t="s">
        <v>3047</v>
      </c>
      <c r="G126" t="s">
        <v>3369</v>
      </c>
      <c r="H126" t="s">
        <v>23</v>
      </c>
      <c r="I126" t="s">
        <v>3370</v>
      </c>
      <c r="J126" t="s">
        <v>3371</v>
      </c>
      <c r="K126" t="s">
        <v>3372</v>
      </c>
      <c r="L126" t="s">
        <v>3373</v>
      </c>
      <c r="M126" t="s">
        <v>3374</v>
      </c>
      <c r="N126" t="s">
        <v>3375</v>
      </c>
      <c r="O126" t="s">
        <v>340</v>
      </c>
      <c r="P126" t="s">
        <v>42</v>
      </c>
      <c r="Q126" t="s">
        <v>2004</v>
      </c>
    </row>
    <row r="127" spans="1:17">
      <c r="A127" s="2">
        <v>2610451</v>
      </c>
      <c r="B127" t="s">
        <v>29</v>
      </c>
      <c r="C127" t="s">
        <v>3045</v>
      </c>
      <c r="D127" t="s">
        <v>3046</v>
      </c>
      <c r="E127" s="605" t="s">
        <v>339</v>
      </c>
      <c r="F127" t="s">
        <v>3047</v>
      </c>
      <c r="G127" t="s">
        <v>3369</v>
      </c>
      <c r="H127" t="s">
        <v>23</v>
      </c>
      <c r="I127" t="s">
        <v>3370</v>
      </c>
      <c r="J127" t="s">
        <v>3371</v>
      </c>
      <c r="K127" t="s">
        <v>3372</v>
      </c>
      <c r="L127" t="s">
        <v>3373</v>
      </c>
      <c r="M127" t="s">
        <v>3374</v>
      </c>
      <c r="N127" t="s">
        <v>3375</v>
      </c>
      <c r="O127" t="s">
        <v>340</v>
      </c>
      <c r="P127" t="s">
        <v>42</v>
      </c>
      <c r="Q127" t="s">
        <v>2004</v>
      </c>
    </row>
    <row r="128" spans="1:17">
      <c r="A128" s="2">
        <v>2610493</v>
      </c>
      <c r="B128" t="s">
        <v>39</v>
      </c>
      <c r="C128" t="s">
        <v>3045</v>
      </c>
      <c r="D128" t="s">
        <v>3046</v>
      </c>
      <c r="E128" s="605" t="s">
        <v>339</v>
      </c>
      <c r="F128" t="s">
        <v>3047</v>
      </c>
      <c r="G128" t="s">
        <v>3362</v>
      </c>
      <c r="H128" t="s">
        <v>3363</v>
      </c>
      <c r="I128" t="s">
        <v>3364</v>
      </c>
      <c r="J128" t="s">
        <v>3315</v>
      </c>
      <c r="K128" t="s">
        <v>3365</v>
      </c>
      <c r="L128" t="s">
        <v>3366</v>
      </c>
      <c r="M128" t="s">
        <v>3367</v>
      </c>
      <c r="N128" t="s">
        <v>3368</v>
      </c>
      <c r="O128" t="s">
        <v>340</v>
      </c>
      <c r="P128" t="s">
        <v>46</v>
      </c>
      <c r="Q128" t="s">
        <v>342</v>
      </c>
    </row>
    <row r="129" spans="1:17">
      <c r="A129" s="2">
        <v>2610493</v>
      </c>
      <c r="B129" t="s">
        <v>39</v>
      </c>
      <c r="C129" t="s">
        <v>3045</v>
      </c>
      <c r="D129" t="s">
        <v>3046</v>
      </c>
      <c r="E129" s="605" t="s">
        <v>339</v>
      </c>
      <c r="F129" t="s">
        <v>3047</v>
      </c>
      <c r="G129" t="s">
        <v>3362</v>
      </c>
      <c r="H129" t="s">
        <v>3363</v>
      </c>
      <c r="I129" t="s">
        <v>3364</v>
      </c>
      <c r="J129" t="s">
        <v>3315</v>
      </c>
      <c r="K129" t="s">
        <v>3365</v>
      </c>
      <c r="L129" t="s">
        <v>3366</v>
      </c>
      <c r="M129" t="s">
        <v>3367</v>
      </c>
      <c r="N129" t="s">
        <v>3368</v>
      </c>
      <c r="O129" t="s">
        <v>340</v>
      </c>
      <c r="P129" t="s">
        <v>46</v>
      </c>
      <c r="Q129" t="s">
        <v>342</v>
      </c>
    </row>
    <row r="130" spans="1:17">
      <c r="A130" s="2">
        <v>2610527</v>
      </c>
      <c r="B130" t="s">
        <v>83</v>
      </c>
      <c r="C130" t="s">
        <v>3045</v>
      </c>
      <c r="D130" t="s">
        <v>3046</v>
      </c>
      <c r="E130" s="605" t="s">
        <v>339</v>
      </c>
      <c r="F130" t="s">
        <v>3047</v>
      </c>
      <c r="G130" t="s">
        <v>3558</v>
      </c>
      <c r="H130" t="s">
        <v>23</v>
      </c>
      <c r="I130" t="s">
        <v>3559</v>
      </c>
      <c r="J130" t="s">
        <v>3560</v>
      </c>
      <c r="K130" t="s">
        <v>3561</v>
      </c>
      <c r="L130" t="s">
        <v>3562</v>
      </c>
      <c r="M130" t="s">
        <v>3563</v>
      </c>
      <c r="N130" t="s">
        <v>2002</v>
      </c>
      <c r="O130" t="s">
        <v>340</v>
      </c>
      <c r="P130" t="s">
        <v>287</v>
      </c>
      <c r="Q130" t="s">
        <v>4972</v>
      </c>
    </row>
    <row r="131" spans="1:17">
      <c r="A131" s="2">
        <v>2610527</v>
      </c>
      <c r="B131" t="s">
        <v>83</v>
      </c>
      <c r="C131" t="s">
        <v>3045</v>
      </c>
      <c r="D131" t="s">
        <v>3046</v>
      </c>
      <c r="E131" s="605" t="s">
        <v>339</v>
      </c>
      <c r="F131" t="s">
        <v>3047</v>
      </c>
      <c r="G131" t="s">
        <v>3558</v>
      </c>
      <c r="H131" t="s">
        <v>23</v>
      </c>
      <c r="I131" t="s">
        <v>3559</v>
      </c>
      <c r="J131" t="s">
        <v>3560</v>
      </c>
      <c r="K131" t="s">
        <v>3561</v>
      </c>
      <c r="L131" t="s">
        <v>3562</v>
      </c>
      <c r="M131" t="s">
        <v>3563</v>
      </c>
      <c r="N131" t="s">
        <v>2002</v>
      </c>
      <c r="O131" t="s">
        <v>340</v>
      </c>
      <c r="P131" t="s">
        <v>287</v>
      </c>
      <c r="Q131" t="s">
        <v>4972</v>
      </c>
    </row>
    <row r="132" spans="1:17">
      <c r="A132" s="2">
        <v>2610659</v>
      </c>
      <c r="B132" t="s">
        <v>39</v>
      </c>
      <c r="C132" t="s">
        <v>3045</v>
      </c>
      <c r="D132" t="s">
        <v>3046</v>
      </c>
      <c r="E132" s="605" t="s">
        <v>370</v>
      </c>
      <c r="F132" t="s">
        <v>3047</v>
      </c>
      <c r="G132" t="s">
        <v>5148</v>
      </c>
      <c r="H132" t="s">
        <v>23</v>
      </c>
      <c r="I132" t="s">
        <v>3314</v>
      </c>
      <c r="J132" t="s">
        <v>3315</v>
      </c>
      <c r="K132" t="s">
        <v>5149</v>
      </c>
      <c r="L132" t="s">
        <v>5150</v>
      </c>
      <c r="M132" t="s">
        <v>5151</v>
      </c>
      <c r="N132" t="s">
        <v>23</v>
      </c>
      <c r="O132" t="s">
        <v>371</v>
      </c>
      <c r="P132" t="s">
        <v>310</v>
      </c>
      <c r="Q132" t="s">
        <v>69</v>
      </c>
    </row>
    <row r="133" spans="1:17">
      <c r="A133" s="2">
        <v>2710376</v>
      </c>
      <c r="B133" t="s">
        <v>41</v>
      </c>
      <c r="C133" t="s">
        <v>3045</v>
      </c>
      <c r="D133" t="s">
        <v>3046</v>
      </c>
      <c r="E133" s="605" t="s">
        <v>359</v>
      </c>
      <c r="F133" t="s">
        <v>3047</v>
      </c>
      <c r="G133" t="s">
        <v>3479</v>
      </c>
      <c r="H133" t="s">
        <v>23</v>
      </c>
      <c r="I133" t="s">
        <v>3480</v>
      </c>
      <c r="J133" t="s">
        <v>3481</v>
      </c>
      <c r="K133" t="s">
        <v>3482</v>
      </c>
      <c r="L133" t="s">
        <v>3483</v>
      </c>
      <c r="M133" t="s">
        <v>3484</v>
      </c>
      <c r="N133" t="s">
        <v>60</v>
      </c>
      <c r="O133" t="s">
        <v>360</v>
      </c>
      <c r="P133" t="s">
        <v>316</v>
      </c>
      <c r="Q133" t="s">
        <v>1944</v>
      </c>
    </row>
    <row r="134" spans="1:17">
      <c r="A134" s="2">
        <v>2710392</v>
      </c>
      <c r="B134" t="s">
        <v>85</v>
      </c>
      <c r="C134" t="s">
        <v>3045</v>
      </c>
      <c r="D134" t="s">
        <v>3046</v>
      </c>
      <c r="E134" s="605" t="s">
        <v>359</v>
      </c>
      <c r="F134" t="s">
        <v>3047</v>
      </c>
      <c r="G134" t="s">
        <v>3485</v>
      </c>
      <c r="H134" t="s">
        <v>3486</v>
      </c>
      <c r="I134" t="s">
        <v>3487</v>
      </c>
      <c r="J134" t="s">
        <v>3488</v>
      </c>
      <c r="K134" t="s">
        <v>3489</v>
      </c>
      <c r="L134" t="s">
        <v>3490</v>
      </c>
      <c r="M134" t="s">
        <v>3491</v>
      </c>
      <c r="N134" t="s">
        <v>3492</v>
      </c>
      <c r="O134" t="s">
        <v>360</v>
      </c>
      <c r="P134" t="s">
        <v>297</v>
      </c>
      <c r="Q134" t="s">
        <v>266</v>
      </c>
    </row>
    <row r="135" spans="1:17">
      <c r="A135" s="2">
        <v>2710392</v>
      </c>
      <c r="B135" t="s">
        <v>85</v>
      </c>
      <c r="C135" t="s">
        <v>3045</v>
      </c>
      <c r="D135" t="s">
        <v>3046</v>
      </c>
      <c r="E135" s="605" t="s">
        <v>359</v>
      </c>
      <c r="F135" t="s">
        <v>3047</v>
      </c>
      <c r="G135" t="s">
        <v>3485</v>
      </c>
      <c r="H135" t="s">
        <v>3486</v>
      </c>
      <c r="I135" t="s">
        <v>3487</v>
      </c>
      <c r="J135" t="s">
        <v>3488</v>
      </c>
      <c r="K135" t="s">
        <v>3489</v>
      </c>
      <c r="L135" t="s">
        <v>3490</v>
      </c>
      <c r="M135" t="s">
        <v>3491</v>
      </c>
      <c r="N135" t="s">
        <v>3492</v>
      </c>
      <c r="O135" t="s">
        <v>360</v>
      </c>
      <c r="P135" t="s">
        <v>297</v>
      </c>
      <c r="Q135" t="s">
        <v>266</v>
      </c>
    </row>
    <row r="136" spans="1:17">
      <c r="A136" s="2">
        <v>3010743</v>
      </c>
      <c r="B136" t="s">
        <v>32</v>
      </c>
      <c r="C136" t="s">
        <v>3045</v>
      </c>
      <c r="D136" t="s">
        <v>3046</v>
      </c>
      <c r="E136" s="605" t="s">
        <v>370</v>
      </c>
      <c r="F136" t="s">
        <v>3047</v>
      </c>
      <c r="G136" t="s">
        <v>3564</v>
      </c>
      <c r="H136" t="s">
        <v>23</v>
      </c>
      <c r="I136" t="s">
        <v>3565</v>
      </c>
      <c r="J136" t="s">
        <v>3566</v>
      </c>
      <c r="K136" t="s">
        <v>3567</v>
      </c>
      <c r="L136" t="s">
        <v>3568</v>
      </c>
      <c r="M136" t="s">
        <v>3569</v>
      </c>
      <c r="N136" t="s">
        <v>3570</v>
      </c>
      <c r="O136" t="s">
        <v>371</v>
      </c>
      <c r="P136" t="s">
        <v>1968</v>
      </c>
      <c r="Q136" t="s">
        <v>199</v>
      </c>
    </row>
    <row r="137" spans="1:17">
      <c r="A137" s="2">
        <v>3010743</v>
      </c>
      <c r="B137" t="s">
        <v>32</v>
      </c>
      <c r="C137" t="s">
        <v>3045</v>
      </c>
      <c r="D137" t="s">
        <v>3046</v>
      </c>
      <c r="E137" s="605" t="s">
        <v>370</v>
      </c>
      <c r="F137" t="s">
        <v>3047</v>
      </c>
      <c r="G137" t="s">
        <v>3564</v>
      </c>
      <c r="H137" t="s">
        <v>23</v>
      </c>
      <c r="I137" t="s">
        <v>3565</v>
      </c>
      <c r="J137" t="s">
        <v>3566</v>
      </c>
      <c r="K137" t="s">
        <v>3567</v>
      </c>
      <c r="L137" t="s">
        <v>3568</v>
      </c>
      <c r="M137" t="s">
        <v>3569</v>
      </c>
      <c r="N137" t="s">
        <v>3570</v>
      </c>
      <c r="O137" t="s">
        <v>371</v>
      </c>
      <c r="P137" t="s">
        <v>1968</v>
      </c>
      <c r="Q137" t="s">
        <v>199</v>
      </c>
    </row>
    <row r="138" spans="1:17">
      <c r="A138" s="2">
        <v>3010792</v>
      </c>
      <c r="B138" t="s">
        <v>95</v>
      </c>
      <c r="C138" t="s">
        <v>3045</v>
      </c>
      <c r="D138" t="s">
        <v>3046</v>
      </c>
      <c r="E138" s="605" t="s">
        <v>339</v>
      </c>
      <c r="F138" t="s">
        <v>3047</v>
      </c>
      <c r="G138" t="s">
        <v>3377</v>
      </c>
      <c r="H138" t="s">
        <v>3378</v>
      </c>
      <c r="I138" t="s">
        <v>3379</v>
      </c>
      <c r="J138" t="s">
        <v>3380</v>
      </c>
      <c r="K138" t="s">
        <v>3381</v>
      </c>
      <c r="L138" t="s">
        <v>3382</v>
      </c>
      <c r="M138" t="s">
        <v>3383</v>
      </c>
      <c r="N138" t="s">
        <v>3384</v>
      </c>
      <c r="O138" t="s">
        <v>340</v>
      </c>
      <c r="P138" t="s">
        <v>315</v>
      </c>
      <c r="Q138" t="s">
        <v>71</v>
      </c>
    </row>
    <row r="139" spans="1:17">
      <c r="A139" s="2">
        <v>3010792</v>
      </c>
      <c r="B139" t="s">
        <v>95</v>
      </c>
      <c r="C139" t="s">
        <v>3045</v>
      </c>
      <c r="D139" t="s">
        <v>3046</v>
      </c>
      <c r="E139" s="605" t="s">
        <v>339</v>
      </c>
      <c r="F139" t="s">
        <v>3047</v>
      </c>
      <c r="G139" t="s">
        <v>3377</v>
      </c>
      <c r="H139" t="s">
        <v>3378</v>
      </c>
      <c r="I139" t="s">
        <v>3379</v>
      </c>
      <c r="J139" t="s">
        <v>3380</v>
      </c>
      <c r="K139" t="s">
        <v>3381</v>
      </c>
      <c r="L139" t="s">
        <v>3382</v>
      </c>
      <c r="M139" t="s">
        <v>3383</v>
      </c>
      <c r="N139" t="s">
        <v>3384</v>
      </c>
      <c r="O139" t="s">
        <v>340</v>
      </c>
      <c r="P139" t="s">
        <v>315</v>
      </c>
      <c r="Q139" t="s">
        <v>71</v>
      </c>
    </row>
    <row r="140" spans="1:17">
      <c r="A140" s="2">
        <v>3210269</v>
      </c>
      <c r="B140" t="s">
        <v>27</v>
      </c>
      <c r="C140" t="s">
        <v>3045</v>
      </c>
      <c r="D140" t="s">
        <v>3046</v>
      </c>
      <c r="E140" s="605" t="s">
        <v>370</v>
      </c>
      <c r="F140" t="s">
        <v>3047</v>
      </c>
      <c r="G140" t="s">
        <v>3571</v>
      </c>
      <c r="H140" t="s">
        <v>23</v>
      </c>
      <c r="I140" t="s">
        <v>3572</v>
      </c>
      <c r="J140" t="s">
        <v>3573</v>
      </c>
      <c r="K140" t="s">
        <v>3574</v>
      </c>
      <c r="L140" t="s">
        <v>3575</v>
      </c>
      <c r="M140" t="s">
        <v>3576</v>
      </c>
      <c r="N140" t="s">
        <v>3577</v>
      </c>
      <c r="O140" t="s">
        <v>371</v>
      </c>
      <c r="P140" t="s">
        <v>1949</v>
      </c>
      <c r="Q140" t="s">
        <v>342</v>
      </c>
    </row>
    <row r="141" spans="1:17">
      <c r="A141" s="2">
        <v>3210269</v>
      </c>
      <c r="B141" t="s">
        <v>27</v>
      </c>
      <c r="C141" t="s">
        <v>3045</v>
      </c>
      <c r="D141" t="s">
        <v>3046</v>
      </c>
      <c r="E141" s="605" t="s">
        <v>370</v>
      </c>
      <c r="F141" t="s">
        <v>3047</v>
      </c>
      <c r="G141" t="s">
        <v>3571</v>
      </c>
      <c r="H141" t="s">
        <v>23</v>
      </c>
      <c r="I141" t="s">
        <v>3572</v>
      </c>
      <c r="J141" t="s">
        <v>3573</v>
      </c>
      <c r="K141" t="s">
        <v>3574</v>
      </c>
      <c r="L141" t="s">
        <v>3575</v>
      </c>
      <c r="M141" t="s">
        <v>3576</v>
      </c>
      <c r="N141" t="s">
        <v>3577</v>
      </c>
      <c r="O141" t="s">
        <v>371</v>
      </c>
      <c r="P141" t="s">
        <v>1949</v>
      </c>
      <c r="Q141" t="s">
        <v>342</v>
      </c>
    </row>
    <row r="142" spans="1:17">
      <c r="A142" s="2">
        <v>5010014</v>
      </c>
      <c r="B142" t="s">
        <v>43</v>
      </c>
      <c r="C142" t="s">
        <v>3045</v>
      </c>
      <c r="D142" t="s">
        <v>3046</v>
      </c>
      <c r="E142" s="605" t="s">
        <v>339</v>
      </c>
      <c r="F142" t="s">
        <v>3047</v>
      </c>
      <c r="G142" t="s">
        <v>3713</v>
      </c>
      <c r="H142" t="s">
        <v>3714</v>
      </c>
      <c r="I142" t="s">
        <v>3715</v>
      </c>
      <c r="J142" t="s">
        <v>3716</v>
      </c>
      <c r="K142" t="s">
        <v>3717</v>
      </c>
      <c r="L142" t="s">
        <v>3718</v>
      </c>
      <c r="M142" t="s">
        <v>3719</v>
      </c>
      <c r="N142" t="s">
        <v>3627</v>
      </c>
      <c r="O142" t="s">
        <v>340</v>
      </c>
      <c r="P142" t="s">
        <v>40</v>
      </c>
      <c r="Q142" t="s">
        <v>342</v>
      </c>
    </row>
    <row r="143" spans="1:17">
      <c r="A143" s="2">
        <v>5010014</v>
      </c>
      <c r="B143" t="s">
        <v>43</v>
      </c>
      <c r="C143" t="s">
        <v>3045</v>
      </c>
      <c r="D143" t="s">
        <v>3046</v>
      </c>
      <c r="E143" s="605" t="s">
        <v>339</v>
      </c>
      <c r="F143" t="s">
        <v>3047</v>
      </c>
      <c r="G143" t="s">
        <v>3713</v>
      </c>
      <c r="H143" t="s">
        <v>3714</v>
      </c>
      <c r="I143" t="s">
        <v>3715</v>
      </c>
      <c r="J143" t="s">
        <v>3716</v>
      </c>
      <c r="K143" t="s">
        <v>3717</v>
      </c>
      <c r="L143" t="s">
        <v>3718</v>
      </c>
      <c r="M143" t="s">
        <v>3719</v>
      </c>
      <c r="N143" t="s">
        <v>3627</v>
      </c>
      <c r="O143" t="s">
        <v>340</v>
      </c>
      <c r="P143" t="s">
        <v>40</v>
      </c>
      <c r="Q143" t="s">
        <v>342</v>
      </c>
    </row>
    <row r="144" spans="1:17">
      <c r="A144" s="2">
        <v>5010022</v>
      </c>
      <c r="B144" t="s">
        <v>81</v>
      </c>
      <c r="C144" t="s">
        <v>3045</v>
      </c>
      <c r="D144" t="s">
        <v>3046</v>
      </c>
      <c r="E144" s="605" t="s">
        <v>339</v>
      </c>
      <c r="F144" t="s">
        <v>3047</v>
      </c>
      <c r="G144" t="s">
        <v>3720</v>
      </c>
      <c r="H144" t="s">
        <v>3721</v>
      </c>
      <c r="I144" t="s">
        <v>3722</v>
      </c>
      <c r="J144" t="s">
        <v>3723</v>
      </c>
      <c r="K144" t="s">
        <v>3724</v>
      </c>
      <c r="L144" t="s">
        <v>3725</v>
      </c>
      <c r="M144" t="s">
        <v>3726</v>
      </c>
      <c r="N144" t="s">
        <v>3727</v>
      </c>
      <c r="O144" t="s">
        <v>340</v>
      </c>
      <c r="P144" t="s">
        <v>377</v>
      </c>
      <c r="Q144" t="s">
        <v>5014</v>
      </c>
    </row>
    <row r="145" spans="1:17">
      <c r="A145" s="2">
        <v>5010022</v>
      </c>
      <c r="B145" t="s">
        <v>81</v>
      </c>
      <c r="C145" t="s">
        <v>3045</v>
      </c>
      <c r="D145" t="s">
        <v>3046</v>
      </c>
      <c r="E145" s="605" t="s">
        <v>339</v>
      </c>
      <c r="F145" t="s">
        <v>3047</v>
      </c>
      <c r="G145" t="s">
        <v>3720</v>
      </c>
      <c r="H145" t="s">
        <v>3721</v>
      </c>
      <c r="I145" t="s">
        <v>3722</v>
      </c>
      <c r="J145" t="s">
        <v>3723</v>
      </c>
      <c r="K145" t="s">
        <v>3724</v>
      </c>
      <c r="L145" t="s">
        <v>3725</v>
      </c>
      <c r="M145" t="s">
        <v>3726</v>
      </c>
      <c r="N145" t="s">
        <v>3727</v>
      </c>
      <c r="O145" t="s">
        <v>340</v>
      </c>
      <c r="P145" t="s">
        <v>377</v>
      </c>
      <c r="Q145" t="s">
        <v>5014</v>
      </c>
    </row>
    <row r="146" spans="1:17">
      <c r="A146" s="2">
        <v>6010021</v>
      </c>
      <c r="B146" t="s">
        <v>53</v>
      </c>
      <c r="C146" t="s">
        <v>3045</v>
      </c>
      <c r="D146" t="s">
        <v>3046</v>
      </c>
      <c r="E146" s="605" t="s">
        <v>339</v>
      </c>
      <c r="F146" t="s">
        <v>3047</v>
      </c>
      <c r="G146" t="s">
        <v>3597</v>
      </c>
      <c r="H146" t="s">
        <v>3598</v>
      </c>
      <c r="I146" t="s">
        <v>3599</v>
      </c>
      <c r="J146" t="s">
        <v>3600</v>
      </c>
      <c r="K146" t="s">
        <v>3601</v>
      </c>
      <c r="L146" t="s">
        <v>3602</v>
      </c>
      <c r="M146" t="s">
        <v>3603</v>
      </c>
      <c r="N146" t="s">
        <v>3604</v>
      </c>
      <c r="O146" t="s">
        <v>340</v>
      </c>
      <c r="P146" t="s">
        <v>36</v>
      </c>
      <c r="Q146" t="s">
        <v>345</v>
      </c>
    </row>
    <row r="147" spans="1:17">
      <c r="A147" s="2">
        <v>6010021</v>
      </c>
      <c r="B147" t="s">
        <v>53</v>
      </c>
      <c r="C147" t="s">
        <v>3045</v>
      </c>
      <c r="D147" t="s">
        <v>3046</v>
      </c>
      <c r="E147" s="605" t="s">
        <v>339</v>
      </c>
      <c r="F147" t="s">
        <v>3047</v>
      </c>
      <c r="G147" t="s">
        <v>3597</v>
      </c>
      <c r="H147" t="s">
        <v>3598</v>
      </c>
      <c r="I147" t="s">
        <v>3599</v>
      </c>
      <c r="J147" t="s">
        <v>3600</v>
      </c>
      <c r="K147" t="s">
        <v>3601</v>
      </c>
      <c r="L147" t="s">
        <v>3602</v>
      </c>
      <c r="M147" t="s">
        <v>3603</v>
      </c>
      <c r="N147" t="s">
        <v>3604</v>
      </c>
      <c r="O147" t="s">
        <v>340</v>
      </c>
      <c r="P147" t="s">
        <v>36</v>
      </c>
      <c r="Q147" t="s">
        <v>345</v>
      </c>
    </row>
    <row r="148" spans="1:17">
      <c r="A148" s="2"/>
    </row>
    <row r="149" spans="1:17">
      <c r="A149" s="2"/>
    </row>
    <row r="150" spans="1:17">
      <c r="A150" s="2"/>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92291-0E0B-414B-B8AA-11499792F433}">
  <sheetPr>
    <tabColor rgb="FF00B050"/>
  </sheetPr>
  <dimension ref="A1:Q5"/>
  <sheetViews>
    <sheetView workbookViewId="0">
      <selection activeCell="E28" sqref="E28"/>
    </sheetView>
  </sheetViews>
  <sheetFormatPr defaultColWidth="9" defaultRowHeight="18.75"/>
  <cols>
    <col min="1" max="1" width="10.75" style="654" customWidth="1"/>
    <col min="2" max="2" width="5.25" style="654" customWidth="1"/>
    <col min="3" max="3" width="4.75" style="654" customWidth="1"/>
    <col min="4" max="4" width="9" style="654"/>
    <col min="5" max="5" width="21.375" style="654" bestFit="1" customWidth="1"/>
    <col min="6" max="6" width="4.5" style="654" customWidth="1"/>
    <col min="7" max="7" width="12.5" style="654" customWidth="1"/>
    <col min="8" max="8" width="9" style="654"/>
    <col min="9" max="9" width="13" style="654" customWidth="1"/>
    <col min="10" max="16384" width="9" style="654"/>
  </cols>
  <sheetData>
    <row r="1" spans="1:17">
      <c r="A1" s="2">
        <v>113656</v>
      </c>
      <c r="B1" s="654" t="s">
        <v>27</v>
      </c>
      <c r="C1" s="654" t="s">
        <v>3045</v>
      </c>
      <c r="D1" s="654" t="s">
        <v>3046</v>
      </c>
      <c r="E1" s="654" t="s">
        <v>2137</v>
      </c>
      <c r="F1" s="654" t="s">
        <v>3047</v>
      </c>
      <c r="G1" s="654" t="s">
        <v>3339</v>
      </c>
      <c r="H1" s="654" t="s">
        <v>23</v>
      </c>
      <c r="I1" s="654" t="s">
        <v>3340</v>
      </c>
      <c r="J1" s="654" t="s">
        <v>3341</v>
      </c>
      <c r="K1" s="654" t="s">
        <v>3342</v>
      </c>
      <c r="L1" s="654" t="s">
        <v>3343</v>
      </c>
      <c r="M1" s="654" t="s">
        <v>3344</v>
      </c>
      <c r="N1" s="654" t="s">
        <v>3345</v>
      </c>
      <c r="O1" s="654" t="s">
        <v>5152</v>
      </c>
      <c r="P1" s="654" t="s">
        <v>42</v>
      </c>
      <c r="Q1" s="654" t="s">
        <v>26</v>
      </c>
    </row>
    <row r="2" spans="1:17">
      <c r="A2" s="2">
        <v>116410</v>
      </c>
      <c r="B2" s="654" t="s">
        <v>29</v>
      </c>
      <c r="C2" s="654" t="s">
        <v>3045</v>
      </c>
      <c r="D2" s="654" t="s">
        <v>3046</v>
      </c>
      <c r="E2" s="654" t="s">
        <v>2137</v>
      </c>
      <c r="F2" s="654" t="s">
        <v>3047</v>
      </c>
      <c r="G2" s="654" t="s">
        <v>4013</v>
      </c>
      <c r="H2" s="654" t="s">
        <v>23</v>
      </c>
      <c r="I2" s="654" t="s">
        <v>23</v>
      </c>
      <c r="J2" s="654" t="s">
        <v>4014</v>
      </c>
      <c r="K2" s="654" t="s">
        <v>4015</v>
      </c>
      <c r="L2" s="654" t="s">
        <v>4016</v>
      </c>
      <c r="M2" s="654" t="s">
        <v>4017</v>
      </c>
      <c r="N2" s="654" t="s">
        <v>4018</v>
      </c>
      <c r="O2" s="654" t="s">
        <v>5152</v>
      </c>
      <c r="P2" s="654" t="s">
        <v>33</v>
      </c>
      <c r="Q2" s="654" t="s">
        <v>26</v>
      </c>
    </row>
    <row r="3" spans="1:17">
      <c r="A3" s="2">
        <v>411654</v>
      </c>
      <c r="B3" s="654" t="s">
        <v>22</v>
      </c>
      <c r="C3" s="654" t="s">
        <v>3045</v>
      </c>
      <c r="D3" s="654" t="s">
        <v>3046</v>
      </c>
      <c r="E3" s="654" t="s">
        <v>2137</v>
      </c>
      <c r="F3" s="654" t="s">
        <v>3047</v>
      </c>
      <c r="G3" s="654" t="s">
        <v>3132</v>
      </c>
      <c r="H3" s="654" t="s">
        <v>23</v>
      </c>
      <c r="I3" s="654" t="s">
        <v>3133</v>
      </c>
      <c r="J3" s="654" t="s">
        <v>3134</v>
      </c>
      <c r="K3" s="654" t="s">
        <v>3135</v>
      </c>
      <c r="L3" s="654" t="s">
        <v>3136</v>
      </c>
      <c r="M3" s="654" t="s">
        <v>3137</v>
      </c>
      <c r="N3" s="654" t="s">
        <v>23</v>
      </c>
      <c r="O3" s="654" t="s">
        <v>5152</v>
      </c>
      <c r="P3" s="654" t="s">
        <v>56</v>
      </c>
      <c r="Q3" s="654" t="s">
        <v>26</v>
      </c>
    </row>
    <row r="4" spans="1:17">
      <c r="A4" s="2">
        <v>711822</v>
      </c>
      <c r="B4" s="654" t="s">
        <v>22</v>
      </c>
      <c r="C4" s="654" t="s">
        <v>3045</v>
      </c>
      <c r="D4" s="654" t="s">
        <v>3046</v>
      </c>
      <c r="E4" s="654" t="s">
        <v>2138</v>
      </c>
      <c r="F4" s="654" t="s">
        <v>3047</v>
      </c>
      <c r="G4" s="654" t="s">
        <v>5153</v>
      </c>
      <c r="H4" s="654" t="s">
        <v>23</v>
      </c>
      <c r="I4" s="654" t="s">
        <v>5154</v>
      </c>
      <c r="J4" s="654" t="s">
        <v>5155</v>
      </c>
      <c r="K4" s="654" t="s">
        <v>5156</v>
      </c>
      <c r="L4" s="654" t="s">
        <v>5157</v>
      </c>
      <c r="M4" s="654" t="s">
        <v>5158</v>
      </c>
      <c r="N4" s="654" t="s">
        <v>281</v>
      </c>
      <c r="O4" s="654" t="s">
        <v>5159</v>
      </c>
      <c r="P4" s="654" t="s">
        <v>56</v>
      </c>
      <c r="Q4" s="654" t="s">
        <v>26</v>
      </c>
    </row>
    <row r="5" spans="1:17">
      <c r="A5" s="654">
        <v>6010021</v>
      </c>
      <c r="B5" s="654" t="s">
        <v>32</v>
      </c>
      <c r="C5" s="654" t="s">
        <v>3045</v>
      </c>
      <c r="D5" s="654" t="s">
        <v>3046</v>
      </c>
      <c r="E5" s="654" t="s">
        <v>2137</v>
      </c>
      <c r="F5" s="654" t="s">
        <v>3047</v>
      </c>
      <c r="G5" s="654" t="s">
        <v>3597</v>
      </c>
      <c r="H5" s="654" t="s">
        <v>3598</v>
      </c>
      <c r="I5" s="654" t="s">
        <v>3599</v>
      </c>
      <c r="J5" s="654" t="s">
        <v>3600</v>
      </c>
      <c r="K5" s="654" t="s">
        <v>3601</v>
      </c>
      <c r="L5" s="654" t="s">
        <v>3602</v>
      </c>
      <c r="M5" s="654" t="s">
        <v>3603</v>
      </c>
      <c r="N5" s="654" t="s">
        <v>3604</v>
      </c>
      <c r="O5" s="654" t="s">
        <v>5152</v>
      </c>
      <c r="P5" s="654" t="s">
        <v>61</v>
      </c>
      <c r="Q5" s="654" t="s">
        <v>3175</v>
      </c>
    </row>
  </sheetData>
  <phoneticPr fontId="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7400-E447-4957-9086-8B2F0F4D630F}">
  <sheetPr>
    <tabColor rgb="FF00B050"/>
  </sheetPr>
  <dimension ref="A1:Q2"/>
  <sheetViews>
    <sheetView workbookViewId="0">
      <selection activeCell="E28" sqref="E28"/>
    </sheetView>
  </sheetViews>
  <sheetFormatPr defaultColWidth="9" defaultRowHeight="18.75"/>
  <cols>
    <col min="1" max="1" width="9" style="654"/>
    <col min="2" max="2" width="4.75" style="654" customWidth="1"/>
    <col min="3" max="3" width="4.875" style="654" customWidth="1"/>
    <col min="4" max="4" width="6.75" style="654" customWidth="1"/>
    <col min="5" max="5" width="17" style="654" customWidth="1"/>
    <col min="6" max="6" width="5.75" style="654" customWidth="1"/>
    <col min="7" max="7" width="12.75" style="654" customWidth="1"/>
    <col min="8" max="16384" width="9" style="654"/>
  </cols>
  <sheetData>
    <row r="1" spans="1:17">
      <c r="A1" s="2">
        <v>113656</v>
      </c>
      <c r="B1" s="654" t="s">
        <v>22</v>
      </c>
      <c r="C1" s="654" t="s">
        <v>3045</v>
      </c>
      <c r="D1" s="654" t="s">
        <v>3046</v>
      </c>
      <c r="E1" s="654" t="s">
        <v>2139</v>
      </c>
      <c r="F1" s="654" t="s">
        <v>3047</v>
      </c>
      <c r="G1" s="654" t="s">
        <v>3339</v>
      </c>
      <c r="H1" s="654" t="s">
        <v>23</v>
      </c>
      <c r="I1" s="654" t="s">
        <v>3340</v>
      </c>
      <c r="J1" s="654" t="s">
        <v>3341</v>
      </c>
      <c r="K1" s="654" t="s">
        <v>3342</v>
      </c>
      <c r="L1" s="654" t="s">
        <v>3343</v>
      </c>
      <c r="M1" s="654" t="s">
        <v>3344</v>
      </c>
      <c r="N1" s="654" t="s">
        <v>3345</v>
      </c>
      <c r="O1" s="654" t="s">
        <v>2141</v>
      </c>
      <c r="P1" s="654" t="s">
        <v>42</v>
      </c>
      <c r="Q1" s="654" t="s">
        <v>26</v>
      </c>
    </row>
    <row r="2" spans="1:17">
      <c r="A2" s="654">
        <v>6010021</v>
      </c>
      <c r="B2" s="654" t="s">
        <v>27</v>
      </c>
      <c r="C2" s="654" t="s">
        <v>3045</v>
      </c>
      <c r="D2" s="654" t="s">
        <v>3046</v>
      </c>
      <c r="E2" s="654" t="s">
        <v>2139</v>
      </c>
      <c r="F2" s="654" t="s">
        <v>3047</v>
      </c>
      <c r="G2" s="654" t="s">
        <v>3597</v>
      </c>
      <c r="H2" s="654" t="s">
        <v>3598</v>
      </c>
      <c r="I2" s="654" t="s">
        <v>3599</v>
      </c>
      <c r="J2" s="654" t="s">
        <v>3600</v>
      </c>
      <c r="K2" s="654" t="s">
        <v>3601</v>
      </c>
      <c r="L2" s="654" t="s">
        <v>3602</v>
      </c>
      <c r="M2" s="654" t="s">
        <v>3603</v>
      </c>
      <c r="N2" s="654" t="s">
        <v>3604</v>
      </c>
      <c r="O2" s="654" t="s">
        <v>2141</v>
      </c>
      <c r="P2" s="654" t="s">
        <v>33</v>
      </c>
      <c r="Q2" s="654" t="s">
        <v>3175</v>
      </c>
    </row>
  </sheetData>
  <phoneticPr fontId="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Q3"/>
  <sheetViews>
    <sheetView workbookViewId="0">
      <selection activeCell="E28" sqref="E28"/>
    </sheetView>
  </sheetViews>
  <sheetFormatPr defaultRowHeight="18.75"/>
  <cols>
    <col min="2" max="3" width="5.25" customWidth="1"/>
    <col min="5" max="5" width="31.25" style="609" customWidth="1"/>
    <col min="6" max="6" width="5.25" customWidth="1"/>
  </cols>
  <sheetData>
    <row r="1" spans="1:17">
      <c r="A1">
        <v>114332</v>
      </c>
      <c r="B1" t="s">
        <v>27</v>
      </c>
      <c r="C1" t="s">
        <v>3045</v>
      </c>
      <c r="D1" t="s">
        <v>3046</v>
      </c>
      <c r="E1" s="609" t="s">
        <v>2043</v>
      </c>
      <c r="F1" t="s">
        <v>3047</v>
      </c>
      <c r="G1" t="s">
        <v>3579</v>
      </c>
      <c r="H1" t="s">
        <v>3580</v>
      </c>
      <c r="I1" t="s">
        <v>3581</v>
      </c>
      <c r="J1" t="s">
        <v>3582</v>
      </c>
      <c r="K1" t="s">
        <v>3583</v>
      </c>
      <c r="L1" t="s">
        <v>3584</v>
      </c>
      <c r="M1" t="s">
        <v>3585</v>
      </c>
      <c r="N1" t="s">
        <v>3586</v>
      </c>
      <c r="O1" t="s">
        <v>2073</v>
      </c>
      <c r="P1" t="s">
        <v>61</v>
      </c>
      <c r="Q1" t="s">
        <v>26</v>
      </c>
    </row>
    <row r="2" spans="1:17">
      <c r="A2">
        <v>812497</v>
      </c>
      <c r="B2" t="s">
        <v>22</v>
      </c>
      <c r="C2" t="s">
        <v>3045</v>
      </c>
      <c r="D2" t="s">
        <v>3046</v>
      </c>
      <c r="E2" s="609" t="s">
        <v>2043</v>
      </c>
      <c r="F2" t="s">
        <v>3047</v>
      </c>
      <c r="G2" t="s">
        <v>3588</v>
      </c>
      <c r="H2" t="s">
        <v>3589</v>
      </c>
      <c r="I2" t="s">
        <v>3590</v>
      </c>
      <c r="J2" t="s">
        <v>3591</v>
      </c>
      <c r="K2" t="s">
        <v>3592</v>
      </c>
      <c r="L2" t="s">
        <v>3593</v>
      </c>
      <c r="M2" t="s">
        <v>3594</v>
      </c>
      <c r="N2" t="s">
        <v>3595</v>
      </c>
      <c r="O2" t="s">
        <v>2073</v>
      </c>
      <c r="P2" t="s">
        <v>28</v>
      </c>
      <c r="Q2" t="s">
        <v>26</v>
      </c>
    </row>
    <row r="3" spans="1:17">
      <c r="A3" s="600">
        <v>6010021</v>
      </c>
      <c r="B3" t="s">
        <v>29</v>
      </c>
      <c r="C3" t="s">
        <v>3045</v>
      </c>
      <c r="D3" t="s">
        <v>3046</v>
      </c>
      <c r="E3" s="609" t="s">
        <v>2043</v>
      </c>
      <c r="F3" t="s">
        <v>3047</v>
      </c>
      <c r="G3" t="s">
        <v>3597</v>
      </c>
      <c r="H3" t="s">
        <v>3598</v>
      </c>
      <c r="I3" t="s">
        <v>3599</v>
      </c>
      <c r="J3" t="s">
        <v>3600</v>
      </c>
      <c r="K3" t="s">
        <v>3601</v>
      </c>
      <c r="L3" t="s">
        <v>3602</v>
      </c>
      <c r="M3" t="s">
        <v>3603</v>
      </c>
      <c r="N3" t="s">
        <v>3604</v>
      </c>
      <c r="O3" t="s">
        <v>2073</v>
      </c>
      <c r="P3" t="s">
        <v>58</v>
      </c>
      <c r="Q3" t="s">
        <v>26</v>
      </c>
    </row>
  </sheetData>
  <phoneticPr fontId="1"/>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A1:F114"/>
  <sheetViews>
    <sheetView workbookViewId="0">
      <selection activeCell="E28" sqref="E28"/>
    </sheetView>
  </sheetViews>
  <sheetFormatPr defaultRowHeight="18.75"/>
  <cols>
    <col min="5" max="5" width="9" style="605"/>
    <col min="6" max="6" width="9" style="603"/>
  </cols>
  <sheetData>
    <row r="1" spans="1:3">
      <c r="A1" s="607">
        <v>110017</v>
      </c>
      <c r="B1" t="s">
        <v>3493</v>
      </c>
      <c r="C1" t="s">
        <v>3047</v>
      </c>
    </row>
    <row r="2" spans="1:3">
      <c r="A2" s="600">
        <v>110033</v>
      </c>
      <c r="B2" t="s">
        <v>3331</v>
      </c>
      <c r="C2" t="s">
        <v>3047</v>
      </c>
    </row>
    <row r="3" spans="1:3">
      <c r="A3" s="600">
        <v>110041</v>
      </c>
      <c r="B3" t="s">
        <v>3385</v>
      </c>
      <c r="C3" t="s">
        <v>3047</v>
      </c>
    </row>
    <row r="4" spans="1:3">
      <c r="A4" s="600">
        <v>110173</v>
      </c>
      <c r="B4" t="s">
        <v>5160</v>
      </c>
      <c r="C4" t="s">
        <v>3047</v>
      </c>
    </row>
    <row r="5" spans="1:3">
      <c r="A5" s="600">
        <v>110264</v>
      </c>
      <c r="B5" t="s">
        <v>5161</v>
      </c>
      <c r="C5" t="s">
        <v>3047</v>
      </c>
    </row>
    <row r="6" spans="1:3">
      <c r="A6" s="600">
        <v>111247</v>
      </c>
      <c r="B6" t="s">
        <v>3500</v>
      </c>
      <c r="C6" t="s">
        <v>3047</v>
      </c>
    </row>
    <row r="7" spans="1:3">
      <c r="A7" s="600">
        <v>113276</v>
      </c>
      <c r="B7" t="s">
        <v>5162</v>
      </c>
      <c r="C7" t="s">
        <v>3047</v>
      </c>
    </row>
    <row r="8" spans="1:3">
      <c r="A8" s="600">
        <v>113656</v>
      </c>
      <c r="B8" t="s">
        <v>3339</v>
      </c>
      <c r="C8" t="s">
        <v>3047</v>
      </c>
    </row>
    <row r="9" spans="1:3">
      <c r="A9" s="600">
        <v>114076</v>
      </c>
      <c r="B9" t="s">
        <v>5163</v>
      </c>
      <c r="C9" t="s">
        <v>3047</v>
      </c>
    </row>
    <row r="10" spans="1:3">
      <c r="A10" s="600">
        <v>114324</v>
      </c>
      <c r="B10" t="s">
        <v>3785</v>
      </c>
      <c r="C10" t="s">
        <v>3047</v>
      </c>
    </row>
    <row r="11" spans="1:3">
      <c r="A11" s="600">
        <v>114332</v>
      </c>
      <c r="B11" t="s">
        <v>3579</v>
      </c>
      <c r="C11" t="s">
        <v>3047</v>
      </c>
    </row>
    <row r="12" spans="1:3">
      <c r="A12" s="600">
        <v>114894</v>
      </c>
      <c r="B12" t="s">
        <v>3507</v>
      </c>
      <c r="C12" t="s">
        <v>3047</v>
      </c>
    </row>
    <row r="13" spans="1:3">
      <c r="A13" s="600">
        <v>115024</v>
      </c>
      <c r="B13" t="s">
        <v>5164</v>
      </c>
      <c r="C13" t="s">
        <v>3047</v>
      </c>
    </row>
    <row r="14" spans="1:3">
      <c r="A14" s="600">
        <v>115230</v>
      </c>
      <c r="B14" t="s">
        <v>3634</v>
      </c>
      <c r="C14" t="s">
        <v>3047</v>
      </c>
    </row>
    <row r="15" spans="1:3">
      <c r="A15" s="600">
        <v>116022</v>
      </c>
      <c r="B15" t="s">
        <v>3686</v>
      </c>
      <c r="C15" t="s">
        <v>3047</v>
      </c>
    </row>
    <row r="16" spans="1:3">
      <c r="A16" s="600">
        <v>116410</v>
      </c>
      <c r="B16" t="s">
        <v>4013</v>
      </c>
      <c r="C16" t="s">
        <v>3047</v>
      </c>
    </row>
    <row r="17" spans="1:3">
      <c r="A17" s="600">
        <v>410037</v>
      </c>
      <c r="B17" t="s">
        <v>3114</v>
      </c>
      <c r="C17" t="s">
        <v>3047</v>
      </c>
    </row>
    <row r="18" spans="1:3">
      <c r="A18" s="600">
        <v>410219</v>
      </c>
      <c r="B18" t="s">
        <v>3400</v>
      </c>
      <c r="C18" t="s">
        <v>3047</v>
      </c>
    </row>
    <row r="19" spans="1:3">
      <c r="A19" s="600">
        <v>410334</v>
      </c>
      <c r="B19" t="s">
        <v>3346</v>
      </c>
      <c r="C19" t="s">
        <v>3047</v>
      </c>
    </row>
    <row r="20" spans="1:3">
      <c r="A20" s="600">
        <v>410961</v>
      </c>
      <c r="B20" t="s">
        <v>5165</v>
      </c>
      <c r="C20" t="s">
        <v>3047</v>
      </c>
    </row>
    <row r="21" spans="1:3">
      <c r="A21" s="600">
        <v>411274</v>
      </c>
      <c r="B21" t="s">
        <v>3606</v>
      </c>
      <c r="C21" t="s">
        <v>3047</v>
      </c>
    </row>
    <row r="22" spans="1:3">
      <c r="A22" s="600">
        <v>411316</v>
      </c>
      <c r="B22" t="s">
        <v>4065</v>
      </c>
      <c r="C22" t="s">
        <v>3047</v>
      </c>
    </row>
    <row r="23" spans="1:3">
      <c r="A23" s="600">
        <v>411563</v>
      </c>
      <c r="B23" t="s">
        <v>3695</v>
      </c>
      <c r="C23" t="s">
        <v>3047</v>
      </c>
    </row>
    <row r="24" spans="1:3">
      <c r="A24" s="600">
        <v>411605</v>
      </c>
      <c r="B24" t="s">
        <v>5166</v>
      </c>
      <c r="C24" t="s">
        <v>3047</v>
      </c>
    </row>
    <row r="25" spans="1:3">
      <c r="A25" s="600">
        <v>711848</v>
      </c>
      <c r="B25" t="s">
        <v>3162</v>
      </c>
      <c r="C25" t="s">
        <v>3047</v>
      </c>
    </row>
    <row r="26" spans="1:3">
      <c r="A26" s="600">
        <v>712259</v>
      </c>
      <c r="B26" t="s">
        <v>3354</v>
      </c>
      <c r="C26" t="s">
        <v>3047</v>
      </c>
    </row>
    <row r="27" spans="1:3">
      <c r="A27" s="600">
        <v>712267</v>
      </c>
      <c r="B27" t="s">
        <v>3415</v>
      </c>
      <c r="C27" t="s">
        <v>3047</v>
      </c>
    </row>
    <row r="28" spans="1:3">
      <c r="A28" s="600">
        <v>712572</v>
      </c>
      <c r="B28" t="s">
        <v>4843</v>
      </c>
      <c r="C28" t="s">
        <v>3047</v>
      </c>
    </row>
    <row r="29" spans="1:3">
      <c r="A29" s="600">
        <v>712606</v>
      </c>
      <c r="B29" t="s">
        <v>3648</v>
      </c>
      <c r="C29" t="s">
        <v>3047</v>
      </c>
    </row>
    <row r="30" spans="1:3">
      <c r="A30" s="600">
        <v>712739</v>
      </c>
      <c r="B30" t="s">
        <v>4214</v>
      </c>
      <c r="C30" t="s">
        <v>3047</v>
      </c>
    </row>
    <row r="31" spans="1:3">
      <c r="A31" s="600">
        <v>811366</v>
      </c>
      <c r="B31" t="s">
        <v>5167</v>
      </c>
      <c r="C31" t="s">
        <v>3047</v>
      </c>
    </row>
    <row r="32" spans="1:3">
      <c r="A32" s="600">
        <v>811887</v>
      </c>
      <c r="B32" t="s">
        <v>5168</v>
      </c>
      <c r="C32" t="s">
        <v>3047</v>
      </c>
    </row>
    <row r="33" spans="1:3">
      <c r="A33" s="600">
        <v>812497</v>
      </c>
      <c r="B33" t="s">
        <v>3588</v>
      </c>
      <c r="C33" t="s">
        <v>3047</v>
      </c>
    </row>
    <row r="34" spans="1:3">
      <c r="A34" s="600">
        <v>812505</v>
      </c>
      <c r="B34" t="s">
        <v>3522</v>
      </c>
      <c r="C34" t="s">
        <v>3047</v>
      </c>
    </row>
    <row r="35" spans="1:3">
      <c r="A35" s="600">
        <v>812646</v>
      </c>
      <c r="B35" t="s">
        <v>4319</v>
      </c>
      <c r="C35" t="s">
        <v>3047</v>
      </c>
    </row>
    <row r="36" spans="1:3">
      <c r="A36" s="600">
        <v>1110107</v>
      </c>
      <c r="B36" t="s">
        <v>3422</v>
      </c>
      <c r="C36" t="s">
        <v>3047</v>
      </c>
    </row>
    <row r="37" spans="1:3">
      <c r="A37" s="600">
        <v>1110602</v>
      </c>
      <c r="B37" t="s">
        <v>3529</v>
      </c>
      <c r="C37" t="s">
        <v>3047</v>
      </c>
    </row>
    <row r="38" spans="1:3">
      <c r="A38" s="600">
        <v>1210253</v>
      </c>
      <c r="B38" t="s">
        <v>3429</v>
      </c>
      <c r="C38" t="s">
        <v>3047</v>
      </c>
    </row>
    <row r="39" spans="1:3">
      <c r="A39" s="600">
        <v>1210626</v>
      </c>
      <c r="B39" t="s">
        <v>5169</v>
      </c>
      <c r="C39" t="s">
        <v>3047</v>
      </c>
    </row>
    <row r="40" spans="1:3">
      <c r="A40" s="600">
        <v>1210766</v>
      </c>
      <c r="B40" t="s">
        <v>5170</v>
      </c>
      <c r="C40" t="s">
        <v>3047</v>
      </c>
    </row>
    <row r="41" spans="1:3">
      <c r="A41" s="600">
        <v>1310368</v>
      </c>
      <c r="B41" t="s">
        <v>4891</v>
      </c>
      <c r="C41" t="s">
        <v>3047</v>
      </c>
    </row>
    <row r="42" spans="1:3">
      <c r="A42" s="600">
        <v>1310418</v>
      </c>
      <c r="B42" t="s">
        <v>3734</v>
      </c>
      <c r="C42" t="s">
        <v>3047</v>
      </c>
    </row>
    <row r="43" spans="1:3">
      <c r="A43" s="600">
        <v>1310491</v>
      </c>
      <c r="B43" t="s">
        <v>3436</v>
      </c>
      <c r="C43" t="s">
        <v>3047</v>
      </c>
    </row>
    <row r="44" spans="1:3">
      <c r="A44" s="600">
        <v>1310525</v>
      </c>
      <c r="B44" t="s">
        <v>5134</v>
      </c>
      <c r="C44" t="s">
        <v>3047</v>
      </c>
    </row>
    <row r="45" spans="1:3">
      <c r="A45" s="600">
        <v>1410283</v>
      </c>
      <c r="B45" t="s">
        <v>5171</v>
      </c>
      <c r="C45" t="s">
        <v>3047</v>
      </c>
    </row>
    <row r="46" spans="1:3">
      <c r="A46" s="600">
        <v>1510462</v>
      </c>
      <c r="B46" t="s">
        <v>3444</v>
      </c>
      <c r="C46" t="s">
        <v>3047</v>
      </c>
    </row>
    <row r="47" spans="1:3">
      <c r="A47" s="600">
        <v>1510587</v>
      </c>
      <c r="B47" t="s">
        <v>3537</v>
      </c>
      <c r="C47" t="s">
        <v>3047</v>
      </c>
    </row>
    <row r="48" spans="1:3">
      <c r="A48" s="600">
        <v>1610403</v>
      </c>
      <c r="B48" t="s">
        <v>3669</v>
      </c>
      <c r="C48" t="s">
        <v>3047</v>
      </c>
    </row>
    <row r="49" spans="1:3">
      <c r="A49" s="600">
        <v>1610924</v>
      </c>
      <c r="B49" t="s">
        <v>3451</v>
      </c>
      <c r="C49" t="s">
        <v>3047</v>
      </c>
    </row>
    <row r="50" spans="1:3">
      <c r="A50" s="600">
        <v>1610965</v>
      </c>
      <c r="B50" t="s">
        <v>4506</v>
      </c>
      <c r="C50" t="s">
        <v>3047</v>
      </c>
    </row>
    <row r="51" spans="1:3">
      <c r="A51" s="600">
        <v>1611005</v>
      </c>
      <c r="B51" t="s">
        <v>5172</v>
      </c>
      <c r="C51" t="s">
        <v>3047</v>
      </c>
    </row>
    <row r="52" spans="1:3">
      <c r="A52" s="600">
        <v>1611013</v>
      </c>
      <c r="B52" t="s">
        <v>3243</v>
      </c>
      <c r="C52" t="s">
        <v>3047</v>
      </c>
    </row>
    <row r="53" spans="1:3">
      <c r="A53" s="600">
        <v>1710195</v>
      </c>
      <c r="B53" t="s">
        <v>3621</v>
      </c>
      <c r="C53" t="s">
        <v>3047</v>
      </c>
    </row>
    <row r="54" spans="1:3">
      <c r="A54" s="600">
        <v>1710344</v>
      </c>
      <c r="B54" t="s">
        <v>5173</v>
      </c>
      <c r="C54" t="s">
        <v>3047</v>
      </c>
    </row>
    <row r="55" spans="1:3">
      <c r="A55" s="600">
        <v>1710401</v>
      </c>
      <c r="B55" t="s">
        <v>3544</v>
      </c>
      <c r="C55" t="s">
        <v>3047</v>
      </c>
    </row>
    <row r="56" spans="1:3">
      <c r="A56" s="600">
        <v>1910449</v>
      </c>
      <c r="B56" t="s">
        <v>3655</v>
      </c>
      <c r="C56" t="s">
        <v>3047</v>
      </c>
    </row>
    <row r="57" spans="1:3">
      <c r="A57" s="600">
        <v>1910654</v>
      </c>
      <c r="B57" t="s">
        <v>3459</v>
      </c>
      <c r="C57" t="s">
        <v>3047</v>
      </c>
    </row>
    <row r="58" spans="1:3">
      <c r="A58" s="600">
        <v>2310193</v>
      </c>
      <c r="B58" t="s">
        <v>3466</v>
      </c>
      <c r="C58" t="s">
        <v>3047</v>
      </c>
    </row>
    <row r="59" spans="1:3">
      <c r="A59" s="600">
        <v>2310391</v>
      </c>
      <c r="B59" t="s">
        <v>3274</v>
      </c>
      <c r="C59" t="s">
        <v>3047</v>
      </c>
    </row>
    <row r="60" spans="1:3">
      <c r="A60" s="600">
        <v>2310466</v>
      </c>
      <c r="B60" t="s">
        <v>3472</v>
      </c>
      <c r="C60" t="s">
        <v>3047</v>
      </c>
    </row>
    <row r="61" spans="1:3">
      <c r="A61" s="600">
        <v>2310615</v>
      </c>
      <c r="B61" t="s">
        <v>5174</v>
      </c>
      <c r="C61" t="s">
        <v>3047</v>
      </c>
    </row>
    <row r="62" spans="1:3">
      <c r="A62" s="600">
        <v>2310755</v>
      </c>
      <c r="B62" t="s">
        <v>5175</v>
      </c>
      <c r="C62" t="s">
        <v>3047</v>
      </c>
    </row>
    <row r="63" spans="1:3">
      <c r="A63" s="600">
        <v>2510420</v>
      </c>
      <c r="B63" t="s">
        <v>4663</v>
      </c>
      <c r="C63" t="s">
        <v>3047</v>
      </c>
    </row>
    <row r="64" spans="1:3">
      <c r="A64" s="600">
        <v>2510495</v>
      </c>
      <c r="B64" t="s">
        <v>3306</v>
      </c>
      <c r="C64" t="s">
        <v>3047</v>
      </c>
    </row>
    <row r="65" spans="1:3">
      <c r="A65" s="600">
        <v>2610451</v>
      </c>
      <c r="B65" t="s">
        <v>3369</v>
      </c>
      <c r="C65" t="s">
        <v>3047</v>
      </c>
    </row>
    <row r="66" spans="1:3">
      <c r="A66" s="600">
        <v>2610493</v>
      </c>
      <c r="B66" t="s">
        <v>3362</v>
      </c>
      <c r="C66" t="s">
        <v>3047</v>
      </c>
    </row>
    <row r="67" spans="1:3">
      <c r="A67" s="600">
        <v>2710376</v>
      </c>
      <c r="B67" t="s">
        <v>3479</v>
      </c>
      <c r="C67" t="s">
        <v>3047</v>
      </c>
    </row>
    <row r="68" spans="1:3">
      <c r="A68" s="600">
        <v>2710392</v>
      </c>
      <c r="B68" t="s">
        <v>3485</v>
      </c>
      <c r="C68" t="s">
        <v>3047</v>
      </c>
    </row>
    <row r="69" spans="1:3">
      <c r="A69" s="600">
        <v>3010792</v>
      </c>
      <c r="B69" t="s">
        <v>3377</v>
      </c>
      <c r="C69" t="s">
        <v>3047</v>
      </c>
    </row>
    <row r="70" spans="1:3">
      <c r="A70" s="600">
        <v>5010014</v>
      </c>
      <c r="B70" t="s">
        <v>3713</v>
      </c>
      <c r="C70" t="s">
        <v>3047</v>
      </c>
    </row>
    <row r="71" spans="1:3">
      <c r="A71" s="600">
        <v>5010022</v>
      </c>
      <c r="B71" t="s">
        <v>3720</v>
      </c>
      <c r="C71" t="s">
        <v>3047</v>
      </c>
    </row>
    <row r="72" spans="1:3">
      <c r="A72" s="600">
        <v>6010021</v>
      </c>
      <c r="B72" t="s">
        <v>3597</v>
      </c>
      <c r="C72" t="s">
        <v>3047</v>
      </c>
    </row>
    <row r="73" spans="1:3">
      <c r="A73" s="600" t="s">
        <v>685</v>
      </c>
    </row>
    <row r="74" spans="1:3">
      <c r="A74" s="600" t="s">
        <v>685</v>
      </c>
    </row>
    <row r="75" spans="1:3">
      <c r="A75" s="600"/>
    </row>
    <row r="76" spans="1:3">
      <c r="A76" s="600"/>
    </row>
    <row r="77" spans="1:3">
      <c r="A77" s="600"/>
    </row>
    <row r="78" spans="1:3">
      <c r="A78" s="600"/>
    </row>
    <row r="79" spans="1:3">
      <c r="A79" s="600"/>
    </row>
    <row r="80" spans="1:3">
      <c r="A80" s="600"/>
    </row>
    <row r="81" spans="1:1">
      <c r="A81" s="600"/>
    </row>
    <row r="82" spans="1:1">
      <c r="A82" s="600"/>
    </row>
    <row r="83" spans="1:1">
      <c r="A83" s="600"/>
    </row>
    <row r="84" spans="1:1">
      <c r="A84" s="600"/>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sheetData>
  <sortState xmlns:xlrd2="http://schemas.microsoft.com/office/spreadsheetml/2017/richdata2" ref="A1:F4">
    <sortCondition ref="A1:A4"/>
  </sortState>
  <phoneticPr fontId="1"/>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
  <sheetViews>
    <sheetView workbookViewId="0">
      <selection activeCell="E28" sqref="E28"/>
    </sheetView>
  </sheetViews>
  <sheetFormatPr defaultRowHeight="18.75"/>
  <sheetData>
    <row r="1" spans="1:1">
      <c r="A1" t="s">
        <v>2003</v>
      </c>
    </row>
  </sheetData>
  <phoneticPr fontId="1"/>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E23"/>
  <sheetViews>
    <sheetView workbookViewId="0">
      <selection activeCell="E28" sqref="E28"/>
    </sheetView>
  </sheetViews>
  <sheetFormatPr defaultRowHeight="18.75"/>
  <cols>
    <col min="2" max="2" width="5.75" customWidth="1"/>
    <col min="3" max="3" width="4.875" style="605" customWidth="1"/>
    <col min="4" max="4" width="56.625" customWidth="1"/>
    <col min="5" max="5" width="9.125" customWidth="1"/>
  </cols>
  <sheetData>
    <row r="1" spans="1:5">
      <c r="A1" s="600">
        <v>110017</v>
      </c>
      <c r="B1">
        <v>1</v>
      </c>
      <c r="C1" s="605" t="s">
        <v>3047</v>
      </c>
      <c r="D1" t="s">
        <v>1981</v>
      </c>
      <c r="E1" t="s">
        <v>3493</v>
      </c>
    </row>
    <row r="2" spans="1:5">
      <c r="A2" s="600">
        <v>110033</v>
      </c>
      <c r="B2">
        <v>2</v>
      </c>
      <c r="C2" s="605" t="s">
        <v>3047</v>
      </c>
      <c r="D2" t="s">
        <v>5176</v>
      </c>
      <c r="E2" t="s">
        <v>3331</v>
      </c>
    </row>
    <row r="3" spans="1:5">
      <c r="A3" s="600">
        <v>110033</v>
      </c>
      <c r="B3">
        <v>3</v>
      </c>
      <c r="C3" s="605" t="s">
        <v>3047</v>
      </c>
      <c r="D3" t="s">
        <v>2041</v>
      </c>
      <c r="E3" t="s">
        <v>3331</v>
      </c>
    </row>
    <row r="4" spans="1:5">
      <c r="A4" s="600">
        <v>110041</v>
      </c>
      <c r="B4">
        <v>4</v>
      </c>
      <c r="C4" s="605" t="s">
        <v>3047</v>
      </c>
      <c r="D4" t="s">
        <v>1981</v>
      </c>
      <c r="E4" t="s">
        <v>3385</v>
      </c>
    </row>
    <row r="5" spans="1:5">
      <c r="A5" s="600">
        <v>113656</v>
      </c>
      <c r="B5">
        <v>5</v>
      </c>
      <c r="C5" s="605" t="s">
        <v>3047</v>
      </c>
      <c r="D5" t="s">
        <v>5176</v>
      </c>
      <c r="E5" t="s">
        <v>3339</v>
      </c>
    </row>
    <row r="6" spans="1:5">
      <c r="A6" s="600">
        <v>113656</v>
      </c>
      <c r="B6">
        <v>6</v>
      </c>
      <c r="C6" s="605" t="s">
        <v>3047</v>
      </c>
      <c r="D6" t="s">
        <v>2041</v>
      </c>
      <c r="E6" t="s">
        <v>3339</v>
      </c>
    </row>
    <row r="7" spans="1:5">
      <c r="A7" s="600">
        <v>114332</v>
      </c>
      <c r="B7">
        <v>7</v>
      </c>
      <c r="C7" s="605" t="s">
        <v>3047</v>
      </c>
      <c r="D7" t="s">
        <v>5176</v>
      </c>
      <c r="E7" t="s">
        <v>3579</v>
      </c>
    </row>
    <row r="8" spans="1:5">
      <c r="A8" s="600">
        <v>114332</v>
      </c>
      <c r="B8">
        <v>8</v>
      </c>
      <c r="C8" s="605" t="s">
        <v>3047</v>
      </c>
      <c r="D8" t="s">
        <v>2041</v>
      </c>
      <c r="E8" s="603" t="s">
        <v>3579</v>
      </c>
    </row>
    <row r="9" spans="1:5">
      <c r="A9" s="600">
        <v>410334</v>
      </c>
      <c r="B9">
        <v>9</v>
      </c>
      <c r="C9" s="605" t="s">
        <v>3047</v>
      </c>
      <c r="D9" t="s">
        <v>5176</v>
      </c>
      <c r="E9" s="603" t="s">
        <v>3346</v>
      </c>
    </row>
    <row r="10" spans="1:5">
      <c r="A10" s="600">
        <v>410334</v>
      </c>
      <c r="B10">
        <v>10</v>
      </c>
      <c r="C10" s="605" t="s">
        <v>3047</v>
      </c>
      <c r="D10" t="s">
        <v>2041</v>
      </c>
      <c r="E10" s="603" t="s">
        <v>3346</v>
      </c>
    </row>
    <row r="11" spans="1:5">
      <c r="A11" s="600">
        <v>712259</v>
      </c>
      <c r="B11">
        <v>11</v>
      </c>
      <c r="C11" s="605" t="s">
        <v>3047</v>
      </c>
      <c r="D11" t="s">
        <v>5176</v>
      </c>
      <c r="E11" s="603" t="s">
        <v>3354</v>
      </c>
    </row>
    <row r="12" spans="1:5">
      <c r="A12" s="600">
        <v>712259</v>
      </c>
      <c r="B12">
        <v>12</v>
      </c>
      <c r="C12" s="605" t="s">
        <v>3047</v>
      </c>
      <c r="D12" t="s">
        <v>2041</v>
      </c>
      <c r="E12" s="603" t="s">
        <v>3354</v>
      </c>
    </row>
    <row r="13" spans="1:5">
      <c r="A13" s="600">
        <v>812497</v>
      </c>
      <c r="B13">
        <v>13</v>
      </c>
      <c r="C13" s="605" t="s">
        <v>3047</v>
      </c>
      <c r="D13" t="s">
        <v>5176</v>
      </c>
      <c r="E13" s="603" t="s">
        <v>3588</v>
      </c>
    </row>
    <row r="14" spans="1:5">
      <c r="A14" s="600">
        <v>812497</v>
      </c>
      <c r="B14">
        <v>14</v>
      </c>
      <c r="C14" s="605" t="s">
        <v>3047</v>
      </c>
      <c r="D14" t="s">
        <v>2041</v>
      </c>
      <c r="E14" t="s">
        <v>3588</v>
      </c>
    </row>
    <row r="15" spans="1:5">
      <c r="A15" s="600">
        <v>1110107</v>
      </c>
      <c r="B15">
        <v>15</v>
      </c>
      <c r="C15" s="605" t="s">
        <v>3047</v>
      </c>
      <c r="D15" t="s">
        <v>1981</v>
      </c>
      <c r="E15" t="s">
        <v>3422</v>
      </c>
    </row>
    <row r="16" spans="1:5">
      <c r="A16" s="600">
        <v>1710195</v>
      </c>
      <c r="B16">
        <v>16</v>
      </c>
      <c r="C16" s="605" t="s">
        <v>3047</v>
      </c>
      <c r="D16" t="s">
        <v>1981</v>
      </c>
      <c r="E16" t="s">
        <v>3621</v>
      </c>
    </row>
    <row r="17" spans="1:5">
      <c r="A17">
        <v>2610493</v>
      </c>
      <c r="B17">
        <v>17</v>
      </c>
      <c r="C17" s="605" t="s">
        <v>3047</v>
      </c>
      <c r="D17" t="s">
        <v>5176</v>
      </c>
      <c r="E17" t="s">
        <v>3362</v>
      </c>
    </row>
    <row r="18" spans="1:5">
      <c r="A18">
        <v>2610493</v>
      </c>
      <c r="B18">
        <v>18</v>
      </c>
      <c r="C18" s="605" t="s">
        <v>3047</v>
      </c>
      <c r="D18" t="s">
        <v>2041</v>
      </c>
      <c r="E18" t="s">
        <v>3362</v>
      </c>
    </row>
    <row r="19" spans="1:5">
      <c r="A19">
        <v>3010792</v>
      </c>
      <c r="B19">
        <v>19</v>
      </c>
      <c r="C19" s="605" t="s">
        <v>3047</v>
      </c>
      <c r="D19" t="s">
        <v>1981</v>
      </c>
      <c r="E19" t="s">
        <v>3377</v>
      </c>
    </row>
    <row r="20" spans="1:5">
      <c r="A20">
        <v>5010014</v>
      </c>
      <c r="B20">
        <v>20</v>
      </c>
      <c r="C20" s="605" t="s">
        <v>3047</v>
      </c>
      <c r="D20" t="s">
        <v>1981</v>
      </c>
      <c r="E20" t="s">
        <v>3713</v>
      </c>
    </row>
    <row r="21" spans="1:5">
      <c r="A21">
        <v>5010022</v>
      </c>
      <c r="B21">
        <v>21</v>
      </c>
      <c r="C21" s="605" t="s">
        <v>3047</v>
      </c>
      <c r="D21" t="s">
        <v>1981</v>
      </c>
      <c r="E21" t="s">
        <v>3720</v>
      </c>
    </row>
    <row r="22" spans="1:5">
      <c r="A22">
        <v>6010021</v>
      </c>
      <c r="B22">
        <v>22</v>
      </c>
      <c r="C22" s="605" t="s">
        <v>3047</v>
      </c>
      <c r="D22" t="s">
        <v>5176</v>
      </c>
      <c r="E22" t="s">
        <v>3597</v>
      </c>
    </row>
    <row r="23" spans="1:5">
      <c r="A23">
        <v>6010021</v>
      </c>
      <c r="B23">
        <v>23</v>
      </c>
      <c r="C23" s="605" t="s">
        <v>3047</v>
      </c>
      <c r="D23" t="s">
        <v>2041</v>
      </c>
      <c r="E23" t="s">
        <v>3597</v>
      </c>
    </row>
  </sheetData>
  <sortState xmlns:xlrd2="http://schemas.microsoft.com/office/spreadsheetml/2017/richdata2" ref="A1:J13">
    <sortCondition ref="A1:A13"/>
  </sortState>
  <phoneticPr fontId="1"/>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7030A0"/>
  </sheetPr>
  <dimension ref="A1:C7"/>
  <sheetViews>
    <sheetView workbookViewId="0">
      <selection activeCell="E28" sqref="E28"/>
    </sheetView>
  </sheetViews>
  <sheetFormatPr defaultRowHeight="18.75"/>
  <cols>
    <col min="2" max="2" width="9" style="606"/>
  </cols>
  <sheetData>
    <row r="1" spans="1:3">
      <c r="A1" s="600">
        <v>112872</v>
      </c>
      <c r="B1" s="600" t="s">
        <v>5177</v>
      </c>
      <c r="C1" t="s">
        <v>3047</v>
      </c>
    </row>
    <row r="2" spans="1:3">
      <c r="A2" s="2">
        <v>114340</v>
      </c>
      <c r="B2" s="2" t="s">
        <v>5178</v>
      </c>
      <c r="C2" t="s">
        <v>3047</v>
      </c>
    </row>
    <row r="3" spans="1:3">
      <c r="A3" s="3">
        <v>411563</v>
      </c>
      <c r="B3" s="3" t="s">
        <v>3695</v>
      </c>
      <c r="C3" t="s">
        <v>3047</v>
      </c>
    </row>
    <row r="4" spans="1:3">
      <c r="A4" s="2">
        <v>411720</v>
      </c>
      <c r="B4" s="2" t="s">
        <v>3138</v>
      </c>
      <c r="C4" t="s">
        <v>3047</v>
      </c>
    </row>
    <row r="5" spans="1:3">
      <c r="A5">
        <v>712721</v>
      </c>
      <c r="B5" s="606" t="s">
        <v>3169</v>
      </c>
      <c r="C5" t="s">
        <v>3047</v>
      </c>
    </row>
    <row r="6" spans="1:3">
      <c r="A6">
        <v>812810</v>
      </c>
      <c r="B6" s="606" t="s">
        <v>5179</v>
      </c>
      <c r="C6" t="s">
        <v>3047</v>
      </c>
    </row>
    <row r="7" spans="1:3">
      <c r="A7">
        <v>1210766</v>
      </c>
      <c r="B7" s="606" t="s">
        <v>5170</v>
      </c>
      <c r="C7" t="s">
        <v>3047</v>
      </c>
    </row>
  </sheetData>
  <phoneticPr fontId="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030A0"/>
  </sheetPr>
  <dimension ref="A1:E30"/>
  <sheetViews>
    <sheetView workbookViewId="0">
      <selection activeCell="E28" sqref="E28"/>
    </sheetView>
  </sheetViews>
  <sheetFormatPr defaultRowHeight="18.75"/>
  <cols>
    <col min="2" max="2" width="8.75" style="1544"/>
    <col min="3" max="3" width="4.5" style="606" customWidth="1"/>
    <col min="4" max="4" width="32.75" customWidth="1"/>
    <col min="8" max="8" width="35.875" bestFit="1" customWidth="1"/>
  </cols>
  <sheetData>
    <row r="1" spans="1:5">
      <c r="A1" s="600">
        <v>110017</v>
      </c>
      <c r="B1" s="1544">
        <v>1</v>
      </c>
      <c r="C1" s="606" t="s">
        <v>3047</v>
      </c>
      <c r="D1" t="s">
        <v>2042</v>
      </c>
      <c r="E1" t="s">
        <v>3493</v>
      </c>
    </row>
    <row r="2" spans="1:5">
      <c r="A2" s="600">
        <v>110033</v>
      </c>
      <c r="B2" s="1544">
        <v>2</v>
      </c>
      <c r="C2" s="606" t="s">
        <v>3047</v>
      </c>
      <c r="D2" t="s">
        <v>2042</v>
      </c>
      <c r="E2" t="s">
        <v>3331</v>
      </c>
    </row>
    <row r="3" spans="1:5">
      <c r="A3" s="600">
        <v>110041</v>
      </c>
      <c r="B3" s="1544">
        <v>3</v>
      </c>
      <c r="C3" s="606" t="s">
        <v>3047</v>
      </c>
      <c r="D3" t="s">
        <v>2042</v>
      </c>
      <c r="E3" t="s">
        <v>3385</v>
      </c>
    </row>
    <row r="4" spans="1:5">
      <c r="A4" s="600">
        <v>113656</v>
      </c>
      <c r="B4" s="1544">
        <v>4</v>
      </c>
      <c r="C4" s="606" t="s">
        <v>3047</v>
      </c>
      <c r="D4" t="s">
        <v>2042</v>
      </c>
      <c r="E4" t="s">
        <v>3339</v>
      </c>
    </row>
    <row r="5" spans="1:5">
      <c r="A5" s="600">
        <v>114332</v>
      </c>
      <c r="B5" s="1544">
        <v>5</v>
      </c>
      <c r="C5" s="606" t="s">
        <v>3047</v>
      </c>
      <c r="D5" t="s">
        <v>2042</v>
      </c>
      <c r="E5" t="s">
        <v>3579</v>
      </c>
    </row>
    <row r="6" spans="1:5">
      <c r="A6" s="600">
        <v>114894</v>
      </c>
      <c r="B6" s="1544">
        <v>6</v>
      </c>
      <c r="C6" s="606" t="s">
        <v>3047</v>
      </c>
      <c r="D6" t="s">
        <v>2042</v>
      </c>
      <c r="E6" t="s">
        <v>3507</v>
      </c>
    </row>
    <row r="7" spans="1:5">
      <c r="A7" s="600">
        <v>116022</v>
      </c>
      <c r="B7" s="1544">
        <v>7</v>
      </c>
      <c r="C7" s="606" t="s">
        <v>3047</v>
      </c>
      <c r="D7" t="s">
        <v>2042</v>
      </c>
      <c r="E7" t="s">
        <v>3686</v>
      </c>
    </row>
    <row r="8" spans="1:5">
      <c r="A8" s="600">
        <v>410037</v>
      </c>
      <c r="B8" s="1544">
        <v>8</v>
      </c>
      <c r="C8" s="606" t="s">
        <v>3047</v>
      </c>
      <c r="D8" t="s">
        <v>2042</v>
      </c>
      <c r="E8" t="s">
        <v>3114</v>
      </c>
    </row>
    <row r="9" spans="1:5">
      <c r="A9" s="600">
        <v>410219</v>
      </c>
      <c r="B9" s="1544">
        <v>9</v>
      </c>
      <c r="C9" s="606" t="s">
        <v>3047</v>
      </c>
      <c r="D9" t="s">
        <v>2042</v>
      </c>
      <c r="E9" t="s">
        <v>3400</v>
      </c>
    </row>
    <row r="10" spans="1:5">
      <c r="A10" s="600">
        <v>410334</v>
      </c>
      <c r="B10" s="1544">
        <v>10</v>
      </c>
      <c r="C10" s="606" t="s">
        <v>3047</v>
      </c>
      <c r="D10" t="s">
        <v>2042</v>
      </c>
      <c r="E10" t="s">
        <v>3346</v>
      </c>
    </row>
    <row r="11" spans="1:5">
      <c r="A11" s="600">
        <v>712259</v>
      </c>
      <c r="B11" s="1544">
        <v>11</v>
      </c>
      <c r="C11" s="606" t="s">
        <v>3047</v>
      </c>
      <c r="D11" t="s">
        <v>2042</v>
      </c>
      <c r="E11" t="s">
        <v>3354</v>
      </c>
    </row>
    <row r="12" spans="1:5">
      <c r="A12" s="600">
        <v>812497</v>
      </c>
      <c r="B12" s="1544">
        <v>12</v>
      </c>
      <c r="C12" s="606" t="s">
        <v>3047</v>
      </c>
      <c r="D12" t="s">
        <v>2042</v>
      </c>
      <c r="E12" t="s">
        <v>3588</v>
      </c>
    </row>
    <row r="13" spans="1:5">
      <c r="A13" s="600">
        <v>1110107</v>
      </c>
      <c r="B13" s="1544">
        <v>13</v>
      </c>
      <c r="C13" s="606" t="s">
        <v>3047</v>
      </c>
      <c r="D13" t="s">
        <v>2042</v>
      </c>
      <c r="E13" t="s">
        <v>3422</v>
      </c>
    </row>
    <row r="14" spans="1:5">
      <c r="A14" s="600">
        <v>1110602</v>
      </c>
      <c r="B14" s="1544">
        <v>14</v>
      </c>
      <c r="C14" s="606" t="s">
        <v>3047</v>
      </c>
      <c r="D14" t="s">
        <v>2042</v>
      </c>
      <c r="E14" t="s">
        <v>3529</v>
      </c>
    </row>
    <row r="15" spans="1:5">
      <c r="A15" s="600">
        <v>1210253</v>
      </c>
      <c r="B15" s="1544">
        <v>15</v>
      </c>
      <c r="C15" s="606" t="s">
        <v>3047</v>
      </c>
      <c r="D15" t="s">
        <v>2042</v>
      </c>
      <c r="E15" t="s">
        <v>3429</v>
      </c>
    </row>
    <row r="16" spans="1:5">
      <c r="A16" s="600">
        <v>1310491</v>
      </c>
      <c r="B16" s="1544">
        <v>16</v>
      </c>
      <c r="C16" s="606" t="s">
        <v>3047</v>
      </c>
      <c r="D16" t="s">
        <v>2042</v>
      </c>
      <c r="E16" t="s">
        <v>3436</v>
      </c>
    </row>
    <row r="17" spans="1:5">
      <c r="A17" s="600">
        <v>1510462</v>
      </c>
      <c r="B17" s="1544">
        <v>17</v>
      </c>
      <c r="C17" s="606" t="s">
        <v>3047</v>
      </c>
      <c r="D17" t="s">
        <v>2042</v>
      </c>
      <c r="E17" t="s">
        <v>3444</v>
      </c>
    </row>
    <row r="18" spans="1:5">
      <c r="A18" s="600">
        <v>1611013</v>
      </c>
      <c r="B18" s="1544">
        <v>18</v>
      </c>
      <c r="C18" s="606" t="s">
        <v>3047</v>
      </c>
      <c r="D18" t="s">
        <v>2042</v>
      </c>
      <c r="E18" t="s">
        <v>3243</v>
      </c>
    </row>
    <row r="19" spans="1:5">
      <c r="A19" s="600">
        <v>1710195</v>
      </c>
      <c r="B19" s="1544">
        <v>19</v>
      </c>
      <c r="C19" s="606" t="s">
        <v>3047</v>
      </c>
      <c r="D19" t="s">
        <v>2042</v>
      </c>
      <c r="E19" t="s">
        <v>3621</v>
      </c>
    </row>
    <row r="20" spans="1:5">
      <c r="A20" s="600">
        <v>1910654</v>
      </c>
      <c r="B20" s="1544">
        <v>20</v>
      </c>
      <c r="C20" s="606" t="s">
        <v>3047</v>
      </c>
      <c r="D20" t="s">
        <v>2042</v>
      </c>
      <c r="E20" t="s">
        <v>3459</v>
      </c>
    </row>
    <row r="21" spans="1:5">
      <c r="A21" s="600">
        <v>2310193</v>
      </c>
      <c r="B21" s="1544">
        <v>21</v>
      </c>
      <c r="C21" s="606" t="s">
        <v>3047</v>
      </c>
      <c r="D21" t="s">
        <v>2042</v>
      </c>
      <c r="E21" t="s">
        <v>3466</v>
      </c>
    </row>
    <row r="22" spans="1:5">
      <c r="A22" s="600">
        <v>2310391</v>
      </c>
      <c r="B22" s="1544">
        <v>22</v>
      </c>
      <c r="C22" s="606" t="s">
        <v>3047</v>
      </c>
      <c r="D22" t="s">
        <v>2042</v>
      </c>
      <c r="E22" t="s">
        <v>3274</v>
      </c>
    </row>
    <row r="23" spans="1:5">
      <c r="A23" s="600">
        <v>2310466</v>
      </c>
      <c r="B23" s="1544">
        <v>23</v>
      </c>
      <c r="C23" s="606" t="s">
        <v>3047</v>
      </c>
      <c r="D23" t="s">
        <v>2042</v>
      </c>
      <c r="E23" t="s">
        <v>3472</v>
      </c>
    </row>
    <row r="24" spans="1:5">
      <c r="A24" s="600">
        <v>2510420</v>
      </c>
      <c r="B24" s="1544">
        <v>24</v>
      </c>
      <c r="C24" s="606" t="s">
        <v>3047</v>
      </c>
      <c r="D24" t="s">
        <v>2042</v>
      </c>
      <c r="E24" t="s">
        <v>4663</v>
      </c>
    </row>
    <row r="25" spans="1:5">
      <c r="A25" s="2">
        <v>2610451</v>
      </c>
      <c r="B25" s="1544">
        <v>25</v>
      </c>
      <c r="C25" s="606" t="s">
        <v>3047</v>
      </c>
      <c r="D25" t="s">
        <v>2042</v>
      </c>
      <c r="E25" t="s">
        <v>3369</v>
      </c>
    </row>
    <row r="26" spans="1:5">
      <c r="A26" s="2">
        <v>2610493</v>
      </c>
      <c r="B26" s="1544">
        <v>26</v>
      </c>
      <c r="C26" s="606" t="s">
        <v>3047</v>
      </c>
      <c r="D26" t="s">
        <v>2042</v>
      </c>
      <c r="E26" t="s">
        <v>3362</v>
      </c>
    </row>
    <row r="27" spans="1:5">
      <c r="A27" s="2">
        <v>2710376</v>
      </c>
      <c r="B27" s="1544">
        <v>27</v>
      </c>
      <c r="C27" s="606" t="s">
        <v>3047</v>
      </c>
      <c r="D27" t="s">
        <v>2042</v>
      </c>
      <c r="E27" t="s">
        <v>3479</v>
      </c>
    </row>
    <row r="28" spans="1:5">
      <c r="A28" s="2">
        <v>2710392</v>
      </c>
      <c r="B28" s="1544">
        <v>28</v>
      </c>
      <c r="C28" s="606" t="s">
        <v>3047</v>
      </c>
      <c r="D28" t="s">
        <v>2042</v>
      </c>
      <c r="E28" t="s">
        <v>3485</v>
      </c>
    </row>
    <row r="29" spans="1:5">
      <c r="A29" s="2">
        <v>3010792</v>
      </c>
      <c r="B29" s="1544">
        <v>29</v>
      </c>
      <c r="C29" s="606" t="s">
        <v>3047</v>
      </c>
      <c r="D29" t="s">
        <v>2042</v>
      </c>
      <c r="E29" t="s">
        <v>3377</v>
      </c>
    </row>
    <row r="30" spans="1:5">
      <c r="A30">
        <v>6010021</v>
      </c>
      <c r="B30" s="1544">
        <v>30</v>
      </c>
      <c r="C30" s="606" t="s">
        <v>3047</v>
      </c>
      <c r="D30" t="s">
        <v>2042</v>
      </c>
      <c r="E30" t="s">
        <v>3597</v>
      </c>
    </row>
  </sheetData>
  <phoneticPr fontId="1"/>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tabColor rgb="FF7030A0"/>
  </sheetPr>
  <dimension ref="A1:D8"/>
  <sheetViews>
    <sheetView workbookViewId="0">
      <selection activeCell="E28" sqref="E28"/>
    </sheetView>
  </sheetViews>
  <sheetFormatPr defaultRowHeight="18.75"/>
  <cols>
    <col min="4" max="4" width="9" style="606"/>
    <col min="6" max="6" width="9.625" customWidth="1"/>
  </cols>
  <sheetData>
    <row r="1" spans="1:3">
      <c r="A1" s="600">
        <v>110017</v>
      </c>
      <c r="B1" t="s">
        <v>3493</v>
      </c>
      <c r="C1" t="s">
        <v>3047</v>
      </c>
    </row>
    <row r="2" spans="1:3">
      <c r="A2" s="608">
        <v>114894</v>
      </c>
      <c r="B2" t="s">
        <v>3507</v>
      </c>
      <c r="C2" t="s">
        <v>3047</v>
      </c>
    </row>
    <row r="3" spans="1:3">
      <c r="A3" s="600">
        <v>410037</v>
      </c>
      <c r="B3" t="s">
        <v>3114</v>
      </c>
      <c r="C3" t="s">
        <v>3047</v>
      </c>
    </row>
    <row r="4" spans="1:3">
      <c r="A4" s="2">
        <v>411274</v>
      </c>
      <c r="B4" t="s">
        <v>3606</v>
      </c>
      <c r="C4" t="s">
        <v>3047</v>
      </c>
    </row>
    <row r="5" spans="1:3">
      <c r="A5" s="2">
        <v>712267</v>
      </c>
      <c r="B5" t="s">
        <v>3415</v>
      </c>
      <c r="C5" t="s">
        <v>3047</v>
      </c>
    </row>
    <row r="6" spans="1:3">
      <c r="A6" s="2">
        <v>1210253</v>
      </c>
      <c r="B6" t="s">
        <v>3429</v>
      </c>
      <c r="C6" t="s">
        <v>3047</v>
      </c>
    </row>
    <row r="7" spans="1:3">
      <c r="A7">
        <v>2610527</v>
      </c>
      <c r="B7" t="s">
        <v>3558</v>
      </c>
      <c r="C7" t="s">
        <v>3047</v>
      </c>
    </row>
    <row r="8" spans="1:3">
      <c r="A8">
        <v>6010021</v>
      </c>
      <c r="B8" t="s">
        <v>3597</v>
      </c>
      <c r="C8" t="s">
        <v>3047</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Q46"/>
  <sheetViews>
    <sheetView workbookViewId="0">
      <selection activeCell="E28" sqref="E28"/>
    </sheetView>
  </sheetViews>
  <sheetFormatPr defaultRowHeight="18.75"/>
  <cols>
    <col min="2" max="2" width="5.5" customWidth="1"/>
    <col min="3" max="3" width="5.875" customWidth="1"/>
    <col min="5" max="5" width="34.75" customWidth="1"/>
    <col min="6" max="6" width="5" style="605" customWidth="1"/>
    <col min="7" max="7" width="37" customWidth="1"/>
    <col min="8" max="8" width="8" customWidth="1"/>
  </cols>
  <sheetData>
    <row r="1" spans="1:17">
      <c r="A1" s="600">
        <v>112401</v>
      </c>
      <c r="B1" t="s">
        <v>47</v>
      </c>
      <c r="C1" t="s">
        <v>3045</v>
      </c>
      <c r="D1" t="s">
        <v>3046</v>
      </c>
      <c r="E1" t="s">
        <v>1988</v>
      </c>
      <c r="F1" s="605" t="s">
        <v>3047</v>
      </c>
      <c r="G1" t="s">
        <v>3048</v>
      </c>
      <c r="H1" t="s">
        <v>23</v>
      </c>
      <c r="I1" t="s">
        <v>3049</v>
      </c>
      <c r="J1" t="s">
        <v>3050</v>
      </c>
      <c r="K1" t="s">
        <v>3051</v>
      </c>
      <c r="L1" t="s">
        <v>3052</v>
      </c>
      <c r="M1" t="s">
        <v>3053</v>
      </c>
      <c r="N1" t="s">
        <v>23</v>
      </c>
      <c r="O1" t="s">
        <v>24</v>
      </c>
      <c r="P1" t="s">
        <v>25</v>
      </c>
      <c r="Q1" t="s">
        <v>26</v>
      </c>
    </row>
    <row r="2" spans="1:17">
      <c r="A2" s="600">
        <v>112948</v>
      </c>
      <c r="B2" t="s">
        <v>86</v>
      </c>
      <c r="C2" t="s">
        <v>3045</v>
      </c>
      <c r="D2" t="s">
        <v>3046</v>
      </c>
      <c r="E2" t="s">
        <v>1988</v>
      </c>
      <c r="F2" s="605" t="s">
        <v>3047</v>
      </c>
      <c r="G2" t="s">
        <v>3054</v>
      </c>
      <c r="H2" t="s">
        <v>23</v>
      </c>
      <c r="I2" t="s">
        <v>3055</v>
      </c>
      <c r="J2" t="s">
        <v>3056</v>
      </c>
      <c r="K2" t="s">
        <v>3057</v>
      </c>
      <c r="L2" t="s">
        <v>3058</v>
      </c>
      <c r="M2" t="s">
        <v>3059</v>
      </c>
      <c r="N2" t="s">
        <v>23</v>
      </c>
      <c r="O2" t="s">
        <v>24</v>
      </c>
      <c r="P2" t="s">
        <v>1990</v>
      </c>
      <c r="Q2" t="s">
        <v>3060</v>
      </c>
    </row>
    <row r="3" spans="1:17">
      <c r="A3" s="600">
        <v>113763</v>
      </c>
      <c r="B3" t="s">
        <v>39</v>
      </c>
      <c r="C3" t="s">
        <v>3045</v>
      </c>
      <c r="D3" t="s">
        <v>3046</v>
      </c>
      <c r="E3" t="s">
        <v>1988</v>
      </c>
      <c r="F3" s="605" t="s">
        <v>3047</v>
      </c>
      <c r="G3" t="s">
        <v>3061</v>
      </c>
      <c r="H3" t="s">
        <v>23</v>
      </c>
      <c r="I3" t="s">
        <v>3062</v>
      </c>
      <c r="J3" t="s">
        <v>3063</v>
      </c>
      <c r="K3" t="s">
        <v>3064</v>
      </c>
      <c r="L3" t="s">
        <v>3065</v>
      </c>
      <c r="M3" t="s">
        <v>3066</v>
      </c>
      <c r="N3" t="s">
        <v>23</v>
      </c>
      <c r="O3" t="s">
        <v>24</v>
      </c>
      <c r="P3" t="s">
        <v>46</v>
      </c>
      <c r="Q3" t="s">
        <v>26</v>
      </c>
    </row>
    <row r="4" spans="1:17">
      <c r="A4" s="600">
        <v>115008</v>
      </c>
      <c r="B4" t="s">
        <v>34</v>
      </c>
      <c r="C4" t="s">
        <v>3045</v>
      </c>
      <c r="D4" t="s">
        <v>3046</v>
      </c>
      <c r="E4" t="s">
        <v>1988</v>
      </c>
      <c r="F4" s="605" t="s">
        <v>3047</v>
      </c>
      <c r="G4" t="s">
        <v>3067</v>
      </c>
      <c r="H4" t="s">
        <v>23</v>
      </c>
      <c r="I4" t="s">
        <v>3068</v>
      </c>
      <c r="J4" t="s">
        <v>3069</v>
      </c>
      <c r="K4" t="s">
        <v>3070</v>
      </c>
      <c r="L4" t="s">
        <v>3071</v>
      </c>
      <c r="M4" t="s">
        <v>3072</v>
      </c>
      <c r="N4" t="s">
        <v>23</v>
      </c>
      <c r="O4" t="s">
        <v>24</v>
      </c>
      <c r="P4" t="s">
        <v>61</v>
      </c>
      <c r="Q4" t="s">
        <v>26</v>
      </c>
    </row>
    <row r="5" spans="1:17">
      <c r="A5" s="600">
        <v>115834</v>
      </c>
      <c r="B5" t="s">
        <v>22</v>
      </c>
      <c r="C5" t="s">
        <v>3045</v>
      </c>
      <c r="D5" t="s">
        <v>3046</v>
      </c>
      <c r="E5" t="s">
        <v>1988</v>
      </c>
      <c r="F5" s="605" t="s">
        <v>3047</v>
      </c>
      <c r="G5" t="s">
        <v>3073</v>
      </c>
      <c r="H5" t="s">
        <v>23</v>
      </c>
      <c r="I5" t="s">
        <v>3074</v>
      </c>
      <c r="J5" t="s">
        <v>3075</v>
      </c>
      <c r="K5" t="s">
        <v>3076</v>
      </c>
      <c r="L5" t="s">
        <v>3077</v>
      </c>
      <c r="M5" t="s">
        <v>3078</v>
      </c>
      <c r="N5" t="s">
        <v>23</v>
      </c>
      <c r="O5" t="s">
        <v>24</v>
      </c>
      <c r="P5" t="s">
        <v>56</v>
      </c>
      <c r="Q5" t="s">
        <v>26</v>
      </c>
    </row>
    <row r="6" spans="1:17">
      <c r="A6" s="600">
        <v>115990</v>
      </c>
      <c r="B6" t="s">
        <v>87</v>
      </c>
      <c r="C6" t="s">
        <v>3045</v>
      </c>
      <c r="D6" t="s">
        <v>3046</v>
      </c>
      <c r="E6" t="s">
        <v>1988</v>
      </c>
      <c r="F6" s="605" t="s">
        <v>3047</v>
      </c>
      <c r="G6" t="s">
        <v>3079</v>
      </c>
      <c r="H6" t="s">
        <v>23</v>
      </c>
      <c r="I6" t="s">
        <v>3080</v>
      </c>
      <c r="J6" t="s">
        <v>3081</v>
      </c>
      <c r="K6" t="s">
        <v>3082</v>
      </c>
      <c r="L6" t="s">
        <v>3083</v>
      </c>
      <c r="M6" t="s">
        <v>3084</v>
      </c>
      <c r="N6" t="s">
        <v>23</v>
      </c>
      <c r="O6" t="s">
        <v>24</v>
      </c>
      <c r="P6" t="s">
        <v>1934</v>
      </c>
      <c r="Q6" t="s">
        <v>3060</v>
      </c>
    </row>
    <row r="7" spans="1:17">
      <c r="A7" s="600">
        <v>116071</v>
      </c>
      <c r="B7" t="s">
        <v>59</v>
      </c>
      <c r="C7" t="s">
        <v>3045</v>
      </c>
      <c r="D7" t="s">
        <v>3046</v>
      </c>
      <c r="E7" t="s">
        <v>1988</v>
      </c>
      <c r="F7" s="605" t="s">
        <v>3047</v>
      </c>
      <c r="G7" t="s">
        <v>3085</v>
      </c>
      <c r="H7" t="s">
        <v>23</v>
      </c>
      <c r="I7" t="s">
        <v>3086</v>
      </c>
      <c r="J7" t="s">
        <v>3087</v>
      </c>
      <c r="K7" t="s">
        <v>3088</v>
      </c>
      <c r="L7" t="s">
        <v>3089</v>
      </c>
      <c r="M7" t="s">
        <v>3090</v>
      </c>
      <c r="N7" t="s">
        <v>23</v>
      </c>
      <c r="O7" t="s">
        <v>24</v>
      </c>
      <c r="P7" t="s">
        <v>52</v>
      </c>
      <c r="Q7" t="s">
        <v>26</v>
      </c>
    </row>
    <row r="8" spans="1:17">
      <c r="A8" s="600">
        <v>116246</v>
      </c>
      <c r="B8" t="s">
        <v>29</v>
      </c>
      <c r="C8" t="s">
        <v>3045</v>
      </c>
      <c r="D8" t="s">
        <v>3046</v>
      </c>
      <c r="E8" t="s">
        <v>1988</v>
      </c>
      <c r="F8" s="605" t="s">
        <v>3047</v>
      </c>
      <c r="G8" t="s">
        <v>3091</v>
      </c>
      <c r="H8" t="s">
        <v>23</v>
      </c>
      <c r="I8" t="s">
        <v>3092</v>
      </c>
      <c r="J8" t="s">
        <v>3093</v>
      </c>
      <c r="K8" t="s">
        <v>3094</v>
      </c>
      <c r="L8" t="s">
        <v>3095</v>
      </c>
      <c r="M8" t="s">
        <v>3096</v>
      </c>
      <c r="N8" t="s">
        <v>23</v>
      </c>
      <c r="O8" t="s">
        <v>24</v>
      </c>
      <c r="P8" t="s">
        <v>33</v>
      </c>
      <c r="Q8" t="s">
        <v>26</v>
      </c>
    </row>
    <row r="9" spans="1:17">
      <c r="A9" s="600">
        <v>116535</v>
      </c>
      <c r="B9" t="s">
        <v>97</v>
      </c>
      <c r="C9" t="s">
        <v>3045</v>
      </c>
      <c r="D9" t="s">
        <v>3046</v>
      </c>
      <c r="E9" t="s">
        <v>1988</v>
      </c>
      <c r="F9" s="605" t="s">
        <v>3047</v>
      </c>
      <c r="G9" t="s">
        <v>3097</v>
      </c>
      <c r="H9" t="s">
        <v>23</v>
      </c>
      <c r="I9" t="s">
        <v>3098</v>
      </c>
      <c r="J9" t="s">
        <v>3099</v>
      </c>
      <c r="K9" t="s">
        <v>3100</v>
      </c>
      <c r="L9" t="s">
        <v>3101</v>
      </c>
      <c r="M9" t="s">
        <v>3102</v>
      </c>
      <c r="N9" t="s">
        <v>23</v>
      </c>
      <c r="O9" t="s">
        <v>24</v>
      </c>
      <c r="P9" t="s">
        <v>303</v>
      </c>
      <c r="Q9" t="s">
        <v>2076</v>
      </c>
    </row>
    <row r="10" spans="1:17">
      <c r="A10" s="600">
        <v>116543</v>
      </c>
      <c r="B10" t="s">
        <v>79</v>
      </c>
      <c r="C10" t="s">
        <v>3045</v>
      </c>
      <c r="D10" t="s">
        <v>3046</v>
      </c>
      <c r="E10" t="s">
        <v>1988</v>
      </c>
      <c r="F10" s="605" t="s">
        <v>3047</v>
      </c>
      <c r="G10" t="s">
        <v>3103</v>
      </c>
      <c r="H10" t="s">
        <v>23</v>
      </c>
      <c r="I10" t="s">
        <v>3098</v>
      </c>
      <c r="J10" t="s">
        <v>3104</v>
      </c>
      <c r="K10" t="s">
        <v>3105</v>
      </c>
      <c r="L10" t="s">
        <v>3106</v>
      </c>
      <c r="M10" t="s">
        <v>3107</v>
      </c>
      <c r="N10" t="s">
        <v>23</v>
      </c>
      <c r="O10" t="s">
        <v>24</v>
      </c>
      <c r="P10" t="s">
        <v>278</v>
      </c>
      <c r="Q10" t="s">
        <v>69</v>
      </c>
    </row>
    <row r="11" spans="1:17">
      <c r="A11" s="600">
        <v>116659</v>
      </c>
      <c r="B11" t="s">
        <v>98</v>
      </c>
      <c r="C11" t="s">
        <v>3045</v>
      </c>
      <c r="D11" t="s">
        <v>3046</v>
      </c>
      <c r="E11" t="s">
        <v>1988</v>
      </c>
      <c r="F11" s="605" t="s">
        <v>3047</v>
      </c>
      <c r="G11" t="s">
        <v>3108</v>
      </c>
      <c r="H11" t="s">
        <v>23</v>
      </c>
      <c r="I11" t="s">
        <v>3098</v>
      </c>
      <c r="J11" t="s">
        <v>3109</v>
      </c>
      <c r="K11" t="s">
        <v>3110</v>
      </c>
      <c r="L11" t="s">
        <v>3111</v>
      </c>
      <c r="M11" t="s">
        <v>3112</v>
      </c>
      <c r="N11" t="s">
        <v>23</v>
      </c>
      <c r="O11" t="s">
        <v>24</v>
      </c>
      <c r="P11" t="s">
        <v>286</v>
      </c>
      <c r="Q11" t="s">
        <v>3113</v>
      </c>
    </row>
    <row r="12" spans="1:17">
      <c r="A12" s="600">
        <v>410037</v>
      </c>
      <c r="B12" t="s">
        <v>100</v>
      </c>
      <c r="C12" t="s">
        <v>3045</v>
      </c>
      <c r="D12" t="s">
        <v>3046</v>
      </c>
      <c r="E12" t="s">
        <v>1988</v>
      </c>
      <c r="F12" s="605" t="s">
        <v>3047</v>
      </c>
      <c r="G12" t="s">
        <v>3114</v>
      </c>
      <c r="H12" t="s">
        <v>23</v>
      </c>
      <c r="I12" t="s">
        <v>3115</v>
      </c>
      <c r="J12" t="s">
        <v>3116</v>
      </c>
      <c r="K12" t="s">
        <v>3117</v>
      </c>
      <c r="L12" t="s">
        <v>3118</v>
      </c>
      <c r="M12" t="s">
        <v>3119</v>
      </c>
      <c r="N12" t="s">
        <v>3120</v>
      </c>
      <c r="O12" t="s">
        <v>24</v>
      </c>
      <c r="P12" t="s">
        <v>289</v>
      </c>
      <c r="Q12" t="s">
        <v>3113</v>
      </c>
    </row>
    <row r="13" spans="1:17">
      <c r="A13" s="600">
        <v>411167</v>
      </c>
      <c r="B13" t="s">
        <v>41</v>
      </c>
      <c r="C13" t="s">
        <v>3045</v>
      </c>
      <c r="D13" t="s">
        <v>3046</v>
      </c>
      <c r="E13" t="s">
        <v>1988</v>
      </c>
      <c r="F13" s="605" t="s">
        <v>3047</v>
      </c>
      <c r="G13" t="s">
        <v>3121</v>
      </c>
      <c r="H13" t="s">
        <v>23</v>
      </c>
      <c r="I13" t="s">
        <v>3122</v>
      </c>
      <c r="J13" t="s">
        <v>3116</v>
      </c>
      <c r="K13" t="s">
        <v>3123</v>
      </c>
      <c r="L13" t="s">
        <v>3124</v>
      </c>
      <c r="M13" t="s">
        <v>3125</v>
      </c>
      <c r="N13" t="s">
        <v>23</v>
      </c>
      <c r="O13" t="s">
        <v>24</v>
      </c>
      <c r="P13" t="s">
        <v>54</v>
      </c>
      <c r="Q13" t="s">
        <v>26</v>
      </c>
    </row>
    <row r="14" spans="1:17">
      <c r="A14" s="600">
        <v>411621</v>
      </c>
      <c r="B14" t="s">
        <v>76</v>
      </c>
      <c r="C14" t="s">
        <v>3045</v>
      </c>
      <c r="D14" t="s">
        <v>3046</v>
      </c>
      <c r="E14" t="s">
        <v>1988</v>
      </c>
      <c r="F14" s="605" t="s">
        <v>3047</v>
      </c>
      <c r="G14" t="s">
        <v>3126</v>
      </c>
      <c r="H14" t="s">
        <v>23</v>
      </c>
      <c r="I14" t="s">
        <v>3127</v>
      </c>
      <c r="J14" t="s">
        <v>3128</v>
      </c>
      <c r="K14" t="s">
        <v>3129</v>
      </c>
      <c r="L14" t="s">
        <v>3130</v>
      </c>
      <c r="M14" t="s">
        <v>3131</v>
      </c>
      <c r="N14" t="s">
        <v>23</v>
      </c>
      <c r="O14" t="s">
        <v>24</v>
      </c>
      <c r="P14" t="s">
        <v>274</v>
      </c>
      <c r="Q14" t="s">
        <v>69</v>
      </c>
    </row>
    <row r="15" spans="1:17">
      <c r="A15" s="600">
        <v>411654</v>
      </c>
      <c r="B15" t="s">
        <v>49</v>
      </c>
      <c r="C15" t="s">
        <v>3045</v>
      </c>
      <c r="D15" t="s">
        <v>3046</v>
      </c>
      <c r="E15" t="s">
        <v>1988</v>
      </c>
      <c r="F15" s="605" t="s">
        <v>3047</v>
      </c>
      <c r="G15" t="s">
        <v>3132</v>
      </c>
      <c r="H15" t="s">
        <v>23</v>
      </c>
      <c r="I15" t="s">
        <v>3133</v>
      </c>
      <c r="J15" t="s">
        <v>3134</v>
      </c>
      <c r="K15" t="s">
        <v>3135</v>
      </c>
      <c r="L15" t="s">
        <v>3136</v>
      </c>
      <c r="M15" t="s">
        <v>3137</v>
      </c>
      <c r="N15" t="s">
        <v>23</v>
      </c>
      <c r="O15" t="s">
        <v>24</v>
      </c>
      <c r="P15" t="s">
        <v>48</v>
      </c>
      <c r="Q15" t="s">
        <v>26</v>
      </c>
    </row>
    <row r="16" spans="1:17">
      <c r="A16" s="600">
        <v>411720</v>
      </c>
      <c r="B16" t="s">
        <v>66</v>
      </c>
      <c r="C16" t="s">
        <v>3045</v>
      </c>
      <c r="D16" t="s">
        <v>3046</v>
      </c>
      <c r="E16" t="s">
        <v>1988</v>
      </c>
      <c r="F16" s="605" t="s">
        <v>3047</v>
      </c>
      <c r="G16" t="s">
        <v>3138</v>
      </c>
      <c r="H16" t="s">
        <v>23</v>
      </c>
      <c r="I16" t="s">
        <v>3139</v>
      </c>
      <c r="J16" t="s">
        <v>3128</v>
      </c>
      <c r="K16" t="s">
        <v>3140</v>
      </c>
      <c r="L16" t="s">
        <v>3141</v>
      </c>
      <c r="M16" t="s">
        <v>3142</v>
      </c>
      <c r="N16" t="s">
        <v>23</v>
      </c>
      <c r="O16" t="s">
        <v>24</v>
      </c>
      <c r="P16" t="s">
        <v>301</v>
      </c>
      <c r="Q16" t="s">
        <v>3143</v>
      </c>
    </row>
    <row r="17" spans="1:17">
      <c r="A17" s="600">
        <v>711541</v>
      </c>
      <c r="B17" t="s">
        <v>55</v>
      </c>
      <c r="C17" t="s">
        <v>3045</v>
      </c>
      <c r="D17" t="s">
        <v>3046</v>
      </c>
      <c r="E17" t="s">
        <v>1988</v>
      </c>
      <c r="F17" s="605" t="s">
        <v>3047</v>
      </c>
      <c r="G17" t="s">
        <v>3144</v>
      </c>
      <c r="H17" t="s">
        <v>23</v>
      </c>
      <c r="I17" t="s">
        <v>3145</v>
      </c>
      <c r="J17" t="s">
        <v>3146</v>
      </c>
      <c r="K17" t="s">
        <v>3147</v>
      </c>
      <c r="L17" t="s">
        <v>3148</v>
      </c>
      <c r="M17" t="s">
        <v>3149</v>
      </c>
      <c r="N17" t="s">
        <v>23</v>
      </c>
      <c r="O17" t="s">
        <v>24</v>
      </c>
      <c r="P17" t="s">
        <v>63</v>
      </c>
      <c r="Q17" t="s">
        <v>26</v>
      </c>
    </row>
    <row r="18" spans="1:17">
      <c r="A18" s="600">
        <v>711707</v>
      </c>
      <c r="B18" t="s">
        <v>32</v>
      </c>
      <c r="C18" t="s">
        <v>3045</v>
      </c>
      <c r="D18" t="s">
        <v>3046</v>
      </c>
      <c r="E18" t="s">
        <v>1988</v>
      </c>
      <c r="F18" s="605" t="s">
        <v>3047</v>
      </c>
      <c r="G18" t="s">
        <v>3150</v>
      </c>
      <c r="H18" t="s">
        <v>23</v>
      </c>
      <c r="I18" t="s">
        <v>3151</v>
      </c>
      <c r="J18" t="s">
        <v>3152</v>
      </c>
      <c r="K18" t="s">
        <v>3153</v>
      </c>
      <c r="L18" t="s">
        <v>3154</v>
      </c>
      <c r="M18" t="s">
        <v>3154</v>
      </c>
      <c r="N18" t="s">
        <v>23</v>
      </c>
      <c r="O18" t="s">
        <v>24</v>
      </c>
      <c r="P18" t="s">
        <v>28</v>
      </c>
      <c r="Q18" t="s">
        <v>26</v>
      </c>
    </row>
    <row r="19" spans="1:17">
      <c r="A19" s="600">
        <v>711723</v>
      </c>
      <c r="B19" t="s">
        <v>74</v>
      </c>
      <c r="C19" t="s">
        <v>3045</v>
      </c>
      <c r="D19" t="s">
        <v>3046</v>
      </c>
      <c r="E19" t="s">
        <v>1988</v>
      </c>
      <c r="F19" s="605" t="s">
        <v>3047</v>
      </c>
      <c r="G19" t="s">
        <v>3155</v>
      </c>
      <c r="H19" t="s">
        <v>3156</v>
      </c>
      <c r="I19" t="s">
        <v>3157</v>
      </c>
      <c r="J19" t="s">
        <v>3158</v>
      </c>
      <c r="K19" t="s">
        <v>3159</v>
      </c>
      <c r="L19" t="s">
        <v>3160</v>
      </c>
      <c r="M19" t="s">
        <v>3161</v>
      </c>
      <c r="N19" t="s">
        <v>23</v>
      </c>
      <c r="O19" t="s">
        <v>24</v>
      </c>
      <c r="P19" t="s">
        <v>1948</v>
      </c>
      <c r="Q19" t="s">
        <v>26</v>
      </c>
    </row>
    <row r="20" spans="1:17">
      <c r="A20" s="600">
        <v>711848</v>
      </c>
      <c r="B20" t="s">
        <v>95</v>
      </c>
      <c r="C20" t="s">
        <v>3045</v>
      </c>
      <c r="D20" t="s">
        <v>3046</v>
      </c>
      <c r="E20" t="s">
        <v>1988</v>
      </c>
      <c r="F20" s="605" t="s">
        <v>3047</v>
      </c>
      <c r="G20" t="s">
        <v>3162</v>
      </c>
      <c r="H20" t="s">
        <v>23</v>
      </c>
      <c r="I20" t="s">
        <v>3163</v>
      </c>
      <c r="J20" t="s">
        <v>3164</v>
      </c>
      <c r="K20" t="s">
        <v>3165</v>
      </c>
      <c r="L20" t="s">
        <v>3166</v>
      </c>
      <c r="M20" t="s">
        <v>3167</v>
      </c>
      <c r="N20" t="s">
        <v>3168</v>
      </c>
      <c r="O20" t="s">
        <v>24</v>
      </c>
      <c r="P20" t="s">
        <v>374</v>
      </c>
      <c r="Q20" t="s">
        <v>2080</v>
      </c>
    </row>
    <row r="21" spans="1:17">
      <c r="A21" s="600">
        <v>712150</v>
      </c>
      <c r="B21" t="s">
        <v>90</v>
      </c>
      <c r="C21" t="s">
        <v>3045</v>
      </c>
      <c r="D21" t="s">
        <v>3046</v>
      </c>
      <c r="E21" t="s">
        <v>1988</v>
      </c>
      <c r="F21" s="605" t="s">
        <v>3047</v>
      </c>
      <c r="G21" t="s">
        <v>3169</v>
      </c>
      <c r="H21" t="s">
        <v>23</v>
      </c>
      <c r="I21" t="s">
        <v>3170</v>
      </c>
      <c r="J21" t="s">
        <v>3171</v>
      </c>
      <c r="K21" t="s">
        <v>3172</v>
      </c>
      <c r="L21" t="s">
        <v>3173</v>
      </c>
      <c r="M21" t="s">
        <v>3174</v>
      </c>
      <c r="N21" t="s">
        <v>23</v>
      </c>
      <c r="O21" t="s">
        <v>24</v>
      </c>
      <c r="P21" t="s">
        <v>292</v>
      </c>
      <c r="Q21" t="s">
        <v>3175</v>
      </c>
    </row>
    <row r="22" spans="1:17">
      <c r="A22">
        <v>712721</v>
      </c>
      <c r="B22" t="s">
        <v>62</v>
      </c>
      <c r="C22" t="s">
        <v>3045</v>
      </c>
      <c r="D22" t="s">
        <v>3046</v>
      </c>
      <c r="E22" t="s">
        <v>1988</v>
      </c>
      <c r="F22" s="605" t="s">
        <v>3047</v>
      </c>
      <c r="G22" t="s">
        <v>3169</v>
      </c>
      <c r="H22" t="s">
        <v>23</v>
      </c>
      <c r="I22" t="s">
        <v>23</v>
      </c>
      <c r="J22" t="s">
        <v>3176</v>
      </c>
      <c r="K22" t="s">
        <v>3177</v>
      </c>
      <c r="L22" t="s">
        <v>3178</v>
      </c>
      <c r="M22" t="s">
        <v>3179</v>
      </c>
      <c r="N22" t="s">
        <v>23</v>
      </c>
      <c r="O22" t="s">
        <v>24</v>
      </c>
      <c r="P22" t="s">
        <v>277</v>
      </c>
      <c r="Q22" t="s">
        <v>26</v>
      </c>
    </row>
    <row r="23" spans="1:17">
      <c r="A23">
        <v>812224</v>
      </c>
      <c r="B23" t="s">
        <v>75</v>
      </c>
      <c r="C23" t="s">
        <v>3045</v>
      </c>
      <c r="D23" t="s">
        <v>3046</v>
      </c>
      <c r="E23" t="s">
        <v>1988</v>
      </c>
      <c r="F23" s="605" t="s">
        <v>3047</v>
      </c>
      <c r="G23" t="s">
        <v>3180</v>
      </c>
      <c r="H23" t="s">
        <v>23</v>
      </c>
      <c r="I23" t="s">
        <v>3181</v>
      </c>
      <c r="J23" t="s">
        <v>3182</v>
      </c>
      <c r="K23" t="s">
        <v>3183</v>
      </c>
      <c r="L23" t="s">
        <v>3184</v>
      </c>
      <c r="M23" t="s">
        <v>3185</v>
      </c>
      <c r="N23" t="s">
        <v>3186</v>
      </c>
      <c r="O23" t="s">
        <v>24</v>
      </c>
      <c r="P23" t="s">
        <v>1949</v>
      </c>
      <c r="Q23" t="s">
        <v>31</v>
      </c>
    </row>
    <row r="24" spans="1:17">
      <c r="A24">
        <v>812562</v>
      </c>
      <c r="B24" t="s">
        <v>80</v>
      </c>
      <c r="C24" t="s">
        <v>3045</v>
      </c>
      <c r="D24" t="s">
        <v>3046</v>
      </c>
      <c r="E24" t="s">
        <v>1988</v>
      </c>
      <c r="F24" s="605" t="s">
        <v>3047</v>
      </c>
      <c r="G24" t="s">
        <v>3187</v>
      </c>
      <c r="H24" t="s">
        <v>23</v>
      </c>
      <c r="I24" t="s">
        <v>3188</v>
      </c>
      <c r="J24" t="s">
        <v>3189</v>
      </c>
      <c r="K24" t="s">
        <v>3190</v>
      </c>
      <c r="L24" t="s">
        <v>3191</v>
      </c>
      <c r="M24" t="s">
        <v>3192</v>
      </c>
      <c r="N24" t="s">
        <v>23</v>
      </c>
      <c r="O24" t="s">
        <v>24</v>
      </c>
      <c r="P24" t="s">
        <v>276</v>
      </c>
      <c r="Q24" t="s">
        <v>69</v>
      </c>
    </row>
    <row r="25" spans="1:17">
      <c r="A25">
        <v>812653</v>
      </c>
      <c r="B25" t="s">
        <v>53</v>
      </c>
      <c r="C25" t="s">
        <v>3045</v>
      </c>
      <c r="D25" t="s">
        <v>3046</v>
      </c>
      <c r="E25" t="s">
        <v>1988</v>
      </c>
      <c r="F25" s="605" t="s">
        <v>3047</v>
      </c>
      <c r="G25" t="s">
        <v>3193</v>
      </c>
      <c r="H25" t="s">
        <v>23</v>
      </c>
      <c r="I25" t="s">
        <v>3194</v>
      </c>
      <c r="J25" t="s">
        <v>3195</v>
      </c>
      <c r="K25" t="s">
        <v>3196</v>
      </c>
      <c r="L25" t="s">
        <v>3197</v>
      </c>
      <c r="M25" t="s">
        <v>3198</v>
      </c>
      <c r="N25" t="s">
        <v>2140</v>
      </c>
      <c r="O25" t="s">
        <v>24</v>
      </c>
      <c r="P25" t="s">
        <v>38</v>
      </c>
      <c r="Q25" t="s">
        <v>26</v>
      </c>
    </row>
    <row r="26" spans="1:17">
      <c r="A26">
        <v>812802</v>
      </c>
      <c r="B26" t="s">
        <v>37</v>
      </c>
      <c r="C26" t="s">
        <v>3045</v>
      </c>
      <c r="D26" t="s">
        <v>3046</v>
      </c>
      <c r="E26" t="s">
        <v>1988</v>
      </c>
      <c r="F26" s="605" t="s">
        <v>3047</v>
      </c>
      <c r="G26" t="s">
        <v>3199</v>
      </c>
      <c r="H26" t="s">
        <v>23</v>
      </c>
      <c r="I26" t="s">
        <v>3200</v>
      </c>
      <c r="J26" t="s">
        <v>3201</v>
      </c>
      <c r="K26" t="s">
        <v>3202</v>
      </c>
      <c r="L26" t="s">
        <v>3203</v>
      </c>
      <c r="M26" t="s">
        <v>3204</v>
      </c>
      <c r="N26" t="s">
        <v>23</v>
      </c>
      <c r="O26" t="s">
        <v>24</v>
      </c>
      <c r="P26" t="s">
        <v>58</v>
      </c>
      <c r="Q26" t="s">
        <v>26</v>
      </c>
    </row>
    <row r="27" spans="1:17">
      <c r="A27">
        <v>1110511</v>
      </c>
      <c r="B27" t="s">
        <v>91</v>
      </c>
      <c r="C27" t="s">
        <v>3045</v>
      </c>
      <c r="D27" t="s">
        <v>3046</v>
      </c>
      <c r="E27" t="s">
        <v>1988</v>
      </c>
      <c r="F27" s="605" t="s">
        <v>3047</v>
      </c>
      <c r="G27" t="s">
        <v>3205</v>
      </c>
      <c r="H27" t="s">
        <v>23</v>
      </c>
      <c r="I27" t="s">
        <v>3206</v>
      </c>
      <c r="J27" t="s">
        <v>3207</v>
      </c>
      <c r="K27" t="s">
        <v>3208</v>
      </c>
      <c r="L27" t="s">
        <v>3209</v>
      </c>
      <c r="M27" t="s">
        <v>3210</v>
      </c>
      <c r="N27" t="s">
        <v>23</v>
      </c>
      <c r="O27" t="s">
        <v>24</v>
      </c>
      <c r="P27" t="s">
        <v>293</v>
      </c>
      <c r="Q27" t="s">
        <v>2081</v>
      </c>
    </row>
    <row r="28" spans="1:17">
      <c r="A28">
        <v>1210840</v>
      </c>
      <c r="B28" t="s">
        <v>96</v>
      </c>
      <c r="C28" t="s">
        <v>3045</v>
      </c>
      <c r="D28" t="s">
        <v>3046</v>
      </c>
      <c r="E28" t="s">
        <v>1988</v>
      </c>
      <c r="F28" s="605" t="s">
        <v>3047</v>
      </c>
      <c r="G28" t="s">
        <v>3211</v>
      </c>
      <c r="H28" t="s">
        <v>23</v>
      </c>
      <c r="I28" t="s">
        <v>3212</v>
      </c>
      <c r="J28" t="s">
        <v>3213</v>
      </c>
      <c r="K28" t="s">
        <v>3214</v>
      </c>
      <c r="L28" t="s">
        <v>3215</v>
      </c>
      <c r="M28" t="s">
        <v>3216</v>
      </c>
      <c r="N28" t="s">
        <v>23</v>
      </c>
      <c r="O28" t="s">
        <v>24</v>
      </c>
      <c r="P28" t="s">
        <v>2008</v>
      </c>
      <c r="Q28" t="s">
        <v>3217</v>
      </c>
    </row>
    <row r="29" spans="1:17">
      <c r="A29">
        <v>1310319</v>
      </c>
      <c r="B29" t="s">
        <v>73</v>
      </c>
      <c r="C29" t="s">
        <v>3045</v>
      </c>
      <c r="D29" t="s">
        <v>3046</v>
      </c>
      <c r="E29" t="s">
        <v>1988</v>
      </c>
      <c r="F29" s="605" t="s">
        <v>3047</v>
      </c>
      <c r="G29" t="s">
        <v>3218</v>
      </c>
      <c r="H29" t="s">
        <v>3219</v>
      </c>
      <c r="I29" t="s">
        <v>3220</v>
      </c>
      <c r="J29" t="s">
        <v>3221</v>
      </c>
      <c r="K29" t="s">
        <v>3222</v>
      </c>
      <c r="L29" t="s">
        <v>3223</v>
      </c>
      <c r="M29" t="s">
        <v>3224</v>
      </c>
      <c r="N29" t="s">
        <v>60</v>
      </c>
      <c r="O29" t="s">
        <v>24</v>
      </c>
      <c r="P29" t="s">
        <v>1946</v>
      </c>
      <c r="Q29" t="s">
        <v>26</v>
      </c>
    </row>
    <row r="30" spans="1:17">
      <c r="A30">
        <v>1310558</v>
      </c>
      <c r="B30" t="s">
        <v>27</v>
      </c>
      <c r="C30" t="s">
        <v>3045</v>
      </c>
      <c r="D30" t="s">
        <v>3046</v>
      </c>
      <c r="E30" t="s">
        <v>1988</v>
      </c>
      <c r="F30" s="605" t="s">
        <v>3047</v>
      </c>
      <c r="G30" t="s">
        <v>3225</v>
      </c>
      <c r="H30" t="s">
        <v>23</v>
      </c>
      <c r="I30" t="s">
        <v>3226</v>
      </c>
      <c r="J30" t="s">
        <v>3221</v>
      </c>
      <c r="K30" t="s">
        <v>3227</v>
      </c>
      <c r="L30" t="s">
        <v>3228</v>
      </c>
      <c r="M30" t="s">
        <v>3229</v>
      </c>
      <c r="N30" t="s">
        <v>23</v>
      </c>
      <c r="O30" t="s">
        <v>24</v>
      </c>
      <c r="P30" t="s">
        <v>42</v>
      </c>
      <c r="Q30" t="s">
        <v>26</v>
      </c>
    </row>
    <row r="31" spans="1:17">
      <c r="A31">
        <v>1410465</v>
      </c>
      <c r="B31" t="s">
        <v>51</v>
      </c>
      <c r="C31" t="s">
        <v>3045</v>
      </c>
      <c r="D31" t="s">
        <v>3046</v>
      </c>
      <c r="E31" t="s">
        <v>1988</v>
      </c>
      <c r="F31" s="605" t="s">
        <v>3047</v>
      </c>
      <c r="G31" t="s">
        <v>3230</v>
      </c>
      <c r="H31" t="s">
        <v>23</v>
      </c>
      <c r="I31" t="s">
        <v>3231</v>
      </c>
      <c r="J31" t="s">
        <v>3232</v>
      </c>
      <c r="K31" t="s">
        <v>3233</v>
      </c>
      <c r="L31" t="s">
        <v>3234</v>
      </c>
      <c r="M31" t="s">
        <v>3235</v>
      </c>
      <c r="N31" t="s">
        <v>23</v>
      </c>
      <c r="O31" t="s">
        <v>24</v>
      </c>
      <c r="P31" t="s">
        <v>36</v>
      </c>
      <c r="Q31" t="s">
        <v>26</v>
      </c>
    </row>
    <row r="32" spans="1:17">
      <c r="A32">
        <v>1510306</v>
      </c>
      <c r="B32" t="s">
        <v>83</v>
      </c>
      <c r="C32" t="s">
        <v>3045</v>
      </c>
      <c r="D32" t="s">
        <v>3046</v>
      </c>
      <c r="E32" t="s">
        <v>1988</v>
      </c>
      <c r="F32" s="605" t="s">
        <v>3047</v>
      </c>
      <c r="G32" t="s">
        <v>3236</v>
      </c>
      <c r="H32" t="s">
        <v>23</v>
      </c>
      <c r="I32" t="s">
        <v>3237</v>
      </c>
      <c r="J32" t="s">
        <v>3238</v>
      </c>
      <c r="K32" t="s">
        <v>3239</v>
      </c>
      <c r="L32" t="s">
        <v>3240</v>
      </c>
      <c r="M32" t="s">
        <v>3241</v>
      </c>
      <c r="N32" t="s">
        <v>23</v>
      </c>
      <c r="O32" t="s">
        <v>24</v>
      </c>
      <c r="P32" t="s">
        <v>294</v>
      </c>
      <c r="Q32" t="s">
        <v>3242</v>
      </c>
    </row>
    <row r="33" spans="1:17">
      <c r="A33">
        <v>1611013</v>
      </c>
      <c r="B33" t="s">
        <v>82</v>
      </c>
      <c r="C33" t="s">
        <v>3045</v>
      </c>
      <c r="D33" t="s">
        <v>3046</v>
      </c>
      <c r="E33" t="s">
        <v>1988</v>
      </c>
      <c r="F33" s="605" t="s">
        <v>3047</v>
      </c>
      <c r="G33" t="s">
        <v>3243</v>
      </c>
      <c r="H33" t="s">
        <v>23</v>
      </c>
      <c r="I33" t="s">
        <v>3244</v>
      </c>
      <c r="J33" t="s">
        <v>3245</v>
      </c>
      <c r="K33" t="s">
        <v>3246</v>
      </c>
      <c r="L33" t="s">
        <v>3247</v>
      </c>
      <c r="M33" t="s">
        <v>3248</v>
      </c>
      <c r="N33" t="s">
        <v>3249</v>
      </c>
      <c r="O33" t="s">
        <v>24</v>
      </c>
      <c r="P33" t="s">
        <v>377</v>
      </c>
      <c r="Q33" t="s">
        <v>3250</v>
      </c>
    </row>
    <row r="34" spans="1:17">
      <c r="A34">
        <v>1611112</v>
      </c>
      <c r="B34" t="s">
        <v>101</v>
      </c>
      <c r="C34" t="s">
        <v>3045</v>
      </c>
      <c r="D34" t="s">
        <v>3046</v>
      </c>
      <c r="E34" t="s">
        <v>1988</v>
      </c>
      <c r="F34" s="605" t="s">
        <v>3047</v>
      </c>
      <c r="G34" t="s">
        <v>3251</v>
      </c>
      <c r="H34" t="s">
        <v>23</v>
      </c>
      <c r="I34" t="s">
        <v>3252</v>
      </c>
      <c r="J34" t="s">
        <v>3253</v>
      </c>
      <c r="K34" t="s">
        <v>3254</v>
      </c>
      <c r="L34" t="s">
        <v>3255</v>
      </c>
      <c r="M34" t="s">
        <v>3256</v>
      </c>
      <c r="N34" t="s">
        <v>23</v>
      </c>
      <c r="O34" t="s">
        <v>24</v>
      </c>
      <c r="P34" t="s">
        <v>300</v>
      </c>
      <c r="Q34" t="s">
        <v>3143</v>
      </c>
    </row>
    <row r="35" spans="1:17">
      <c r="A35">
        <v>1910597</v>
      </c>
      <c r="B35" t="s">
        <v>57</v>
      </c>
      <c r="C35" t="s">
        <v>3045</v>
      </c>
      <c r="D35" t="s">
        <v>3046</v>
      </c>
      <c r="E35" t="s">
        <v>1988</v>
      </c>
      <c r="F35" s="605" t="s">
        <v>3047</v>
      </c>
      <c r="G35" t="s">
        <v>3257</v>
      </c>
      <c r="H35" t="s">
        <v>23</v>
      </c>
      <c r="I35" t="s">
        <v>3258</v>
      </c>
      <c r="J35" t="s">
        <v>3259</v>
      </c>
      <c r="K35" t="s">
        <v>3260</v>
      </c>
      <c r="L35" t="s">
        <v>3261</v>
      </c>
      <c r="M35" t="s">
        <v>3262</v>
      </c>
      <c r="N35" t="s">
        <v>23</v>
      </c>
      <c r="O35" t="s">
        <v>24</v>
      </c>
      <c r="P35" t="s">
        <v>30</v>
      </c>
      <c r="Q35" t="s">
        <v>26</v>
      </c>
    </row>
    <row r="36" spans="1:17">
      <c r="A36">
        <v>1910811</v>
      </c>
      <c r="B36" t="s">
        <v>88</v>
      </c>
      <c r="C36" t="s">
        <v>3045</v>
      </c>
      <c r="D36" t="s">
        <v>3046</v>
      </c>
      <c r="E36" t="s">
        <v>1988</v>
      </c>
      <c r="F36" s="605" t="s">
        <v>3047</v>
      </c>
      <c r="G36" t="s">
        <v>3263</v>
      </c>
      <c r="H36" t="s">
        <v>23</v>
      </c>
      <c r="I36" t="s">
        <v>23</v>
      </c>
      <c r="J36" t="s">
        <v>3264</v>
      </c>
      <c r="K36" t="s">
        <v>3265</v>
      </c>
      <c r="L36" t="s">
        <v>3266</v>
      </c>
      <c r="M36" t="s">
        <v>3267</v>
      </c>
      <c r="N36" t="s">
        <v>23</v>
      </c>
      <c r="O36" t="s">
        <v>24</v>
      </c>
      <c r="P36" t="s">
        <v>1991</v>
      </c>
      <c r="Q36" t="s">
        <v>3060</v>
      </c>
    </row>
    <row r="37" spans="1:17">
      <c r="A37">
        <v>2210435</v>
      </c>
      <c r="B37" t="s">
        <v>84</v>
      </c>
      <c r="C37" t="s">
        <v>3045</v>
      </c>
      <c r="D37" t="s">
        <v>3046</v>
      </c>
      <c r="E37" t="s">
        <v>1988</v>
      </c>
      <c r="F37" s="605" t="s">
        <v>3047</v>
      </c>
      <c r="G37" t="s">
        <v>3268</v>
      </c>
      <c r="H37" t="s">
        <v>23</v>
      </c>
      <c r="I37" t="s">
        <v>3269</v>
      </c>
      <c r="J37" t="s">
        <v>3270</v>
      </c>
      <c r="K37" t="s">
        <v>3271</v>
      </c>
      <c r="L37" t="s">
        <v>3272</v>
      </c>
      <c r="M37" t="s">
        <v>3273</v>
      </c>
      <c r="N37" t="s">
        <v>23</v>
      </c>
      <c r="O37" t="s">
        <v>24</v>
      </c>
      <c r="P37" t="s">
        <v>287</v>
      </c>
      <c r="Q37" t="s">
        <v>3242</v>
      </c>
    </row>
    <row r="38" spans="1:17">
      <c r="A38">
        <v>2310391</v>
      </c>
      <c r="B38" t="s">
        <v>103</v>
      </c>
      <c r="C38" t="s">
        <v>3045</v>
      </c>
      <c r="D38" t="s">
        <v>3046</v>
      </c>
      <c r="E38" t="s">
        <v>1988</v>
      </c>
      <c r="F38" s="605" t="s">
        <v>3047</v>
      </c>
      <c r="G38" t="s">
        <v>3274</v>
      </c>
      <c r="H38" t="s">
        <v>23</v>
      </c>
      <c r="I38" t="s">
        <v>3275</v>
      </c>
      <c r="J38" t="s">
        <v>3276</v>
      </c>
      <c r="K38" t="s">
        <v>3277</v>
      </c>
      <c r="L38" t="s">
        <v>3278</v>
      </c>
      <c r="M38" t="s">
        <v>3279</v>
      </c>
      <c r="N38" t="s">
        <v>3280</v>
      </c>
      <c r="O38" t="s">
        <v>24</v>
      </c>
      <c r="P38" t="s">
        <v>314</v>
      </c>
      <c r="Q38" t="s">
        <v>3281</v>
      </c>
    </row>
    <row r="39" spans="1:17">
      <c r="A39">
        <v>2310458</v>
      </c>
      <c r="B39" t="s">
        <v>89</v>
      </c>
      <c r="C39" t="s">
        <v>3045</v>
      </c>
      <c r="D39" t="s">
        <v>3046</v>
      </c>
      <c r="E39" t="s">
        <v>1988</v>
      </c>
      <c r="F39" s="605" t="s">
        <v>3047</v>
      </c>
      <c r="G39" t="s">
        <v>3282</v>
      </c>
      <c r="H39" t="s">
        <v>23</v>
      </c>
      <c r="I39" t="s">
        <v>3283</v>
      </c>
      <c r="J39" t="s">
        <v>3284</v>
      </c>
      <c r="K39" t="s">
        <v>3285</v>
      </c>
      <c r="L39" t="s">
        <v>3286</v>
      </c>
      <c r="M39" t="s">
        <v>3287</v>
      </c>
      <c r="N39" t="s">
        <v>23</v>
      </c>
      <c r="O39" t="s">
        <v>24</v>
      </c>
      <c r="P39" t="s">
        <v>333</v>
      </c>
      <c r="Q39" t="s">
        <v>3175</v>
      </c>
    </row>
    <row r="40" spans="1:17">
      <c r="A40">
        <v>2310938</v>
      </c>
      <c r="B40" t="s">
        <v>81</v>
      </c>
      <c r="C40" t="s">
        <v>3045</v>
      </c>
      <c r="D40" t="s">
        <v>3046</v>
      </c>
      <c r="E40" t="s">
        <v>1988</v>
      </c>
      <c r="F40" s="605" t="s">
        <v>3047</v>
      </c>
      <c r="G40" t="s">
        <v>3288</v>
      </c>
      <c r="H40" t="s">
        <v>23</v>
      </c>
      <c r="I40" t="s">
        <v>3289</v>
      </c>
      <c r="J40" t="s">
        <v>3290</v>
      </c>
      <c r="K40" t="s">
        <v>3291</v>
      </c>
      <c r="L40" t="s">
        <v>3292</v>
      </c>
      <c r="M40" t="s">
        <v>3293</v>
      </c>
      <c r="N40" t="s">
        <v>23</v>
      </c>
      <c r="O40" t="s">
        <v>24</v>
      </c>
      <c r="P40" t="s">
        <v>291</v>
      </c>
      <c r="Q40" t="s">
        <v>3250</v>
      </c>
    </row>
    <row r="41" spans="1:17">
      <c r="A41">
        <v>2510313</v>
      </c>
      <c r="B41" t="s">
        <v>85</v>
      </c>
      <c r="C41" t="s">
        <v>3045</v>
      </c>
      <c r="D41" t="s">
        <v>3046</v>
      </c>
      <c r="E41" t="s">
        <v>1988</v>
      </c>
      <c r="F41" s="605" t="s">
        <v>3047</v>
      </c>
      <c r="G41" t="s">
        <v>3294</v>
      </c>
      <c r="H41" t="s">
        <v>23</v>
      </c>
      <c r="I41" t="s">
        <v>3295</v>
      </c>
      <c r="J41" t="s">
        <v>3296</v>
      </c>
      <c r="K41" t="s">
        <v>3297</v>
      </c>
      <c r="L41" t="s">
        <v>3298</v>
      </c>
      <c r="M41" t="s">
        <v>3299</v>
      </c>
      <c r="N41" t="s">
        <v>23</v>
      </c>
      <c r="O41" t="s">
        <v>24</v>
      </c>
      <c r="P41" t="s">
        <v>288</v>
      </c>
      <c r="Q41" t="s">
        <v>3060</v>
      </c>
    </row>
    <row r="42" spans="1:17">
      <c r="A42">
        <v>2510487</v>
      </c>
      <c r="B42" t="s">
        <v>77</v>
      </c>
      <c r="C42" t="s">
        <v>3045</v>
      </c>
      <c r="D42" t="s">
        <v>3046</v>
      </c>
      <c r="E42" t="s">
        <v>1988</v>
      </c>
      <c r="F42" s="605" t="s">
        <v>3047</v>
      </c>
      <c r="G42" t="s">
        <v>3300</v>
      </c>
      <c r="H42" t="s">
        <v>23</v>
      </c>
      <c r="I42" t="s">
        <v>3301</v>
      </c>
      <c r="J42" t="s">
        <v>3302</v>
      </c>
      <c r="K42" t="s">
        <v>3303</v>
      </c>
      <c r="L42" t="s">
        <v>3304</v>
      </c>
      <c r="M42" t="s">
        <v>3305</v>
      </c>
      <c r="N42" t="s">
        <v>23</v>
      </c>
      <c r="O42" t="s">
        <v>24</v>
      </c>
      <c r="P42" t="s">
        <v>275</v>
      </c>
      <c r="Q42" t="s">
        <v>69</v>
      </c>
    </row>
    <row r="43" spans="1:17">
      <c r="A43">
        <v>2510495</v>
      </c>
      <c r="B43" t="s">
        <v>92</v>
      </c>
      <c r="C43" t="s">
        <v>3045</v>
      </c>
      <c r="D43" t="s">
        <v>3046</v>
      </c>
      <c r="E43" t="s">
        <v>1988</v>
      </c>
      <c r="F43" s="605" t="s">
        <v>3047</v>
      </c>
      <c r="G43" t="s">
        <v>3306</v>
      </c>
      <c r="H43" t="s">
        <v>23</v>
      </c>
      <c r="I43" t="s">
        <v>3307</v>
      </c>
      <c r="J43" t="s">
        <v>3308</v>
      </c>
      <c r="K43" t="s">
        <v>3309</v>
      </c>
      <c r="L43" t="s">
        <v>3310</v>
      </c>
      <c r="M43" t="s">
        <v>3311</v>
      </c>
      <c r="N43" t="s">
        <v>3312</v>
      </c>
      <c r="O43" t="s">
        <v>24</v>
      </c>
      <c r="P43" t="s">
        <v>2006</v>
      </c>
      <c r="Q43" t="s">
        <v>2081</v>
      </c>
    </row>
    <row r="44" spans="1:17">
      <c r="A44">
        <v>2610642</v>
      </c>
      <c r="B44" t="s">
        <v>94</v>
      </c>
      <c r="C44" t="s">
        <v>3045</v>
      </c>
      <c r="D44" t="s">
        <v>3046</v>
      </c>
      <c r="E44" t="s">
        <v>1988</v>
      </c>
      <c r="F44" s="605" t="s">
        <v>3047</v>
      </c>
      <c r="G44" t="s">
        <v>3313</v>
      </c>
      <c r="H44" t="s">
        <v>23</v>
      </c>
      <c r="I44" t="s">
        <v>3314</v>
      </c>
      <c r="J44" t="s">
        <v>3315</v>
      </c>
      <c r="K44" t="s">
        <v>3316</v>
      </c>
      <c r="L44" t="s">
        <v>3317</v>
      </c>
      <c r="M44" t="s">
        <v>3318</v>
      </c>
      <c r="N44" t="s">
        <v>23</v>
      </c>
      <c r="O44" t="s">
        <v>24</v>
      </c>
      <c r="P44" t="s">
        <v>1968</v>
      </c>
      <c r="Q44" t="s">
        <v>2080</v>
      </c>
    </row>
    <row r="45" spans="1:17">
      <c r="A45">
        <v>3010784</v>
      </c>
      <c r="B45" t="s">
        <v>45</v>
      </c>
      <c r="C45" t="s">
        <v>3045</v>
      </c>
      <c r="D45" t="s">
        <v>3046</v>
      </c>
      <c r="E45" t="s">
        <v>1988</v>
      </c>
      <c r="F45" s="605" t="s">
        <v>3047</v>
      </c>
      <c r="G45" t="s">
        <v>3319</v>
      </c>
      <c r="H45" t="s">
        <v>23</v>
      </c>
      <c r="I45" t="s">
        <v>3320</v>
      </c>
      <c r="J45" t="s">
        <v>3321</v>
      </c>
      <c r="K45" t="s">
        <v>3322</v>
      </c>
      <c r="L45" t="s">
        <v>3323</v>
      </c>
      <c r="M45" t="s">
        <v>3324</v>
      </c>
      <c r="N45" t="s">
        <v>23</v>
      </c>
      <c r="O45" t="s">
        <v>24</v>
      </c>
      <c r="P45" t="s">
        <v>44</v>
      </c>
      <c r="Q45" t="s">
        <v>26</v>
      </c>
    </row>
    <row r="46" spans="1:17">
      <c r="A46">
        <v>3010800</v>
      </c>
      <c r="B46" t="s">
        <v>43</v>
      </c>
      <c r="C46" t="s">
        <v>3045</v>
      </c>
      <c r="D46" t="s">
        <v>3046</v>
      </c>
      <c r="E46" t="s">
        <v>1988</v>
      </c>
      <c r="F46" s="605" t="s">
        <v>3047</v>
      </c>
      <c r="G46" t="s">
        <v>3325</v>
      </c>
      <c r="H46" t="s">
        <v>23</v>
      </c>
      <c r="I46" t="s">
        <v>3326</v>
      </c>
      <c r="J46" t="s">
        <v>3327</v>
      </c>
      <c r="K46" t="s">
        <v>3328</v>
      </c>
      <c r="L46" t="s">
        <v>3329</v>
      </c>
      <c r="M46" t="s">
        <v>3330</v>
      </c>
      <c r="N46" t="s">
        <v>23</v>
      </c>
      <c r="O46" t="s">
        <v>24</v>
      </c>
      <c r="P46" t="s">
        <v>50</v>
      </c>
      <c r="Q46" t="s">
        <v>26</v>
      </c>
    </row>
  </sheetData>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7030A0"/>
  </sheetPr>
  <dimension ref="A1:D9"/>
  <sheetViews>
    <sheetView workbookViewId="0">
      <selection activeCell="E28" sqref="E28"/>
    </sheetView>
  </sheetViews>
  <sheetFormatPr defaultRowHeight="18.75"/>
  <cols>
    <col min="4" max="4" width="9" style="606"/>
  </cols>
  <sheetData>
    <row r="1" spans="1:3">
      <c r="A1" s="600">
        <v>112781</v>
      </c>
      <c r="B1" t="s">
        <v>5180</v>
      </c>
      <c r="C1" t="s">
        <v>3047</v>
      </c>
    </row>
    <row r="2" spans="1:3">
      <c r="A2" s="600">
        <v>112807</v>
      </c>
      <c r="B2" t="s">
        <v>5181</v>
      </c>
      <c r="C2" t="s">
        <v>3047</v>
      </c>
    </row>
    <row r="3" spans="1:3">
      <c r="A3" s="600">
        <v>113276</v>
      </c>
      <c r="B3" t="s">
        <v>5162</v>
      </c>
      <c r="C3" t="s">
        <v>3047</v>
      </c>
    </row>
    <row r="4" spans="1:3">
      <c r="A4" s="600">
        <v>116527</v>
      </c>
      <c r="B4" t="s">
        <v>5182</v>
      </c>
      <c r="C4" t="s">
        <v>3047</v>
      </c>
    </row>
    <row r="5" spans="1:3">
      <c r="A5" s="600">
        <v>116550</v>
      </c>
      <c r="B5" t="s">
        <v>5183</v>
      </c>
      <c r="C5" t="s">
        <v>3047</v>
      </c>
    </row>
    <row r="6" spans="1:3">
      <c r="A6" s="600">
        <v>711418</v>
      </c>
      <c r="B6" t="s">
        <v>5184</v>
      </c>
      <c r="C6" t="s">
        <v>3047</v>
      </c>
    </row>
    <row r="7" spans="1:3">
      <c r="A7" s="600">
        <v>1610940</v>
      </c>
      <c r="B7" t="s">
        <v>5185</v>
      </c>
      <c r="C7" t="s">
        <v>3047</v>
      </c>
    </row>
    <row r="8" spans="1:3">
      <c r="A8" s="600">
        <v>1810268</v>
      </c>
      <c r="B8" t="s">
        <v>5186</v>
      </c>
      <c r="C8" t="s">
        <v>3047</v>
      </c>
    </row>
    <row r="9" spans="1:3">
      <c r="A9">
        <v>2610600</v>
      </c>
      <c r="B9" t="s">
        <v>5187</v>
      </c>
      <c r="C9" t="s">
        <v>3047</v>
      </c>
    </row>
  </sheetData>
  <phoneticPr fontId="1"/>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1F230-CD76-4705-A97E-2E52198574B5}">
  <dimension ref="A1:Q24"/>
  <sheetViews>
    <sheetView workbookViewId="0">
      <selection activeCell="E28" sqref="E28"/>
    </sheetView>
  </sheetViews>
  <sheetFormatPr defaultColWidth="9" defaultRowHeight="18.75"/>
  <cols>
    <col min="1" max="1" width="9" style="1543"/>
    <col min="2" max="3" width="5.375" style="1543" customWidth="1"/>
    <col min="4" max="4" width="9" style="1543"/>
    <col min="5" max="5" width="28.25" style="1543" customWidth="1"/>
    <col min="6" max="16384" width="9" style="1543"/>
  </cols>
  <sheetData>
    <row r="1" spans="1:17">
      <c r="A1" s="1543">
        <v>110017</v>
      </c>
      <c r="B1" s="1543" t="s">
        <v>22</v>
      </c>
      <c r="C1" s="1543" t="s">
        <v>3045</v>
      </c>
      <c r="D1" s="1543" t="s">
        <v>3046</v>
      </c>
      <c r="E1" s="1543" t="s">
        <v>5398</v>
      </c>
      <c r="F1" s="1543" t="s">
        <v>3047</v>
      </c>
      <c r="G1" s="1543" t="s">
        <v>3493</v>
      </c>
      <c r="H1" s="1543" t="s">
        <v>3494</v>
      </c>
      <c r="I1" s="1543" t="s">
        <v>3495</v>
      </c>
      <c r="J1" s="1543" t="s">
        <v>3395</v>
      </c>
      <c r="K1" s="1543" t="s">
        <v>3496</v>
      </c>
      <c r="L1" s="1543" t="s">
        <v>3497</v>
      </c>
      <c r="M1" s="1543" t="s">
        <v>3498</v>
      </c>
      <c r="N1" s="1543" t="s">
        <v>3499</v>
      </c>
      <c r="O1" s="1543" t="s">
        <v>5399</v>
      </c>
      <c r="P1" s="1543" t="s">
        <v>56</v>
      </c>
      <c r="Q1" s="1543" t="s">
        <v>3175</v>
      </c>
    </row>
    <row r="2" spans="1:17">
      <c r="A2" s="1543">
        <v>110033</v>
      </c>
      <c r="B2" s="1543" t="s">
        <v>22</v>
      </c>
      <c r="C2" s="1543" t="s">
        <v>3045</v>
      </c>
      <c r="D2" s="1543" t="s">
        <v>3046</v>
      </c>
      <c r="E2" s="1543" t="s">
        <v>5400</v>
      </c>
      <c r="F2" s="1543" t="s">
        <v>3047</v>
      </c>
      <c r="G2" s="1543" t="s">
        <v>3331</v>
      </c>
      <c r="H2" s="1543" t="s">
        <v>3332</v>
      </c>
      <c r="I2" s="1543" t="s">
        <v>3333</v>
      </c>
      <c r="J2" s="1543" t="s">
        <v>3334</v>
      </c>
      <c r="K2" s="1543" t="s">
        <v>3335</v>
      </c>
      <c r="L2" s="1543" t="s">
        <v>3336</v>
      </c>
      <c r="M2" s="1543" t="s">
        <v>3337</v>
      </c>
      <c r="N2" s="1543" t="s">
        <v>3338</v>
      </c>
      <c r="O2" s="1543" t="s">
        <v>5401</v>
      </c>
      <c r="P2" s="1543" t="s">
        <v>56</v>
      </c>
      <c r="Q2" s="1543" t="s">
        <v>3175</v>
      </c>
    </row>
    <row r="3" spans="1:17">
      <c r="A3" s="1543">
        <v>110041</v>
      </c>
      <c r="B3" s="1543" t="s">
        <v>22</v>
      </c>
      <c r="C3" s="1543" t="s">
        <v>3045</v>
      </c>
      <c r="D3" s="1543" t="s">
        <v>3046</v>
      </c>
      <c r="E3" s="1543" t="s">
        <v>5402</v>
      </c>
      <c r="F3" s="1543" t="s">
        <v>3047</v>
      </c>
      <c r="G3" s="1543" t="s">
        <v>3385</v>
      </c>
      <c r="H3" s="1543" t="s">
        <v>3386</v>
      </c>
      <c r="I3" s="1543" t="s">
        <v>3387</v>
      </c>
      <c r="J3" s="1543" t="s">
        <v>3388</v>
      </c>
      <c r="K3" s="1543" t="s">
        <v>3389</v>
      </c>
      <c r="L3" s="1543" t="s">
        <v>3390</v>
      </c>
      <c r="M3" s="1543" t="s">
        <v>3391</v>
      </c>
      <c r="N3" s="1543" t="s">
        <v>3392</v>
      </c>
      <c r="O3" s="1543" t="s">
        <v>5403</v>
      </c>
      <c r="P3" s="1543" t="s">
        <v>56</v>
      </c>
      <c r="Q3" s="1543" t="s">
        <v>3175</v>
      </c>
    </row>
    <row r="4" spans="1:17">
      <c r="A4" s="1543">
        <v>111239</v>
      </c>
      <c r="B4" s="1543" t="s">
        <v>22</v>
      </c>
      <c r="C4" s="1543" t="s">
        <v>3045</v>
      </c>
      <c r="D4" s="1543" t="s">
        <v>3046</v>
      </c>
      <c r="E4" s="1543" t="s">
        <v>5404</v>
      </c>
      <c r="F4" s="1543" t="s">
        <v>3047</v>
      </c>
      <c r="G4" s="1543" t="s">
        <v>3393</v>
      </c>
      <c r="H4" s="1543" t="s">
        <v>23</v>
      </c>
      <c r="I4" s="1543" t="s">
        <v>3394</v>
      </c>
      <c r="J4" s="1543" t="s">
        <v>3395</v>
      </c>
      <c r="K4" s="1543" t="s">
        <v>3396</v>
      </c>
      <c r="L4" s="1543" t="s">
        <v>3397</v>
      </c>
      <c r="M4" s="1543" t="s">
        <v>3398</v>
      </c>
      <c r="N4" s="1543" t="s">
        <v>3399</v>
      </c>
      <c r="O4" s="1543" t="s">
        <v>5405</v>
      </c>
      <c r="P4" s="1543" t="s">
        <v>56</v>
      </c>
      <c r="Q4" s="1543" t="s">
        <v>3175</v>
      </c>
    </row>
    <row r="5" spans="1:17">
      <c r="A5" s="1543">
        <v>113656</v>
      </c>
      <c r="B5" s="1543" t="s">
        <v>22</v>
      </c>
      <c r="C5" s="1543" t="s">
        <v>3045</v>
      </c>
      <c r="D5" s="1543" t="s">
        <v>3046</v>
      </c>
      <c r="E5" s="1543" t="s">
        <v>5406</v>
      </c>
      <c r="F5" s="1543" t="s">
        <v>3047</v>
      </c>
      <c r="G5" s="1543" t="s">
        <v>3339</v>
      </c>
      <c r="H5" s="1543" t="s">
        <v>23</v>
      </c>
      <c r="I5" s="1543" t="s">
        <v>3340</v>
      </c>
      <c r="J5" s="1543" t="s">
        <v>3341</v>
      </c>
      <c r="K5" s="1543" t="s">
        <v>3342</v>
      </c>
      <c r="L5" s="1543" t="s">
        <v>3343</v>
      </c>
      <c r="M5" s="1543" t="s">
        <v>3344</v>
      </c>
      <c r="N5" s="1543" t="s">
        <v>3345</v>
      </c>
      <c r="O5" s="1543" t="s">
        <v>5407</v>
      </c>
      <c r="P5" s="1543" t="s">
        <v>56</v>
      </c>
      <c r="Q5" s="1543" t="s">
        <v>3175</v>
      </c>
    </row>
    <row r="6" spans="1:17">
      <c r="A6" s="1543">
        <v>114332</v>
      </c>
      <c r="B6" s="1543" t="s">
        <v>22</v>
      </c>
      <c r="C6" s="1543" t="s">
        <v>3045</v>
      </c>
      <c r="D6" s="1543" t="s">
        <v>3046</v>
      </c>
      <c r="E6" s="1543" t="s">
        <v>5408</v>
      </c>
      <c r="F6" s="1543" t="s">
        <v>3047</v>
      </c>
      <c r="G6" s="1543" t="s">
        <v>3579</v>
      </c>
      <c r="H6" s="1543" t="s">
        <v>3580</v>
      </c>
      <c r="I6" s="1543" t="s">
        <v>3581</v>
      </c>
      <c r="J6" s="1543" t="s">
        <v>3582</v>
      </c>
      <c r="K6" s="1543" t="s">
        <v>3583</v>
      </c>
      <c r="L6" s="1543" t="s">
        <v>3584</v>
      </c>
      <c r="M6" s="1543" t="s">
        <v>3585</v>
      </c>
      <c r="N6" s="1543" t="s">
        <v>3586</v>
      </c>
      <c r="O6" s="1543" t="s">
        <v>5409</v>
      </c>
      <c r="P6" s="1543" t="s">
        <v>56</v>
      </c>
      <c r="Q6" s="1543" t="s">
        <v>3143</v>
      </c>
    </row>
    <row r="7" spans="1:17">
      <c r="A7" s="1543">
        <v>114894</v>
      </c>
      <c r="B7" s="1543" t="s">
        <v>22</v>
      </c>
      <c r="C7" s="1543" t="s">
        <v>3045</v>
      </c>
      <c r="D7" s="1543" t="s">
        <v>3046</v>
      </c>
      <c r="E7" s="1543" t="s">
        <v>5410</v>
      </c>
      <c r="F7" s="1543" t="s">
        <v>3047</v>
      </c>
      <c r="G7" s="1543" t="s">
        <v>3507</v>
      </c>
      <c r="H7" s="1543" t="s">
        <v>3508</v>
      </c>
      <c r="I7" s="1543" t="s">
        <v>3509</v>
      </c>
      <c r="J7" s="1543" t="s">
        <v>3104</v>
      </c>
      <c r="K7" s="1543" t="s">
        <v>3510</v>
      </c>
      <c r="L7" s="1543" t="s">
        <v>3511</v>
      </c>
      <c r="M7" s="1543" t="s">
        <v>3512</v>
      </c>
      <c r="N7" s="1543" t="s">
        <v>3513</v>
      </c>
      <c r="O7" s="1543" t="s">
        <v>5411</v>
      </c>
      <c r="P7" s="1543" t="s">
        <v>56</v>
      </c>
      <c r="Q7" s="1543" t="s">
        <v>3175</v>
      </c>
    </row>
    <row r="8" spans="1:17">
      <c r="A8" s="1543">
        <v>410037</v>
      </c>
      <c r="B8" s="1543" t="s">
        <v>22</v>
      </c>
      <c r="C8" s="1543" t="s">
        <v>3045</v>
      </c>
      <c r="D8" s="1543" t="s">
        <v>3046</v>
      </c>
      <c r="E8" s="1543" t="s">
        <v>5412</v>
      </c>
      <c r="F8" s="1543" t="s">
        <v>3047</v>
      </c>
      <c r="G8" s="1543" t="s">
        <v>3114</v>
      </c>
      <c r="H8" s="1543" t="s">
        <v>23</v>
      </c>
      <c r="I8" s="1543" t="s">
        <v>3115</v>
      </c>
      <c r="J8" s="1543" t="s">
        <v>3116</v>
      </c>
      <c r="K8" s="1543" t="s">
        <v>3117</v>
      </c>
      <c r="L8" s="1543" t="s">
        <v>3118</v>
      </c>
      <c r="M8" s="1543" t="s">
        <v>3119</v>
      </c>
      <c r="N8" s="1543" t="s">
        <v>3120</v>
      </c>
      <c r="O8" s="1543" t="s">
        <v>5413</v>
      </c>
      <c r="P8" s="1543" t="s">
        <v>56</v>
      </c>
      <c r="Q8" s="1543" t="s">
        <v>3175</v>
      </c>
    </row>
    <row r="9" spans="1:17">
      <c r="A9" s="1543">
        <v>410334</v>
      </c>
      <c r="B9" s="1543" t="s">
        <v>22</v>
      </c>
      <c r="C9" s="1543" t="s">
        <v>3045</v>
      </c>
      <c r="D9" s="1543" t="s">
        <v>3046</v>
      </c>
      <c r="E9" s="1543" t="s">
        <v>5414</v>
      </c>
      <c r="F9" s="1543" t="s">
        <v>3047</v>
      </c>
      <c r="G9" s="1543" t="s">
        <v>3346</v>
      </c>
      <c r="H9" s="1543" t="s">
        <v>3347</v>
      </c>
      <c r="I9" s="1543" t="s">
        <v>3348</v>
      </c>
      <c r="J9" s="1543" t="s">
        <v>3349</v>
      </c>
      <c r="K9" s="1543" t="s">
        <v>3350</v>
      </c>
      <c r="L9" s="1543" t="s">
        <v>3351</v>
      </c>
      <c r="M9" s="1543" t="s">
        <v>3352</v>
      </c>
      <c r="N9" s="1543" t="s">
        <v>3353</v>
      </c>
      <c r="O9" s="1543" t="s">
        <v>5415</v>
      </c>
      <c r="P9" s="1543" t="s">
        <v>56</v>
      </c>
      <c r="Q9" s="1543" t="s">
        <v>3175</v>
      </c>
    </row>
    <row r="10" spans="1:17">
      <c r="A10" s="1543">
        <v>711129</v>
      </c>
      <c r="B10" s="1543" t="s">
        <v>22</v>
      </c>
      <c r="C10" s="1543" t="s">
        <v>3045</v>
      </c>
      <c r="D10" s="1543" t="s">
        <v>3046</v>
      </c>
      <c r="E10" s="1543" t="s">
        <v>5416</v>
      </c>
      <c r="F10" s="1543" t="s">
        <v>3047</v>
      </c>
      <c r="G10" s="1543" t="s">
        <v>3407</v>
      </c>
      <c r="H10" s="1543" t="s">
        <v>3408</v>
      </c>
      <c r="I10" s="1543" t="s">
        <v>3409</v>
      </c>
      <c r="J10" s="1543" t="s">
        <v>3410</v>
      </c>
      <c r="K10" s="1543" t="s">
        <v>3411</v>
      </c>
      <c r="L10" s="1543" t="s">
        <v>3412</v>
      </c>
      <c r="M10" s="1543" t="s">
        <v>3413</v>
      </c>
      <c r="N10" s="1543" t="s">
        <v>3414</v>
      </c>
      <c r="O10" s="1543" t="s">
        <v>5417</v>
      </c>
      <c r="P10" s="1543" t="s">
        <v>56</v>
      </c>
      <c r="Q10" s="1543" t="s">
        <v>3143</v>
      </c>
    </row>
    <row r="11" spans="1:17">
      <c r="A11" s="1543">
        <v>712259</v>
      </c>
      <c r="B11" s="1543" t="s">
        <v>22</v>
      </c>
      <c r="C11" s="1543" t="s">
        <v>3045</v>
      </c>
      <c r="D11" s="1543" t="s">
        <v>3046</v>
      </c>
      <c r="E11" s="1543" t="s">
        <v>5418</v>
      </c>
      <c r="F11" s="1543" t="s">
        <v>3047</v>
      </c>
      <c r="G11" s="1543" t="s">
        <v>3354</v>
      </c>
      <c r="H11" s="1543" t="s">
        <v>3355</v>
      </c>
      <c r="I11" s="1543" t="s">
        <v>3356</v>
      </c>
      <c r="J11" s="1543" t="s">
        <v>3357</v>
      </c>
      <c r="K11" s="1543" t="s">
        <v>3358</v>
      </c>
      <c r="L11" s="1543" t="s">
        <v>3359</v>
      </c>
      <c r="M11" s="1543" t="s">
        <v>3360</v>
      </c>
      <c r="N11" s="1543" t="s">
        <v>3361</v>
      </c>
      <c r="O11" s="1543" t="s">
        <v>5419</v>
      </c>
      <c r="P11" s="1543" t="s">
        <v>42</v>
      </c>
      <c r="Q11" s="1543" t="s">
        <v>3143</v>
      </c>
    </row>
    <row r="12" spans="1:17">
      <c r="A12" s="1543">
        <v>812224</v>
      </c>
      <c r="B12" s="1543" t="s">
        <v>27</v>
      </c>
      <c r="C12" s="1543" t="s">
        <v>3045</v>
      </c>
      <c r="D12" s="1543" t="s">
        <v>3046</v>
      </c>
      <c r="E12" s="1543" t="s">
        <v>5420</v>
      </c>
      <c r="F12" s="1543" t="s">
        <v>3047</v>
      </c>
      <c r="G12" s="1543" t="s">
        <v>3180</v>
      </c>
      <c r="H12" s="1543" t="s">
        <v>23</v>
      </c>
      <c r="I12" s="1543" t="s">
        <v>3181</v>
      </c>
      <c r="J12" s="1543" t="s">
        <v>3182</v>
      </c>
      <c r="K12" s="1543" t="s">
        <v>3183</v>
      </c>
      <c r="L12" s="1543" t="s">
        <v>3184</v>
      </c>
      <c r="M12" s="1543" t="s">
        <v>3185</v>
      </c>
      <c r="N12" s="1543" t="s">
        <v>3186</v>
      </c>
      <c r="O12" s="1543" t="s">
        <v>5421</v>
      </c>
      <c r="P12" s="1543" t="s">
        <v>42</v>
      </c>
      <c r="Q12" s="1543" t="s">
        <v>3175</v>
      </c>
    </row>
    <row r="13" spans="1:17">
      <c r="A13" s="1543">
        <v>812497</v>
      </c>
      <c r="B13" s="1543" t="s">
        <v>22</v>
      </c>
      <c r="C13" s="1543" t="s">
        <v>3045</v>
      </c>
      <c r="D13" s="1543" t="s">
        <v>3046</v>
      </c>
      <c r="E13" s="1543" t="s">
        <v>5422</v>
      </c>
      <c r="F13" s="1543" t="s">
        <v>3047</v>
      </c>
      <c r="G13" s="1543" t="s">
        <v>3588</v>
      </c>
      <c r="H13" s="1543" t="s">
        <v>3589</v>
      </c>
      <c r="I13" s="1543" t="s">
        <v>3590</v>
      </c>
      <c r="J13" s="1543" t="s">
        <v>3591</v>
      </c>
      <c r="K13" s="1543" t="s">
        <v>3592</v>
      </c>
      <c r="L13" s="1543" t="s">
        <v>3593</v>
      </c>
      <c r="M13" s="1543" t="s">
        <v>3594</v>
      </c>
      <c r="N13" s="1543" t="s">
        <v>3595</v>
      </c>
      <c r="O13" s="1543" t="s">
        <v>5423</v>
      </c>
      <c r="P13" s="1543" t="s">
        <v>56</v>
      </c>
      <c r="Q13" s="1543" t="s">
        <v>2076</v>
      </c>
    </row>
    <row r="14" spans="1:17">
      <c r="A14" s="1543">
        <v>1110107</v>
      </c>
      <c r="B14" s="1543" t="s">
        <v>27</v>
      </c>
      <c r="C14" s="1543" t="s">
        <v>3045</v>
      </c>
      <c r="D14" s="1543" t="s">
        <v>3046</v>
      </c>
      <c r="E14" s="1543" t="s">
        <v>5424</v>
      </c>
      <c r="F14" s="1543" t="s">
        <v>3047</v>
      </c>
      <c r="G14" s="1543" t="s">
        <v>3422</v>
      </c>
      <c r="H14" s="1543" t="s">
        <v>23</v>
      </c>
      <c r="I14" s="1543" t="s">
        <v>3423</v>
      </c>
      <c r="J14" s="1543" t="s">
        <v>3424</v>
      </c>
      <c r="K14" s="1543" t="s">
        <v>3425</v>
      </c>
      <c r="L14" s="1543" t="s">
        <v>3426</v>
      </c>
      <c r="M14" s="1543" t="s">
        <v>3427</v>
      </c>
      <c r="N14" s="1543" t="s">
        <v>3428</v>
      </c>
      <c r="O14" s="1543" t="s">
        <v>5425</v>
      </c>
      <c r="P14" s="1543" t="s">
        <v>42</v>
      </c>
      <c r="Q14" s="1543" t="s">
        <v>3175</v>
      </c>
    </row>
    <row r="15" spans="1:17">
      <c r="A15" s="1543">
        <v>1110602</v>
      </c>
      <c r="B15" s="1543" t="s">
        <v>22</v>
      </c>
      <c r="C15" s="1543" t="s">
        <v>3045</v>
      </c>
      <c r="D15" s="1543" t="s">
        <v>3046</v>
      </c>
      <c r="E15" s="1543" t="s">
        <v>5426</v>
      </c>
      <c r="F15" s="1543" t="s">
        <v>3047</v>
      </c>
      <c r="G15" s="1543" t="s">
        <v>3529</v>
      </c>
      <c r="H15" s="1543" t="s">
        <v>3530</v>
      </c>
      <c r="I15" s="1543" t="s">
        <v>3531</v>
      </c>
      <c r="J15" s="1543" t="s">
        <v>3532</v>
      </c>
      <c r="K15" s="1543" t="s">
        <v>3533</v>
      </c>
      <c r="L15" s="1543" t="s">
        <v>3534</v>
      </c>
      <c r="M15" s="1543" t="s">
        <v>3535</v>
      </c>
      <c r="N15" s="1543" t="s">
        <v>3536</v>
      </c>
      <c r="O15" s="1543" t="s">
        <v>5427</v>
      </c>
      <c r="P15" s="1543" t="s">
        <v>56</v>
      </c>
      <c r="Q15" s="1543" t="s">
        <v>3143</v>
      </c>
    </row>
    <row r="16" spans="1:17">
      <c r="A16" s="1543">
        <v>1210253</v>
      </c>
      <c r="B16" s="1543" t="s">
        <v>22</v>
      </c>
      <c r="C16" s="1543" t="s">
        <v>3045</v>
      </c>
      <c r="D16" s="1543" t="s">
        <v>3046</v>
      </c>
      <c r="E16" s="1543" t="s">
        <v>5428</v>
      </c>
      <c r="F16" s="1543" t="s">
        <v>3047</v>
      </c>
      <c r="G16" s="1543" t="s">
        <v>3429</v>
      </c>
      <c r="H16" s="1543" t="s">
        <v>23</v>
      </c>
      <c r="I16" s="1543" t="s">
        <v>3430</v>
      </c>
      <c r="J16" s="1543" t="s">
        <v>3431</v>
      </c>
      <c r="K16" s="1543" t="s">
        <v>3432</v>
      </c>
      <c r="L16" s="1543" t="s">
        <v>3433</v>
      </c>
      <c r="M16" s="1543" t="s">
        <v>3434</v>
      </c>
      <c r="N16" s="1543" t="s">
        <v>3435</v>
      </c>
      <c r="O16" s="1543" t="s">
        <v>5429</v>
      </c>
      <c r="P16" s="1543" t="s">
        <v>56</v>
      </c>
      <c r="Q16" s="1543" t="s">
        <v>3143</v>
      </c>
    </row>
    <row r="17" spans="1:17">
      <c r="A17" s="1543">
        <v>1310491</v>
      </c>
      <c r="B17" s="1543" t="s">
        <v>22</v>
      </c>
      <c r="C17" s="1543" t="s">
        <v>3045</v>
      </c>
      <c r="D17" s="1543" t="s">
        <v>3046</v>
      </c>
      <c r="E17" s="1543" t="s">
        <v>5420</v>
      </c>
      <c r="F17" s="1543" t="s">
        <v>3047</v>
      </c>
      <c r="G17" s="1543" t="s">
        <v>3436</v>
      </c>
      <c r="H17" s="1543" t="s">
        <v>3437</v>
      </c>
      <c r="I17" s="1543" t="s">
        <v>3438</v>
      </c>
      <c r="J17" s="1543" t="s">
        <v>3439</v>
      </c>
      <c r="K17" s="1543" t="s">
        <v>3440</v>
      </c>
      <c r="L17" s="1543" t="s">
        <v>3441</v>
      </c>
      <c r="M17" s="1543" t="s">
        <v>3442</v>
      </c>
      <c r="N17" s="1543" t="s">
        <v>3443</v>
      </c>
      <c r="O17" s="1543" t="s">
        <v>5421</v>
      </c>
      <c r="P17" s="1543" t="s">
        <v>56</v>
      </c>
      <c r="Q17" s="1543" t="s">
        <v>3175</v>
      </c>
    </row>
    <row r="18" spans="1:17">
      <c r="A18" s="1543">
        <v>1610924</v>
      </c>
      <c r="B18" s="1543" t="s">
        <v>22</v>
      </c>
      <c r="C18" s="1543" t="s">
        <v>3045</v>
      </c>
      <c r="D18" s="1543" t="s">
        <v>3046</v>
      </c>
      <c r="E18" s="1543" t="s">
        <v>5430</v>
      </c>
      <c r="F18" s="1543" t="s">
        <v>3047</v>
      </c>
      <c r="G18" s="1543" t="s">
        <v>3451</v>
      </c>
      <c r="H18" s="1543" t="s">
        <v>3452</v>
      </c>
      <c r="I18" s="1543" t="s">
        <v>3453</v>
      </c>
      <c r="J18" s="1543" t="s">
        <v>3454</v>
      </c>
      <c r="K18" s="1543" t="s">
        <v>3455</v>
      </c>
      <c r="L18" s="1543" t="s">
        <v>3456</v>
      </c>
      <c r="M18" s="1543" t="s">
        <v>3457</v>
      </c>
      <c r="N18" s="1543" t="s">
        <v>3458</v>
      </c>
      <c r="O18" s="1543" t="s">
        <v>5431</v>
      </c>
      <c r="P18" s="1543" t="s">
        <v>56</v>
      </c>
      <c r="Q18" s="1543" t="s">
        <v>3175</v>
      </c>
    </row>
    <row r="19" spans="1:17">
      <c r="A19" s="1543">
        <v>1710195</v>
      </c>
      <c r="B19" s="1543" t="s">
        <v>22</v>
      </c>
      <c r="C19" s="1543" t="s">
        <v>3045</v>
      </c>
      <c r="D19" s="1543" t="s">
        <v>3046</v>
      </c>
      <c r="E19" s="1543" t="s">
        <v>5432</v>
      </c>
      <c r="F19" s="1543" t="s">
        <v>3047</v>
      </c>
      <c r="G19" s="1543" t="s">
        <v>3621</v>
      </c>
      <c r="H19" s="1543" t="s">
        <v>23</v>
      </c>
      <c r="I19" s="1543" t="s">
        <v>3622</v>
      </c>
      <c r="J19" s="1543" t="s">
        <v>3623</v>
      </c>
      <c r="K19" s="1543" t="s">
        <v>3624</v>
      </c>
      <c r="L19" s="1543" t="s">
        <v>3625</v>
      </c>
      <c r="M19" s="1543" t="s">
        <v>3626</v>
      </c>
      <c r="N19" s="1543" t="s">
        <v>3627</v>
      </c>
      <c r="O19" s="1543" t="s">
        <v>5433</v>
      </c>
      <c r="P19" s="1543" t="s">
        <v>56</v>
      </c>
      <c r="Q19" s="1543" t="s">
        <v>3175</v>
      </c>
    </row>
    <row r="20" spans="1:17">
      <c r="A20" s="1543">
        <v>2310466</v>
      </c>
      <c r="B20" s="1543" t="s">
        <v>22</v>
      </c>
      <c r="C20" s="1543" t="s">
        <v>3045</v>
      </c>
      <c r="D20" s="1543" t="s">
        <v>3046</v>
      </c>
      <c r="E20" s="1543" t="s">
        <v>5434</v>
      </c>
      <c r="F20" s="1543" t="s">
        <v>3047</v>
      </c>
      <c r="G20" s="1543" t="s">
        <v>3472</v>
      </c>
      <c r="H20" s="1543" t="s">
        <v>23</v>
      </c>
      <c r="I20" s="1543" t="s">
        <v>3473</v>
      </c>
      <c r="J20" s="1543" t="s">
        <v>3474</v>
      </c>
      <c r="K20" s="1543" t="s">
        <v>3475</v>
      </c>
      <c r="L20" s="1543" t="s">
        <v>3476</v>
      </c>
      <c r="M20" s="1543" t="s">
        <v>3477</v>
      </c>
      <c r="N20" s="1543" t="s">
        <v>3478</v>
      </c>
      <c r="O20" s="1543" t="s">
        <v>5435</v>
      </c>
      <c r="P20" s="1543" t="s">
        <v>56</v>
      </c>
      <c r="Q20" s="1543" t="s">
        <v>3143</v>
      </c>
    </row>
    <row r="21" spans="1:17">
      <c r="A21" s="1543">
        <v>2610451</v>
      </c>
      <c r="B21" s="1543" t="s">
        <v>22</v>
      </c>
      <c r="C21" s="1543" t="s">
        <v>3045</v>
      </c>
      <c r="D21" s="1543" t="s">
        <v>3046</v>
      </c>
      <c r="E21" s="1543" t="s">
        <v>5436</v>
      </c>
      <c r="F21" s="1543" t="s">
        <v>3047</v>
      </c>
      <c r="G21" s="1543" t="s">
        <v>3369</v>
      </c>
      <c r="H21" s="1543" t="s">
        <v>23</v>
      </c>
      <c r="I21" s="1543" t="s">
        <v>3370</v>
      </c>
      <c r="J21" s="1543" t="s">
        <v>3371</v>
      </c>
      <c r="K21" s="1543" t="s">
        <v>3372</v>
      </c>
      <c r="L21" s="1543" t="s">
        <v>3373</v>
      </c>
      <c r="M21" s="1543" t="s">
        <v>3374</v>
      </c>
      <c r="N21" s="1543" t="s">
        <v>3375</v>
      </c>
      <c r="O21" s="1543" t="s">
        <v>5437</v>
      </c>
      <c r="P21" s="1543" t="s">
        <v>56</v>
      </c>
      <c r="Q21" s="1543" t="s">
        <v>3175</v>
      </c>
    </row>
    <row r="22" spans="1:17">
      <c r="A22" s="1543">
        <v>2610493</v>
      </c>
      <c r="B22" s="1543" t="s">
        <v>22</v>
      </c>
      <c r="C22" s="1543" t="s">
        <v>3045</v>
      </c>
      <c r="D22" s="1543" t="s">
        <v>3046</v>
      </c>
      <c r="E22" s="1543" t="s">
        <v>5424</v>
      </c>
      <c r="F22" s="1543" t="s">
        <v>3047</v>
      </c>
      <c r="G22" s="1543" t="s">
        <v>3362</v>
      </c>
      <c r="H22" s="1543" t="s">
        <v>3363</v>
      </c>
      <c r="I22" s="1543" t="s">
        <v>3364</v>
      </c>
      <c r="J22" s="1543" t="s">
        <v>3315</v>
      </c>
      <c r="K22" s="1543" t="s">
        <v>3365</v>
      </c>
      <c r="L22" s="1543" t="s">
        <v>3366</v>
      </c>
      <c r="M22" s="1543" t="s">
        <v>3367</v>
      </c>
      <c r="N22" s="1543" t="s">
        <v>3368</v>
      </c>
      <c r="O22" s="1543" t="s">
        <v>5425</v>
      </c>
      <c r="P22" s="1543" t="s">
        <v>56</v>
      </c>
      <c r="Q22" s="1543" t="s">
        <v>3175</v>
      </c>
    </row>
    <row r="23" spans="1:17">
      <c r="A23" s="1543">
        <v>3010792</v>
      </c>
      <c r="B23" s="1543" t="s">
        <v>22</v>
      </c>
      <c r="C23" s="1543" t="s">
        <v>3045</v>
      </c>
      <c r="D23" s="1543" t="s">
        <v>3046</v>
      </c>
      <c r="E23" s="1543" t="s">
        <v>5438</v>
      </c>
      <c r="F23" s="1543" t="s">
        <v>3047</v>
      </c>
      <c r="G23" s="1543" t="s">
        <v>3377</v>
      </c>
      <c r="H23" s="1543" t="s">
        <v>3378</v>
      </c>
      <c r="I23" s="1543" t="s">
        <v>3379</v>
      </c>
      <c r="J23" s="1543" t="s">
        <v>3380</v>
      </c>
      <c r="K23" s="1543" t="s">
        <v>3381</v>
      </c>
      <c r="L23" s="1543" t="s">
        <v>3382</v>
      </c>
      <c r="M23" s="1543" t="s">
        <v>3383</v>
      </c>
      <c r="N23" s="1543" t="s">
        <v>3384</v>
      </c>
      <c r="O23" s="1543" t="s">
        <v>5439</v>
      </c>
      <c r="P23" s="1543" t="s">
        <v>56</v>
      </c>
      <c r="Q23" s="1543" t="s">
        <v>3175</v>
      </c>
    </row>
    <row r="24" spans="1:17">
      <c r="A24" s="1543">
        <v>6010021</v>
      </c>
      <c r="B24" s="1543" t="s">
        <v>22</v>
      </c>
      <c r="C24" s="1543" t="s">
        <v>3045</v>
      </c>
      <c r="D24" s="1543" t="s">
        <v>3046</v>
      </c>
      <c r="E24" s="1543" t="s">
        <v>5440</v>
      </c>
      <c r="F24" s="1543" t="s">
        <v>3047</v>
      </c>
      <c r="G24" s="1543" t="s">
        <v>3597</v>
      </c>
      <c r="H24" s="1543" t="s">
        <v>3598</v>
      </c>
      <c r="I24" s="1543" t="s">
        <v>3599</v>
      </c>
      <c r="J24" s="1543" t="s">
        <v>3600</v>
      </c>
      <c r="K24" s="1543" t="s">
        <v>3601</v>
      </c>
      <c r="L24" s="1543" t="s">
        <v>3602</v>
      </c>
      <c r="M24" s="1543" t="s">
        <v>3603</v>
      </c>
      <c r="N24" s="1543" t="s">
        <v>3604</v>
      </c>
      <c r="O24" s="1543" t="s">
        <v>5441</v>
      </c>
      <c r="P24" s="1543" t="s">
        <v>56</v>
      </c>
      <c r="Q24" s="1543" t="s">
        <v>3175</v>
      </c>
    </row>
  </sheetData>
  <phoneticPr fontId="1"/>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4D9F1-9A05-4936-87F1-F8DA8BE23A4A}">
  <sheetPr>
    <tabColor theme="5" tint="0.79998168889431442"/>
  </sheetPr>
  <dimension ref="B1:G30"/>
  <sheetViews>
    <sheetView zoomScaleNormal="100" zoomScaleSheetLayoutView="90" workbookViewId="0"/>
  </sheetViews>
  <sheetFormatPr defaultColWidth="9" defaultRowHeight="13.5"/>
  <cols>
    <col min="1" max="1" width="1.25" style="63" customWidth="1"/>
    <col min="2" max="2" width="25.625" style="63" customWidth="1"/>
    <col min="3" max="3" width="19.75" style="63" customWidth="1"/>
    <col min="4" max="4" width="38.625" style="63" customWidth="1"/>
    <col min="5" max="5" width="2.625" style="63" customWidth="1"/>
    <col min="6" max="6" width="1.25" style="63" customWidth="1"/>
    <col min="7" max="16384" width="9" style="63"/>
  </cols>
  <sheetData>
    <row r="1" spans="2:7" ht="5.0999999999999996" customHeight="1"/>
    <row r="2" spans="2:7" ht="18.75" customHeight="1">
      <c r="B2" s="64" t="s">
        <v>520</v>
      </c>
      <c r="C2" s="64"/>
      <c r="D2" s="65" t="s">
        <v>673</v>
      </c>
      <c r="E2" s="64"/>
    </row>
    <row r="3" spans="2:7" ht="14.25" customHeight="1">
      <c r="B3" s="66"/>
      <c r="C3" s="66"/>
      <c r="D3" s="66"/>
      <c r="E3" s="66"/>
    </row>
    <row r="4" spans="2:7" ht="50.1" customHeight="1">
      <c r="B4" s="1785" t="s">
        <v>521</v>
      </c>
      <c r="C4" s="1785"/>
      <c r="D4" s="1785"/>
      <c r="E4" s="1785"/>
      <c r="F4" s="67"/>
      <c r="G4" s="68"/>
    </row>
    <row r="5" spans="2:7" ht="44.25" customHeight="1">
      <c r="B5" s="69"/>
      <c r="C5" s="69"/>
      <c r="D5" s="69"/>
    </row>
    <row r="6" spans="2:7" ht="24.75" customHeight="1">
      <c r="B6" s="69"/>
      <c r="C6" s="69"/>
      <c r="D6" s="1786" t="s">
        <v>522</v>
      </c>
      <c r="E6" s="1786"/>
    </row>
    <row r="7" spans="2:7" ht="24.75" customHeight="1">
      <c r="B7" s="69"/>
      <c r="C7" s="69"/>
      <c r="D7" s="1787" t="s">
        <v>523</v>
      </c>
      <c r="E7" s="1787"/>
    </row>
    <row r="8" spans="2:7" ht="48" customHeight="1">
      <c r="B8" s="69"/>
      <c r="C8" s="69"/>
      <c r="D8" s="69"/>
    </row>
    <row r="9" spans="2:7" ht="31.5" customHeight="1">
      <c r="B9" s="1788" t="s">
        <v>524</v>
      </c>
      <c r="C9" s="1788"/>
      <c r="D9" s="1788"/>
      <c r="E9" s="1789"/>
      <c r="F9" s="672"/>
      <c r="G9" s="672"/>
    </row>
    <row r="10" spans="2:7" ht="24.75" customHeight="1">
      <c r="B10" s="69"/>
      <c r="C10" s="69"/>
      <c r="D10" s="69"/>
    </row>
    <row r="11" spans="2:7" ht="24" customHeight="1">
      <c r="B11" s="1790" t="s">
        <v>525</v>
      </c>
      <c r="C11" s="1791"/>
      <c r="D11" s="1790"/>
      <c r="E11" s="1791"/>
      <c r="F11" s="674"/>
      <c r="G11" s="673"/>
    </row>
    <row r="12" spans="2:7" ht="15" customHeight="1">
      <c r="B12" s="69"/>
      <c r="C12" s="69"/>
      <c r="D12" s="69"/>
    </row>
    <row r="13" spans="2:7" ht="24.75" customHeight="1">
      <c r="B13" s="1792" t="s">
        <v>526</v>
      </c>
      <c r="C13" s="1793"/>
      <c r="D13" s="1792"/>
      <c r="E13" s="1793"/>
      <c r="F13" s="671"/>
      <c r="G13" s="670"/>
    </row>
    <row r="14" spans="2:7" ht="15" customHeight="1">
      <c r="B14" s="69"/>
      <c r="C14" s="69"/>
      <c r="D14" s="69"/>
    </row>
    <row r="15" spans="2:7" ht="18.75" customHeight="1">
      <c r="B15" s="1779" t="s">
        <v>527</v>
      </c>
      <c r="C15" s="1780"/>
      <c r="D15" s="1779"/>
      <c r="E15" s="1780"/>
      <c r="F15" s="70"/>
      <c r="G15" s="71"/>
    </row>
    <row r="16" spans="2:7" ht="15.75" customHeight="1">
      <c r="B16" s="69"/>
      <c r="C16" s="69"/>
      <c r="D16" s="69"/>
    </row>
    <row r="17" spans="2:7" ht="20.25" customHeight="1">
      <c r="B17" s="69"/>
      <c r="C17" s="1781" t="s">
        <v>528</v>
      </c>
      <c r="D17" s="72" t="s">
        <v>529</v>
      </c>
    </row>
    <row r="18" spans="2:7" ht="40.5" customHeight="1">
      <c r="B18" s="69"/>
      <c r="C18" s="1782"/>
      <c r="D18" s="73"/>
    </row>
    <row r="19" spans="2:7" ht="51" customHeight="1">
      <c r="B19" s="69"/>
      <c r="C19" s="669" t="s">
        <v>530</v>
      </c>
      <c r="D19" s="74"/>
    </row>
    <row r="20" spans="2:7" ht="34.5" customHeight="1">
      <c r="B20" s="69"/>
      <c r="C20" s="669" t="s">
        <v>531</v>
      </c>
      <c r="D20" s="75"/>
    </row>
    <row r="21" spans="2:7" ht="35.25" customHeight="1">
      <c r="B21" s="69"/>
      <c r="C21" s="76" t="s">
        <v>532</v>
      </c>
      <c r="D21" s="77"/>
    </row>
    <row r="22" spans="2:7" ht="22.5" customHeight="1">
      <c r="B22" s="69"/>
      <c r="C22" s="986"/>
      <c r="D22" s="987"/>
    </row>
    <row r="23" spans="2:7" ht="22.5" customHeight="1">
      <c r="B23" s="69"/>
      <c r="C23" s="988" t="s">
        <v>533</v>
      </c>
      <c r="D23" s="987"/>
    </row>
    <row r="24" spans="2:7" ht="26.25" customHeight="1">
      <c r="B24" s="69"/>
      <c r="C24" s="986" t="s">
        <v>534</v>
      </c>
      <c r="D24" s="987"/>
    </row>
    <row r="25" spans="2:7" ht="26.25" customHeight="1">
      <c r="B25" s="69"/>
      <c r="C25" s="986" t="s">
        <v>535</v>
      </c>
      <c r="D25" s="989" t="s">
        <v>536</v>
      </c>
    </row>
    <row r="26" spans="2:7" ht="26.25" customHeight="1">
      <c r="B26" s="69"/>
      <c r="C26" s="986" t="s">
        <v>537</v>
      </c>
      <c r="D26" s="989" t="s">
        <v>536</v>
      </c>
    </row>
    <row r="27" spans="2:7" ht="45" customHeight="1">
      <c r="B27" s="69"/>
      <c r="C27" s="69"/>
      <c r="D27" s="69"/>
    </row>
    <row r="28" spans="2:7" ht="23.25" customHeight="1">
      <c r="B28" s="1783" t="s">
        <v>538</v>
      </c>
      <c r="C28" s="1784"/>
      <c r="D28" s="1783"/>
      <c r="E28" s="1784"/>
      <c r="F28" s="671"/>
      <c r="G28" s="670"/>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1894F73D-2B7C-4314-A0A4-49A49B2C6DFF}"/>
  </dataValidations>
  <pageMargins left="0.7" right="0.7" top="0.75" bottom="0.75" header="0.3" footer="0.3"/>
  <pageSetup paperSize="9" scale="91" orientation="portrait"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2CF40-10FF-4D8C-ABB9-BB10215BF420}">
  <sheetPr>
    <tabColor theme="5" tint="0.79998168889431442"/>
  </sheetPr>
  <dimension ref="A2:N39"/>
  <sheetViews>
    <sheetView zoomScaleNormal="100" workbookViewId="0">
      <selection activeCell="B19" sqref="B19:M20"/>
    </sheetView>
  </sheetViews>
  <sheetFormatPr defaultColWidth="9" defaultRowHeight="18.75"/>
  <cols>
    <col min="1" max="1" width="7.125" style="1619" customWidth="1"/>
    <col min="2" max="6" width="9" style="1619"/>
    <col min="7" max="13" width="5.5" style="1619" customWidth="1"/>
    <col min="14" max="14" width="8" style="1619" customWidth="1"/>
    <col min="15" max="16384" width="9" style="28"/>
  </cols>
  <sheetData>
    <row r="2" spans="1:14">
      <c r="I2" s="990"/>
    </row>
    <row r="4" spans="1:14">
      <c r="B4" s="1802" t="s">
        <v>5443</v>
      </c>
      <c r="C4" s="1802"/>
      <c r="D4" s="1802"/>
      <c r="E4" s="1802"/>
      <c r="F4" s="1802"/>
      <c r="G4" s="1802"/>
      <c r="H4" s="1802"/>
      <c r="I4" s="1802"/>
      <c r="J4" s="1802"/>
      <c r="K4" s="1802"/>
      <c r="L4" s="1802"/>
      <c r="M4" s="1802"/>
    </row>
    <row r="5" spans="1:14">
      <c r="B5" s="1802"/>
      <c r="C5" s="1802"/>
      <c r="D5" s="1802"/>
      <c r="E5" s="1802"/>
      <c r="F5" s="1802"/>
      <c r="G5" s="1802"/>
      <c r="H5" s="1802"/>
      <c r="I5" s="1802"/>
      <c r="J5" s="1802"/>
      <c r="K5" s="1802"/>
      <c r="L5" s="1802"/>
      <c r="M5" s="1802"/>
    </row>
    <row r="6" spans="1:14">
      <c r="B6" s="1620"/>
      <c r="C6" s="1620"/>
      <c r="D6" s="1620"/>
      <c r="E6" s="1620"/>
      <c r="F6" s="1620"/>
      <c r="G6" s="1620"/>
      <c r="H6" s="1620"/>
      <c r="I6" s="1620"/>
      <c r="J6" s="1620"/>
    </row>
    <row r="7" spans="1:14" ht="15.75" customHeight="1">
      <c r="A7" s="991"/>
      <c r="B7" s="991"/>
      <c r="C7" s="990"/>
      <c r="D7" s="991"/>
      <c r="E7" s="991"/>
      <c r="F7" s="1803" t="s">
        <v>5444</v>
      </c>
      <c r="G7" s="1803"/>
      <c r="H7" s="1803"/>
      <c r="I7" s="1803"/>
      <c r="J7" s="1803"/>
      <c r="K7" s="1803"/>
      <c r="L7" s="1803"/>
      <c r="M7" s="1803"/>
      <c r="N7" s="28"/>
    </row>
    <row r="8" spans="1:14" ht="14.25">
      <c r="A8" s="1621"/>
      <c r="B8" s="1618" t="s">
        <v>539</v>
      </c>
      <c r="C8" s="969"/>
      <c r="D8" s="969"/>
      <c r="E8" s="969"/>
      <c r="F8" s="969"/>
      <c r="G8" s="969"/>
      <c r="H8" s="969"/>
      <c r="I8" s="28"/>
      <c r="J8" s="28"/>
      <c r="K8" s="28"/>
      <c r="L8" s="28"/>
      <c r="M8" s="28"/>
      <c r="N8" s="28"/>
    </row>
    <row r="9" spans="1:14">
      <c r="A9" s="992"/>
      <c r="B9" s="992"/>
      <c r="C9" s="992"/>
      <c r="D9" s="992"/>
      <c r="E9" s="992"/>
      <c r="F9" s="992"/>
      <c r="G9" s="992"/>
      <c r="I9" s="28"/>
      <c r="J9" s="28"/>
      <c r="K9" s="28"/>
      <c r="L9" s="28"/>
      <c r="M9" s="28"/>
      <c r="N9" s="28"/>
    </row>
    <row r="10" spans="1:14">
      <c r="A10" s="78"/>
      <c r="B10" s="1618" t="s">
        <v>5445</v>
      </c>
      <c r="G10" s="127"/>
      <c r="H10" s="127"/>
      <c r="I10" s="79"/>
      <c r="J10" s="79"/>
      <c r="K10" s="79"/>
      <c r="L10" s="79"/>
      <c r="M10" s="79"/>
      <c r="N10" s="28"/>
    </row>
    <row r="11" spans="1:14" ht="14.25">
      <c r="A11" s="1621" t="s">
        <v>5446</v>
      </c>
      <c r="B11" s="1618" t="s">
        <v>5447</v>
      </c>
      <c r="C11" s="969"/>
      <c r="D11" s="969"/>
      <c r="E11" s="969"/>
      <c r="F11" s="969"/>
      <c r="G11" s="969"/>
      <c r="H11" s="969"/>
      <c r="I11" s="28"/>
      <c r="J11" s="28"/>
      <c r="K11" s="28"/>
      <c r="L11" s="28"/>
      <c r="M11" s="28"/>
      <c r="N11" s="28"/>
    </row>
    <row r="12" spans="1:14" ht="14.25">
      <c r="A12" s="1621"/>
      <c r="B12" s="1618" t="s">
        <v>5448</v>
      </c>
      <c r="C12" s="969"/>
      <c r="D12" s="969"/>
      <c r="E12" s="969"/>
      <c r="F12" s="969"/>
      <c r="G12" s="969"/>
      <c r="H12" s="969"/>
      <c r="I12" s="28"/>
      <c r="J12" s="28"/>
      <c r="K12" s="28"/>
      <c r="L12" s="28"/>
      <c r="M12" s="28"/>
      <c r="N12" s="28"/>
    </row>
    <row r="13" spans="1:14" ht="14.25">
      <c r="A13" s="1621"/>
      <c r="B13" s="1618" t="s">
        <v>5449</v>
      </c>
      <c r="C13" s="969"/>
      <c r="D13" s="969"/>
      <c r="E13" s="969"/>
      <c r="F13" s="969"/>
      <c r="G13" s="969"/>
      <c r="H13" s="969"/>
      <c r="I13" s="28"/>
      <c r="J13" s="28"/>
      <c r="K13" s="28"/>
      <c r="L13" s="28"/>
      <c r="M13" s="28"/>
      <c r="N13" s="28"/>
    </row>
    <row r="14" spans="1:14" ht="14.25">
      <c r="A14" s="1621" t="s">
        <v>5273</v>
      </c>
      <c r="B14" s="1618" t="s">
        <v>5450</v>
      </c>
      <c r="C14" s="969"/>
      <c r="D14" s="969"/>
      <c r="E14" s="969"/>
      <c r="F14" s="969"/>
      <c r="G14" s="969"/>
      <c r="H14" s="969"/>
      <c r="I14" s="28"/>
      <c r="J14" s="28"/>
      <c r="K14" s="28"/>
      <c r="L14" s="28"/>
      <c r="M14" s="28"/>
      <c r="N14" s="28"/>
    </row>
    <row r="15" spans="1:14" ht="13.5">
      <c r="A15" s="1804" t="s">
        <v>5451</v>
      </c>
      <c r="B15" s="1804"/>
      <c r="C15" s="1804"/>
      <c r="D15" s="1804"/>
      <c r="E15" s="1804"/>
      <c r="F15" s="1804"/>
      <c r="G15" s="1804"/>
      <c r="H15" s="1804"/>
      <c r="I15" s="1804"/>
      <c r="J15" s="1804"/>
      <c r="K15" s="1804"/>
      <c r="L15" s="1804"/>
      <c r="M15" s="1804"/>
      <c r="N15" s="1804"/>
    </row>
    <row r="16" spans="1:14">
      <c r="B16" s="1805" t="s">
        <v>5481</v>
      </c>
      <c r="C16" s="1805"/>
      <c r="D16" s="1805"/>
      <c r="E16" s="1805"/>
      <c r="F16" s="1805"/>
      <c r="G16" s="1805"/>
      <c r="H16" s="1805"/>
      <c r="I16" s="1805"/>
      <c r="J16" s="1805"/>
      <c r="K16" s="1805"/>
      <c r="L16" s="1805"/>
      <c r="M16" s="1805"/>
    </row>
    <row r="17" spans="2:13">
      <c r="B17" s="1805"/>
      <c r="C17" s="1805"/>
      <c r="D17" s="1805"/>
      <c r="E17" s="1805"/>
      <c r="F17" s="1805"/>
      <c r="G17" s="1805"/>
      <c r="H17" s="1805"/>
      <c r="I17" s="1805"/>
      <c r="J17" s="1805"/>
      <c r="K17" s="1805"/>
      <c r="L17" s="1805"/>
      <c r="M17" s="1805"/>
    </row>
    <row r="18" spans="2:13">
      <c r="B18" s="1805"/>
      <c r="C18" s="1805"/>
      <c r="D18" s="1805"/>
      <c r="E18" s="1805"/>
      <c r="F18" s="1805"/>
      <c r="G18" s="1805"/>
      <c r="H18" s="1805"/>
      <c r="I18" s="1805"/>
      <c r="J18" s="1805"/>
      <c r="K18" s="1805"/>
      <c r="L18" s="1805"/>
      <c r="M18" s="1805"/>
    </row>
    <row r="19" spans="2:13">
      <c r="B19" s="1806" t="s">
        <v>5452</v>
      </c>
      <c r="C19" s="1807"/>
      <c r="D19" s="1807"/>
      <c r="E19" s="1807"/>
      <c r="F19" s="1807"/>
      <c r="G19" s="1807"/>
      <c r="H19" s="1807"/>
      <c r="I19" s="1807"/>
      <c r="J19" s="1807"/>
      <c r="K19" s="1807"/>
      <c r="L19" s="1807"/>
      <c r="M19" s="1807"/>
    </row>
    <row r="20" spans="2:13">
      <c r="B20" s="1807"/>
      <c r="C20" s="1807"/>
      <c r="D20" s="1807"/>
      <c r="E20" s="1807"/>
      <c r="F20" s="1807"/>
      <c r="G20" s="1807"/>
      <c r="H20" s="1807"/>
      <c r="I20" s="1807"/>
      <c r="J20" s="1807"/>
      <c r="K20" s="1807"/>
      <c r="L20" s="1807"/>
      <c r="M20" s="1807"/>
    </row>
    <row r="21" spans="2:13">
      <c r="B21" s="1620"/>
      <c r="C21" s="1620"/>
      <c r="D21" s="1620"/>
      <c r="E21" s="1620"/>
      <c r="F21" s="1620"/>
      <c r="G21" s="1620"/>
      <c r="H21" s="1620"/>
      <c r="I21" s="1620"/>
      <c r="J21" s="1620"/>
    </row>
    <row r="22" spans="2:13" ht="19.5" thickBot="1">
      <c r="B22" s="990"/>
      <c r="C22" s="1620"/>
      <c r="D22" s="1620"/>
      <c r="E22" s="1620"/>
      <c r="F22" s="1620"/>
      <c r="G22" s="1620"/>
      <c r="H22" s="1620"/>
      <c r="I22" s="1620"/>
      <c r="J22" s="1620"/>
    </row>
    <row r="23" spans="2:13">
      <c r="B23" s="1794"/>
      <c r="C23" s="1796" t="s">
        <v>5453</v>
      </c>
      <c r="D23" s="1797"/>
      <c r="E23" s="1797"/>
      <c r="F23" s="1797"/>
      <c r="G23" s="1797"/>
      <c r="H23" s="1797"/>
      <c r="I23" s="1797"/>
      <c r="J23" s="1797"/>
      <c r="K23" s="1797"/>
      <c r="L23" s="1797"/>
      <c r="M23" s="1798"/>
    </row>
    <row r="24" spans="2:13" ht="19.5" thickBot="1">
      <c r="B24" s="1795"/>
      <c r="C24" s="1799"/>
      <c r="D24" s="1800"/>
      <c r="E24" s="1800"/>
      <c r="F24" s="1800"/>
      <c r="G24" s="1800"/>
      <c r="H24" s="1800"/>
      <c r="I24" s="1800"/>
      <c r="J24" s="1800"/>
      <c r="K24" s="1800"/>
      <c r="L24" s="1800"/>
      <c r="M24" s="1801"/>
    </row>
    <row r="25" spans="2:13" ht="19.5" thickBot="1"/>
    <row r="26" spans="2:13">
      <c r="B26" s="1794"/>
      <c r="C26" s="1808" t="s">
        <v>5454</v>
      </c>
      <c r="D26" s="1809"/>
      <c r="E26" s="1809"/>
      <c r="F26" s="1809"/>
      <c r="G26" s="1809"/>
      <c r="H26" s="1809"/>
      <c r="I26" s="1809"/>
      <c r="J26" s="1809"/>
      <c r="K26" s="1809"/>
      <c r="L26" s="1809"/>
      <c r="M26" s="1810"/>
    </row>
    <row r="27" spans="2:13" ht="19.5" thickBot="1">
      <c r="B27" s="1795"/>
      <c r="C27" s="1811"/>
      <c r="D27" s="1812"/>
      <c r="E27" s="1812"/>
      <c r="F27" s="1812"/>
      <c r="G27" s="1812"/>
      <c r="H27" s="1812"/>
      <c r="I27" s="1812"/>
      <c r="J27" s="1812"/>
      <c r="K27" s="1812"/>
      <c r="L27" s="1812"/>
      <c r="M27" s="1813"/>
    </row>
    <row r="28" spans="2:13" ht="19.5">
      <c r="B28" s="1620"/>
      <c r="C28" s="1622"/>
      <c r="D28" s="1622"/>
      <c r="E28" s="1622"/>
      <c r="F28" s="1622"/>
      <c r="G28" s="1622"/>
      <c r="H28" s="1622"/>
      <c r="I28" s="1622"/>
      <c r="J28" s="1622"/>
      <c r="K28" s="1622"/>
      <c r="L28" s="1622"/>
      <c r="M28" s="1622"/>
    </row>
    <row r="29" spans="2:13" ht="19.5" thickBot="1"/>
    <row r="30" spans="2:13" ht="24">
      <c r="B30" s="1814" t="s">
        <v>5455</v>
      </c>
      <c r="C30" s="1815"/>
      <c r="D30" s="1815"/>
      <c r="E30" s="1815"/>
      <c r="F30" s="1815"/>
      <c r="G30" s="1815"/>
      <c r="H30" s="1815"/>
      <c r="I30" s="1815"/>
      <c r="J30" s="1815"/>
      <c r="K30" s="1815"/>
      <c r="L30" s="1815"/>
      <c r="M30" s="1816"/>
    </row>
    <row r="31" spans="2:13">
      <c r="B31" s="1817"/>
      <c r="C31" s="1818"/>
      <c r="D31" s="1818"/>
      <c r="E31" s="1818"/>
      <c r="F31" s="1818"/>
      <c r="G31" s="1818"/>
      <c r="H31" s="1818"/>
      <c r="I31" s="1818"/>
      <c r="J31" s="1818"/>
      <c r="K31" s="1818"/>
      <c r="L31" s="1818"/>
      <c r="M31" s="1819"/>
    </row>
    <row r="32" spans="2:13">
      <c r="B32" s="1820"/>
      <c r="C32" s="1821"/>
      <c r="D32" s="1821"/>
      <c r="E32" s="1821"/>
      <c r="F32" s="1821"/>
      <c r="G32" s="1821"/>
      <c r="H32" s="1821"/>
      <c r="I32" s="1821"/>
      <c r="J32" s="1821"/>
      <c r="K32" s="1821"/>
      <c r="L32" s="1821"/>
      <c r="M32" s="1822"/>
    </row>
    <row r="33" spans="2:13">
      <c r="B33" s="1820"/>
      <c r="C33" s="1821"/>
      <c r="D33" s="1821"/>
      <c r="E33" s="1821"/>
      <c r="F33" s="1821"/>
      <c r="G33" s="1821"/>
      <c r="H33" s="1821"/>
      <c r="I33" s="1821"/>
      <c r="J33" s="1821"/>
      <c r="K33" s="1821"/>
      <c r="L33" s="1821"/>
      <c r="M33" s="1822"/>
    </row>
    <row r="34" spans="2:13">
      <c r="B34" s="1820"/>
      <c r="C34" s="1821"/>
      <c r="D34" s="1821"/>
      <c r="E34" s="1821"/>
      <c r="F34" s="1821"/>
      <c r="G34" s="1821"/>
      <c r="H34" s="1821"/>
      <c r="I34" s="1821"/>
      <c r="J34" s="1821"/>
      <c r="K34" s="1821"/>
      <c r="L34" s="1821"/>
      <c r="M34" s="1822"/>
    </row>
    <row r="35" spans="2:13">
      <c r="B35" s="1820"/>
      <c r="C35" s="1821"/>
      <c r="D35" s="1821"/>
      <c r="E35" s="1821"/>
      <c r="F35" s="1821"/>
      <c r="G35" s="1821"/>
      <c r="H35" s="1821"/>
      <c r="I35" s="1821"/>
      <c r="J35" s="1821"/>
      <c r="K35" s="1821"/>
      <c r="L35" s="1821"/>
      <c r="M35" s="1822"/>
    </row>
    <row r="36" spans="2:13">
      <c r="B36" s="1820"/>
      <c r="C36" s="1821"/>
      <c r="D36" s="1821"/>
      <c r="E36" s="1821"/>
      <c r="F36" s="1821"/>
      <c r="G36" s="1821"/>
      <c r="H36" s="1821"/>
      <c r="I36" s="1821"/>
      <c r="J36" s="1821"/>
      <c r="K36" s="1821"/>
      <c r="L36" s="1821"/>
      <c r="M36" s="1822"/>
    </row>
    <row r="37" spans="2:13">
      <c r="B37" s="1820"/>
      <c r="C37" s="1821"/>
      <c r="D37" s="1821"/>
      <c r="E37" s="1821"/>
      <c r="F37" s="1821"/>
      <c r="G37" s="1821"/>
      <c r="H37" s="1821"/>
      <c r="I37" s="1821"/>
      <c r="J37" s="1821"/>
      <c r="K37" s="1821"/>
      <c r="L37" s="1821"/>
      <c r="M37" s="1822"/>
    </row>
    <row r="38" spans="2:13">
      <c r="B38" s="1823" t="s">
        <v>5456</v>
      </c>
      <c r="C38" s="1824"/>
      <c r="D38" s="1824"/>
      <c r="E38" s="1824"/>
      <c r="F38" s="1824"/>
      <c r="G38" s="1824"/>
      <c r="H38" s="1824"/>
      <c r="I38" s="1824"/>
      <c r="J38" s="1824"/>
      <c r="K38" s="1824"/>
      <c r="L38" s="1824"/>
      <c r="M38" s="1825"/>
    </row>
    <row r="39" spans="2:13" ht="19.5" thickBot="1">
      <c r="B39" s="1826"/>
      <c r="C39" s="1827"/>
      <c r="D39" s="1827"/>
      <c r="E39" s="1827"/>
      <c r="F39" s="1827"/>
      <c r="G39" s="1827"/>
      <c r="H39" s="1827"/>
      <c r="I39" s="1827"/>
      <c r="J39" s="1827"/>
      <c r="K39" s="1827"/>
      <c r="L39" s="1827"/>
      <c r="M39" s="1828"/>
    </row>
  </sheetData>
  <mergeCells count="12">
    <mergeCell ref="B26:B27"/>
    <mergeCell ref="C26:M27"/>
    <mergeCell ref="B30:M30"/>
    <mergeCell ref="B31:M37"/>
    <mergeCell ref="B38:M39"/>
    <mergeCell ref="B23:B24"/>
    <mergeCell ref="C23:M24"/>
    <mergeCell ref="B4:M5"/>
    <mergeCell ref="F7:M7"/>
    <mergeCell ref="A15:N15"/>
    <mergeCell ref="B16:M18"/>
    <mergeCell ref="B19:M20"/>
  </mergeCells>
  <phoneticPr fontId="1"/>
  <pageMargins left="0.7" right="0.7" top="0.75" bottom="0.75" header="0.3" footer="0.3"/>
  <pageSetup paperSize="9" scale="81" orientation="portrait"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4F92-DDD5-4523-83E6-757C9722A869}">
  <sheetPr>
    <pageSetUpPr fitToPage="1"/>
  </sheetPr>
  <dimension ref="A1:AK65"/>
  <sheetViews>
    <sheetView topLeftCell="B1" zoomScaleNormal="100" zoomScaleSheetLayoutView="40" zoomScalePageLayoutView="80" workbookViewId="0">
      <selection activeCell="B1" sqref="B1:AJ1"/>
    </sheetView>
  </sheetViews>
  <sheetFormatPr defaultColWidth="6.125" defaultRowHeight="24.75" customHeight="1"/>
  <cols>
    <col min="1" max="1" width="5.75" style="106" customWidth="1"/>
    <col min="2" max="2" width="8" style="106" customWidth="1"/>
    <col min="3" max="3" width="6.875" style="106" customWidth="1"/>
    <col min="4" max="4" width="7.75" style="106" customWidth="1"/>
    <col min="5" max="5" width="5" style="106" customWidth="1"/>
    <col min="6" max="6" width="6.625" style="106" customWidth="1"/>
    <col min="7" max="7" width="5" style="106" customWidth="1"/>
    <col min="8" max="25" width="6.625" style="106" customWidth="1"/>
    <col min="26" max="36" width="4.75" style="106" customWidth="1"/>
    <col min="37" max="37" width="5.625" style="106" customWidth="1"/>
    <col min="38" max="16384" width="6.125" style="106"/>
  </cols>
  <sheetData>
    <row r="1" spans="1:37" s="104" customFormat="1" ht="24.75" customHeight="1" thickBot="1">
      <c r="B1" s="1829" t="s">
        <v>2416</v>
      </c>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05"/>
    </row>
    <row r="2" spans="1:37" ht="24.75" customHeight="1" thickTop="1" thickBot="1">
      <c r="A2" s="994" t="s">
        <v>2417</v>
      </c>
      <c r="B2" s="1830" t="s">
        <v>637</v>
      </c>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AB2" s="995" t="s">
        <v>577</v>
      </c>
      <c r="AC2" s="996"/>
      <c r="AD2" s="997"/>
      <c r="AE2" s="998"/>
      <c r="AF2" s="998"/>
      <c r="AG2" s="998"/>
      <c r="AH2" s="999" t="s">
        <v>2418</v>
      </c>
      <c r="AI2" s="1000"/>
      <c r="AJ2" s="998"/>
      <c r="AK2" s="1001"/>
    </row>
    <row r="3" spans="1:37" ht="24.75" customHeight="1" thickTop="1" thickBot="1">
      <c r="A3" s="994"/>
      <c r="B3" s="1830" t="s">
        <v>2419</v>
      </c>
      <c r="C3" s="1830"/>
      <c r="D3" s="1830"/>
      <c r="E3" s="1830"/>
      <c r="F3" s="1830"/>
      <c r="G3" s="1830"/>
      <c r="H3" s="1830"/>
      <c r="I3" s="1830"/>
      <c r="J3" s="1830"/>
      <c r="K3" s="1830"/>
      <c r="L3" s="1830"/>
      <c r="M3" s="1830"/>
      <c r="N3" s="1830"/>
      <c r="O3" s="1830"/>
      <c r="P3" s="1830"/>
      <c r="Q3" s="1830"/>
      <c r="R3" s="1830"/>
      <c r="S3" s="1830"/>
      <c r="T3" s="1830"/>
      <c r="U3" s="1830"/>
      <c r="V3" s="1830"/>
      <c r="W3" s="1830"/>
      <c r="X3" s="1830"/>
      <c r="Y3" s="1830"/>
      <c r="Z3" s="108"/>
      <c r="AA3" s="108"/>
      <c r="AC3" s="1831" t="s">
        <v>2420</v>
      </c>
      <c r="AD3" s="1831"/>
      <c r="AE3" s="1832" t="s">
        <v>2421</v>
      </c>
      <c r="AF3" s="1832"/>
      <c r="AG3" s="1832"/>
      <c r="AH3" s="1832"/>
      <c r="AI3" s="1832"/>
      <c r="AJ3" s="1832"/>
      <c r="AK3" s="1832"/>
    </row>
    <row r="4" spans="1:37" ht="30" customHeight="1" thickTop="1" thickBot="1">
      <c r="A4" s="1002" t="s">
        <v>578</v>
      </c>
      <c r="U4" s="107"/>
      <c r="V4" s="107"/>
      <c r="Z4" s="1833" t="s">
        <v>579</v>
      </c>
      <c r="AA4" s="1834"/>
      <c r="AB4" s="1835"/>
      <c r="AC4" s="1003"/>
      <c r="AD4" s="1003"/>
      <c r="AE4" s="1004"/>
      <c r="AF4" s="1004"/>
      <c r="AG4" s="1005"/>
      <c r="AH4" s="1006"/>
      <c r="AI4" s="1005"/>
      <c r="AJ4" s="1006"/>
      <c r="AK4" s="1007"/>
    </row>
    <row r="5" spans="1:37" s="108" customFormat="1" ht="24.75" customHeight="1">
      <c r="A5" s="1852" t="s">
        <v>580</v>
      </c>
      <c r="B5" s="1855"/>
      <c r="C5" s="1856"/>
      <c r="D5" s="1856"/>
      <c r="E5" s="1856"/>
      <c r="F5" s="1856"/>
      <c r="G5" s="1856"/>
      <c r="H5" s="1856"/>
      <c r="I5" s="1856"/>
      <c r="J5" s="1857"/>
      <c r="K5" s="1852" t="s">
        <v>581</v>
      </c>
      <c r="L5" s="1882"/>
      <c r="M5" s="1883"/>
      <c r="N5" s="1883"/>
      <c r="O5" s="1884"/>
      <c r="P5" s="1852" t="s">
        <v>582</v>
      </c>
      <c r="Q5" s="1855"/>
      <c r="R5" s="1857"/>
      <c r="S5" s="1836" t="s">
        <v>583</v>
      </c>
      <c r="T5" s="1848"/>
      <c r="U5" s="1848"/>
      <c r="V5" s="1837"/>
      <c r="W5" s="1842" t="s">
        <v>584</v>
      </c>
      <c r="X5" s="1881"/>
      <c r="Y5" s="1843"/>
      <c r="Z5" s="1852" t="s">
        <v>585</v>
      </c>
      <c r="AA5" s="1844"/>
      <c r="AB5" s="1850"/>
      <c r="AC5" s="1845"/>
      <c r="AD5" s="1852" t="s">
        <v>586</v>
      </c>
      <c r="AE5" s="1855"/>
      <c r="AF5" s="1856"/>
      <c r="AG5" s="1857"/>
      <c r="AH5" s="1836" t="s">
        <v>587</v>
      </c>
      <c r="AI5" s="1837"/>
      <c r="AJ5" s="1842"/>
      <c r="AK5" s="1843"/>
    </row>
    <row r="6" spans="1:37" s="108" customFormat="1" ht="24.75" customHeight="1" thickBot="1">
      <c r="A6" s="1853"/>
      <c r="B6" s="1858"/>
      <c r="C6" s="1859"/>
      <c r="D6" s="1859"/>
      <c r="E6" s="1859"/>
      <c r="F6" s="1859"/>
      <c r="G6" s="1859"/>
      <c r="H6" s="1859"/>
      <c r="I6" s="1859"/>
      <c r="J6" s="1860"/>
      <c r="K6" s="1853"/>
      <c r="L6" s="1885"/>
      <c r="M6" s="1886"/>
      <c r="N6" s="1886"/>
      <c r="O6" s="1887"/>
      <c r="P6" s="1853"/>
      <c r="Q6" s="1858"/>
      <c r="R6" s="1860"/>
      <c r="S6" s="1840"/>
      <c r="T6" s="1849"/>
      <c r="U6" s="1849"/>
      <c r="V6" s="1841"/>
      <c r="W6" s="1846"/>
      <c r="X6" s="1851"/>
      <c r="Y6" s="1847"/>
      <c r="Z6" s="1853"/>
      <c r="AA6" s="1844"/>
      <c r="AB6" s="1850"/>
      <c r="AC6" s="1845"/>
      <c r="AD6" s="1853"/>
      <c r="AE6" s="1858"/>
      <c r="AF6" s="1859"/>
      <c r="AG6" s="1860"/>
      <c r="AH6" s="1838"/>
      <c r="AI6" s="1839"/>
      <c r="AJ6" s="1844"/>
      <c r="AK6" s="1845"/>
    </row>
    <row r="7" spans="1:37" s="108" customFormat="1" ht="24.75" customHeight="1">
      <c r="A7" s="1853"/>
      <c r="B7" s="1858"/>
      <c r="C7" s="1859"/>
      <c r="D7" s="1859"/>
      <c r="E7" s="1859"/>
      <c r="F7" s="1859"/>
      <c r="G7" s="1859"/>
      <c r="H7" s="1859"/>
      <c r="I7" s="1859"/>
      <c r="J7" s="1860"/>
      <c r="K7" s="1853"/>
      <c r="L7" s="1885"/>
      <c r="M7" s="1886"/>
      <c r="N7" s="1886"/>
      <c r="O7" s="1887"/>
      <c r="P7" s="1853"/>
      <c r="Q7" s="1858"/>
      <c r="R7" s="1860"/>
      <c r="S7" s="1836" t="s">
        <v>588</v>
      </c>
      <c r="T7" s="1848"/>
      <c r="U7" s="1848"/>
      <c r="V7" s="1837"/>
      <c r="W7" s="1844" t="s">
        <v>584</v>
      </c>
      <c r="X7" s="1850"/>
      <c r="Y7" s="1845"/>
      <c r="Z7" s="1853"/>
      <c r="AA7" s="1844"/>
      <c r="AB7" s="1850"/>
      <c r="AC7" s="1845"/>
      <c r="AD7" s="1853"/>
      <c r="AE7" s="1858"/>
      <c r="AF7" s="1859"/>
      <c r="AG7" s="1860"/>
      <c r="AH7" s="1838"/>
      <c r="AI7" s="1839"/>
      <c r="AJ7" s="1844"/>
      <c r="AK7" s="1845"/>
    </row>
    <row r="8" spans="1:37" s="108" customFormat="1" ht="24.75" customHeight="1" thickBot="1">
      <c r="A8" s="1854"/>
      <c r="B8" s="1861"/>
      <c r="C8" s="1862"/>
      <c r="D8" s="1862"/>
      <c r="E8" s="1862"/>
      <c r="F8" s="1862"/>
      <c r="G8" s="1862"/>
      <c r="H8" s="1862"/>
      <c r="I8" s="1862"/>
      <c r="J8" s="1863"/>
      <c r="K8" s="1854"/>
      <c r="L8" s="1888"/>
      <c r="M8" s="1889"/>
      <c r="N8" s="1889"/>
      <c r="O8" s="1890"/>
      <c r="P8" s="1854"/>
      <c r="Q8" s="1861"/>
      <c r="R8" s="1863"/>
      <c r="S8" s="1840"/>
      <c r="T8" s="1849"/>
      <c r="U8" s="1849"/>
      <c r="V8" s="1841"/>
      <c r="W8" s="1844"/>
      <c r="X8" s="1850"/>
      <c r="Y8" s="1845"/>
      <c r="Z8" s="1854"/>
      <c r="AA8" s="1846"/>
      <c r="AB8" s="1851"/>
      <c r="AC8" s="1847"/>
      <c r="AD8" s="1854"/>
      <c r="AE8" s="1861"/>
      <c r="AF8" s="1862"/>
      <c r="AG8" s="1863"/>
      <c r="AH8" s="1840"/>
      <c r="AI8" s="1841"/>
      <c r="AJ8" s="1846"/>
      <c r="AK8" s="1847"/>
    </row>
    <row r="9" spans="1:37" s="108" customFormat="1" ht="24.75" customHeight="1" thickBot="1">
      <c r="A9" s="1864"/>
      <c r="B9" s="1865"/>
      <c r="C9" s="1865"/>
      <c r="D9" s="1865"/>
      <c r="E9" s="1866"/>
      <c r="F9" s="1873" t="s">
        <v>589</v>
      </c>
      <c r="G9" s="1874"/>
      <c r="H9" s="1874" t="s">
        <v>590</v>
      </c>
      <c r="I9" s="1877" t="s">
        <v>591</v>
      </c>
      <c r="J9" s="1877" t="s">
        <v>592</v>
      </c>
      <c r="K9" s="1879" t="s">
        <v>593</v>
      </c>
      <c r="L9" s="1879"/>
      <c r="M9" s="1880"/>
      <c r="N9" s="1913" t="s">
        <v>594</v>
      </c>
      <c r="O9" s="1914"/>
      <c r="P9" s="1877" t="s">
        <v>595</v>
      </c>
      <c r="Q9" s="1877" t="s">
        <v>596</v>
      </c>
      <c r="R9" s="1877" t="s">
        <v>597</v>
      </c>
      <c r="S9" s="1877" t="s">
        <v>598</v>
      </c>
      <c r="T9" s="1877" t="s">
        <v>599</v>
      </c>
      <c r="U9" s="1877" t="s">
        <v>600</v>
      </c>
      <c r="V9" s="1873" t="s">
        <v>601</v>
      </c>
      <c r="W9" s="1877" t="s">
        <v>602</v>
      </c>
      <c r="X9" s="1874" t="s">
        <v>603</v>
      </c>
      <c r="Y9" s="1877" t="s">
        <v>604</v>
      </c>
      <c r="Z9" s="1836" t="s">
        <v>605</v>
      </c>
      <c r="AA9" s="1848"/>
      <c r="AB9" s="1848"/>
      <c r="AC9" s="1848"/>
      <c r="AD9" s="1848"/>
      <c r="AE9" s="1848"/>
      <c r="AF9" s="1848"/>
      <c r="AG9" s="1848"/>
      <c r="AH9" s="1848"/>
      <c r="AI9" s="1848"/>
      <c r="AJ9" s="1837"/>
      <c r="AK9" s="1891" t="s">
        <v>606</v>
      </c>
    </row>
    <row r="10" spans="1:37" s="109" customFormat="1" ht="108.75" customHeight="1">
      <c r="A10" s="1867"/>
      <c r="B10" s="1868"/>
      <c r="C10" s="1868"/>
      <c r="D10" s="1868"/>
      <c r="E10" s="1869"/>
      <c r="F10" s="1875"/>
      <c r="G10" s="1876"/>
      <c r="H10" s="1876"/>
      <c r="I10" s="1878"/>
      <c r="J10" s="1878"/>
      <c r="K10" s="911" t="s">
        <v>607</v>
      </c>
      <c r="L10" s="906" t="s">
        <v>625</v>
      </c>
      <c r="M10" s="906" t="s">
        <v>608</v>
      </c>
      <c r="N10" s="1008" t="s">
        <v>607</v>
      </c>
      <c r="O10" s="1008" t="s">
        <v>608</v>
      </c>
      <c r="P10" s="1878"/>
      <c r="Q10" s="1878"/>
      <c r="R10" s="1878"/>
      <c r="S10" s="1878"/>
      <c r="T10" s="1878"/>
      <c r="U10" s="1878"/>
      <c r="V10" s="1875"/>
      <c r="W10" s="1878"/>
      <c r="X10" s="1876"/>
      <c r="Y10" s="1878"/>
      <c r="Z10" s="1838"/>
      <c r="AA10" s="1912"/>
      <c r="AB10" s="1912"/>
      <c r="AC10" s="1912"/>
      <c r="AD10" s="1912"/>
      <c r="AE10" s="1912"/>
      <c r="AF10" s="1912"/>
      <c r="AG10" s="1912"/>
      <c r="AH10" s="1912"/>
      <c r="AI10" s="1912"/>
      <c r="AJ10" s="1839"/>
      <c r="AK10" s="1892"/>
    </row>
    <row r="11" spans="1:37" s="109" customFormat="1" ht="41.1" customHeight="1" thickBot="1">
      <c r="A11" s="1870"/>
      <c r="B11" s="1871"/>
      <c r="C11" s="1871"/>
      <c r="D11" s="1871"/>
      <c r="E11" s="1872"/>
      <c r="F11" s="1893" t="s">
        <v>2422</v>
      </c>
      <c r="G11" s="1894"/>
      <c r="H11" s="1009" t="s">
        <v>2423</v>
      </c>
      <c r="I11" s="1010" t="s">
        <v>2424</v>
      </c>
      <c r="J11" s="1010" t="s">
        <v>2425</v>
      </c>
      <c r="K11" s="1009" t="s">
        <v>2426</v>
      </c>
      <c r="L11" s="1011" t="s">
        <v>2427</v>
      </c>
      <c r="M11" s="1011" t="s">
        <v>2427</v>
      </c>
      <c r="N11" s="1012" t="s">
        <v>2426</v>
      </c>
      <c r="O11" s="1012" t="s">
        <v>2426</v>
      </c>
      <c r="P11" s="1011" t="s">
        <v>2426</v>
      </c>
      <c r="Q11" s="1011" t="s">
        <v>2428</v>
      </c>
      <c r="R11" s="1011" t="s">
        <v>2429</v>
      </c>
      <c r="S11" s="1011" t="s">
        <v>2429</v>
      </c>
      <c r="T11" s="1011" t="s">
        <v>2429</v>
      </c>
      <c r="U11" s="1011" t="s">
        <v>2429</v>
      </c>
      <c r="V11" s="1011" t="s">
        <v>2430</v>
      </c>
      <c r="W11" s="1010" t="s">
        <v>2431</v>
      </c>
      <c r="X11" s="1009" t="s">
        <v>2432</v>
      </c>
      <c r="Y11" s="1011" t="s">
        <v>2433</v>
      </c>
      <c r="Z11" s="1840" t="s">
        <v>2434</v>
      </c>
      <c r="AA11" s="1849"/>
      <c r="AB11" s="1849"/>
      <c r="AC11" s="1849"/>
      <c r="AD11" s="1849"/>
      <c r="AE11" s="1849"/>
      <c r="AF11" s="1849"/>
      <c r="AG11" s="1849"/>
      <c r="AH11" s="1849"/>
      <c r="AI11" s="1849"/>
      <c r="AJ11" s="1841"/>
      <c r="AK11" s="1013" t="s">
        <v>2435</v>
      </c>
    </row>
    <row r="12" spans="1:37" ht="24.75" customHeight="1">
      <c r="A12" s="1895" t="s">
        <v>609</v>
      </c>
      <c r="B12" s="1898" t="s">
        <v>610</v>
      </c>
      <c r="C12" s="1899"/>
      <c r="D12" s="1899"/>
      <c r="E12" s="1014">
        <v>1</v>
      </c>
      <c r="F12" s="1904"/>
      <c r="G12" s="1905"/>
      <c r="H12" s="1015"/>
      <c r="I12" s="1016"/>
      <c r="J12" s="1016"/>
      <c r="K12" s="1017"/>
      <c r="L12" s="1017"/>
      <c r="M12" s="1017"/>
      <c r="N12" s="1018"/>
      <c r="O12" s="1018"/>
      <c r="P12" s="1017"/>
      <c r="Q12" s="1019"/>
      <c r="R12" s="1020"/>
      <c r="S12" s="1021"/>
      <c r="T12" s="1020"/>
      <c r="U12" s="1020"/>
      <c r="V12" s="1022"/>
      <c r="W12" s="1023"/>
      <c r="X12" s="1015"/>
      <c r="Y12" s="1015"/>
      <c r="Z12" s="1023"/>
      <c r="AA12" s="1023"/>
      <c r="AB12" s="1023"/>
      <c r="AC12" s="1023"/>
      <c r="AD12" s="1023"/>
      <c r="AE12" s="1023"/>
      <c r="AF12" s="1023"/>
      <c r="AG12" s="1023"/>
      <c r="AH12" s="1023"/>
      <c r="AI12" s="1023"/>
      <c r="AJ12" s="1023"/>
      <c r="AK12" s="1024"/>
    </row>
    <row r="13" spans="1:37" ht="24.75" customHeight="1">
      <c r="A13" s="1896"/>
      <c r="B13" s="1900"/>
      <c r="C13" s="1901"/>
      <c r="D13" s="1901"/>
      <c r="E13" s="1025">
        <v>2</v>
      </c>
      <c r="F13" s="1906"/>
      <c r="G13" s="1907"/>
      <c r="H13" s="1026"/>
      <c r="I13" s="1027"/>
      <c r="J13" s="1027"/>
      <c r="K13" s="1028"/>
      <c r="L13" s="1028"/>
      <c r="M13" s="1028"/>
      <c r="N13" s="1029"/>
      <c r="O13" s="1029"/>
      <c r="P13" s="1028"/>
      <c r="Q13" s="1028"/>
      <c r="R13" s="1030"/>
      <c r="S13" s="1031"/>
      <c r="T13" s="1030"/>
      <c r="U13" s="1030"/>
      <c r="V13" s="1032"/>
      <c r="W13" s="1033"/>
      <c r="X13" s="1026"/>
      <c r="Y13" s="1026"/>
      <c r="Z13" s="1033"/>
      <c r="AA13" s="1033"/>
      <c r="AB13" s="1033"/>
      <c r="AC13" s="1033"/>
      <c r="AD13" s="1033"/>
      <c r="AE13" s="1033"/>
      <c r="AF13" s="1033"/>
      <c r="AG13" s="1033"/>
      <c r="AH13" s="1033"/>
      <c r="AI13" s="1033"/>
      <c r="AJ13" s="1033"/>
      <c r="AK13" s="1034"/>
    </row>
    <row r="14" spans="1:37" ht="24.75" customHeight="1">
      <c r="A14" s="1896"/>
      <c r="B14" s="1900"/>
      <c r="C14" s="1901"/>
      <c r="D14" s="1901"/>
      <c r="E14" s="1025">
        <v>3</v>
      </c>
      <c r="F14" s="1906"/>
      <c r="G14" s="1907"/>
      <c r="H14" s="1035"/>
      <c r="I14" s="1036"/>
      <c r="J14" s="1036"/>
      <c r="K14" s="1028"/>
      <c r="L14" s="1028"/>
      <c r="M14" s="1028"/>
      <c r="N14" s="1029"/>
      <c r="O14" s="1029"/>
      <c r="P14" s="1028"/>
      <c r="Q14" s="1027"/>
      <c r="R14" s="1037"/>
      <c r="S14" s="1038"/>
      <c r="T14" s="1037"/>
      <c r="U14" s="1037"/>
      <c r="V14" s="1039"/>
      <c r="W14" s="1040"/>
      <c r="X14" s="1026"/>
      <c r="Y14" s="1026"/>
      <c r="Z14" s="1033"/>
      <c r="AA14" s="1033"/>
      <c r="AB14" s="1033"/>
      <c r="AC14" s="1033"/>
      <c r="AD14" s="1033"/>
      <c r="AE14" s="1033"/>
      <c r="AF14" s="1033"/>
      <c r="AG14" s="1033"/>
      <c r="AH14" s="1033"/>
      <c r="AI14" s="1033"/>
      <c r="AJ14" s="1033"/>
      <c r="AK14" s="1034"/>
    </row>
    <row r="15" spans="1:37" ht="24.75" customHeight="1" thickBot="1">
      <c r="A15" s="1896"/>
      <c r="B15" s="1902"/>
      <c r="C15" s="1903"/>
      <c r="D15" s="1903"/>
      <c r="E15" s="1041">
        <v>4</v>
      </c>
      <c r="F15" s="1908" t="s">
        <v>611</v>
      </c>
      <c r="G15" s="1909"/>
      <c r="H15" s="1042"/>
      <c r="I15" s="1043"/>
      <c r="J15" s="1044"/>
      <c r="K15" s="1045" t="s">
        <v>612</v>
      </c>
      <c r="L15" s="1045" t="s">
        <v>613</v>
      </c>
      <c r="M15" s="1045" t="s">
        <v>613</v>
      </c>
      <c r="N15" s="1046" t="s">
        <v>613</v>
      </c>
      <c r="O15" s="1046" t="s">
        <v>613</v>
      </c>
      <c r="P15" s="1045" t="s">
        <v>613</v>
      </c>
      <c r="Q15" s="1044"/>
      <c r="R15" s="1047"/>
      <c r="S15" s="1048"/>
      <c r="T15" s="1047"/>
      <c r="U15" s="1049"/>
      <c r="V15" s="1050"/>
      <c r="W15" s="1051"/>
      <c r="X15" s="1042"/>
      <c r="Y15" s="1051"/>
      <c r="Z15" s="1052"/>
      <c r="AA15" s="1052"/>
      <c r="AB15" s="1052"/>
      <c r="AC15" s="1052"/>
      <c r="AD15" s="1052"/>
      <c r="AE15" s="1052"/>
      <c r="AF15" s="1052"/>
      <c r="AG15" s="1052"/>
      <c r="AH15" s="1052"/>
      <c r="AI15" s="1052"/>
      <c r="AJ15" s="1052"/>
      <c r="AK15" s="1053"/>
    </row>
    <row r="16" spans="1:37" ht="24.75" customHeight="1">
      <c r="A16" s="1896"/>
      <c r="B16" s="1898" t="s">
        <v>614</v>
      </c>
      <c r="C16" s="1899"/>
      <c r="D16" s="1899"/>
      <c r="E16" s="1014">
        <v>5</v>
      </c>
      <c r="F16" s="1904"/>
      <c r="G16" s="1905"/>
      <c r="H16" s="1023"/>
      <c r="I16" s="1016"/>
      <c r="J16" s="1054"/>
      <c r="K16" s="1017"/>
      <c r="L16" s="1017"/>
      <c r="M16" s="1017"/>
      <c r="N16" s="1018"/>
      <c r="O16" s="1018"/>
      <c r="P16" s="1017"/>
      <c r="Q16" s="1017"/>
      <c r="R16" s="1055"/>
      <c r="S16" s="1056"/>
      <c r="T16" s="1055"/>
      <c r="U16" s="1057"/>
      <c r="V16" s="1058"/>
      <c r="W16" s="1059"/>
      <c r="X16" s="1060"/>
      <c r="Y16" s="1059"/>
      <c r="Z16" s="1061"/>
      <c r="AA16" s="1061"/>
      <c r="AB16" s="1061"/>
      <c r="AC16" s="1061"/>
      <c r="AD16" s="1061"/>
      <c r="AE16" s="1061"/>
      <c r="AF16" s="1061"/>
      <c r="AG16" s="1061"/>
      <c r="AH16" s="1062"/>
      <c r="AI16" s="1063"/>
      <c r="AJ16" s="1064"/>
      <c r="AK16" s="1024"/>
    </row>
    <row r="17" spans="1:37" ht="24.75" customHeight="1">
      <c r="A17" s="1896"/>
      <c r="B17" s="1910"/>
      <c r="C17" s="1911"/>
      <c r="D17" s="1911"/>
      <c r="E17" s="1025">
        <v>6</v>
      </c>
      <c r="F17" s="1906"/>
      <c r="G17" s="1907"/>
      <c r="H17" s="1033"/>
      <c r="I17" s="1027"/>
      <c r="J17" s="1065"/>
      <c r="K17" s="1066"/>
      <c r="L17" s="1066"/>
      <c r="M17" s="1066"/>
      <c r="N17" s="1067"/>
      <c r="O17" s="1067"/>
      <c r="P17" s="1066"/>
      <c r="Q17" s="1066"/>
      <c r="R17" s="1068"/>
      <c r="S17" s="1069"/>
      <c r="T17" s="1070"/>
      <c r="U17" s="1057"/>
      <c r="V17" s="1071"/>
      <c r="W17" s="1072"/>
      <c r="X17" s="1073"/>
      <c r="Y17" s="1074"/>
      <c r="Z17" s="1075"/>
      <c r="AA17" s="1075"/>
      <c r="AB17" s="1075"/>
      <c r="AC17" s="1075"/>
      <c r="AD17" s="1075"/>
      <c r="AE17" s="1075"/>
      <c r="AF17" s="1075"/>
      <c r="AG17" s="1075"/>
      <c r="AH17" s="1075"/>
      <c r="AI17" s="1075"/>
      <c r="AJ17" s="1076"/>
      <c r="AK17" s="1077"/>
    </row>
    <row r="18" spans="1:37" ht="24.75" customHeight="1">
      <c r="A18" s="1896"/>
      <c r="B18" s="1929" t="s">
        <v>615</v>
      </c>
      <c r="C18" s="1930"/>
      <c r="D18" s="1930"/>
      <c r="E18" s="1025">
        <v>7</v>
      </c>
      <c r="F18" s="1933"/>
      <c r="G18" s="1934"/>
      <c r="H18" s="1033"/>
      <c r="I18" s="1028"/>
      <c r="J18" s="1065"/>
      <c r="K18" s="1028"/>
      <c r="L18" s="1028"/>
      <c r="M18" s="1065"/>
      <c r="N18" s="1029"/>
      <c r="O18" s="1078"/>
      <c r="P18" s="1028"/>
      <c r="Q18" s="1028"/>
      <c r="R18" s="1030"/>
      <c r="S18" s="1031"/>
      <c r="T18" s="1079"/>
      <c r="U18" s="1080"/>
      <c r="V18" s="1081"/>
      <c r="W18" s="1074"/>
      <c r="X18" s="1073"/>
      <c r="Y18" s="1074"/>
      <c r="Z18" s="1075"/>
      <c r="AA18" s="1075"/>
      <c r="AB18" s="1075"/>
      <c r="AC18" s="1075"/>
      <c r="AD18" s="1075"/>
      <c r="AE18" s="1075"/>
      <c r="AF18" s="1075"/>
      <c r="AG18" s="1075"/>
      <c r="AH18" s="1075"/>
      <c r="AI18" s="1075"/>
      <c r="AJ18" s="1076"/>
      <c r="AK18" s="1034"/>
    </row>
    <row r="19" spans="1:37" ht="24.75" customHeight="1">
      <c r="A19" s="1896"/>
      <c r="B19" s="1931"/>
      <c r="C19" s="1932"/>
      <c r="D19" s="1932"/>
      <c r="E19" s="1025">
        <v>8</v>
      </c>
      <c r="F19" s="1906"/>
      <c r="G19" s="1907"/>
      <c r="H19" s="1074"/>
      <c r="I19" s="1065"/>
      <c r="J19" s="1065"/>
      <c r="K19" s="1082"/>
      <c r="L19" s="1028" t="s">
        <v>613</v>
      </c>
      <c r="M19" s="1028" t="s">
        <v>613</v>
      </c>
      <c r="N19" s="1083"/>
      <c r="O19" s="1029" t="s">
        <v>613</v>
      </c>
      <c r="P19" s="1028" t="s">
        <v>613</v>
      </c>
      <c r="Q19" s="1065"/>
      <c r="R19" s="1084"/>
      <c r="S19" s="1085"/>
      <c r="T19" s="1086"/>
      <c r="U19" s="1084"/>
      <c r="V19" s="1081"/>
      <c r="W19" s="1074"/>
      <c r="X19" s="1073"/>
      <c r="Y19" s="1074"/>
      <c r="Z19" s="1076"/>
      <c r="AA19" s="1076"/>
      <c r="AB19" s="1076"/>
      <c r="AC19" s="1076"/>
      <c r="AD19" s="1076"/>
      <c r="AE19" s="1076"/>
      <c r="AF19" s="1076"/>
      <c r="AG19" s="1076"/>
      <c r="AH19" s="1076"/>
      <c r="AI19" s="1076"/>
      <c r="AJ19" s="1076"/>
      <c r="AK19" s="1078"/>
    </row>
    <row r="20" spans="1:37" ht="24.75" customHeight="1">
      <c r="A20" s="1896"/>
      <c r="B20" s="1929" t="s">
        <v>615</v>
      </c>
      <c r="C20" s="1930"/>
      <c r="D20" s="1930"/>
      <c r="E20" s="1025">
        <v>9</v>
      </c>
      <c r="F20" s="1933"/>
      <c r="G20" s="1934"/>
      <c r="H20" s="1033"/>
      <c r="I20" s="1028"/>
      <c r="J20" s="1065"/>
      <c r="K20" s="1028"/>
      <c r="L20" s="1028"/>
      <c r="M20" s="1065"/>
      <c r="N20" s="1029"/>
      <c r="O20" s="1078"/>
      <c r="P20" s="1028"/>
      <c r="Q20" s="1027"/>
      <c r="R20" s="1030"/>
      <c r="S20" s="1031"/>
      <c r="T20" s="1030"/>
      <c r="U20" s="1070"/>
      <c r="V20" s="1081"/>
      <c r="W20" s="1074"/>
      <c r="X20" s="1073"/>
      <c r="Y20" s="1074"/>
      <c r="Z20" s="1075"/>
      <c r="AA20" s="1075"/>
      <c r="AB20" s="1075"/>
      <c r="AC20" s="1075"/>
      <c r="AD20" s="1075"/>
      <c r="AE20" s="1075"/>
      <c r="AF20" s="1075"/>
      <c r="AG20" s="1075"/>
      <c r="AH20" s="1075"/>
      <c r="AI20" s="1075"/>
      <c r="AJ20" s="1076"/>
      <c r="AK20" s="1034"/>
    </row>
    <row r="21" spans="1:37" ht="24.75" customHeight="1" thickBot="1">
      <c r="A21" s="1896"/>
      <c r="B21" s="1931"/>
      <c r="C21" s="1932"/>
      <c r="D21" s="1932"/>
      <c r="E21" s="1041">
        <v>10</v>
      </c>
      <c r="F21" s="1935"/>
      <c r="G21" s="1936"/>
      <c r="H21" s="1051"/>
      <c r="I21" s="1044"/>
      <c r="J21" s="1044"/>
      <c r="K21" s="1087"/>
      <c r="L21" s="1088" t="s">
        <v>613</v>
      </c>
      <c r="M21" s="1088" t="s">
        <v>613</v>
      </c>
      <c r="N21" s="1089"/>
      <c r="O21" s="1090" t="s">
        <v>613</v>
      </c>
      <c r="P21" s="1088" t="s">
        <v>613</v>
      </c>
      <c r="Q21" s="1044"/>
      <c r="R21" s="1049"/>
      <c r="S21" s="1091"/>
      <c r="T21" s="1092"/>
      <c r="U21" s="1049"/>
      <c r="V21" s="1093"/>
      <c r="W21" s="1051"/>
      <c r="X21" s="1042"/>
      <c r="Y21" s="1051"/>
      <c r="Z21" s="1052"/>
      <c r="AA21" s="1052"/>
      <c r="AB21" s="1052"/>
      <c r="AC21" s="1052"/>
      <c r="AD21" s="1052"/>
      <c r="AE21" s="1052"/>
      <c r="AF21" s="1052"/>
      <c r="AG21" s="1052"/>
      <c r="AH21" s="1052"/>
      <c r="AI21" s="1052"/>
      <c r="AJ21" s="1052"/>
      <c r="AK21" s="1053"/>
    </row>
    <row r="22" spans="1:37" ht="24.75" customHeight="1">
      <c r="A22" s="1896"/>
      <c r="B22" s="1915" t="s">
        <v>616</v>
      </c>
      <c r="C22" s="1916"/>
      <c r="D22" s="1916"/>
      <c r="E22" s="1014">
        <v>11</v>
      </c>
      <c r="F22" s="1904"/>
      <c r="G22" s="1905"/>
      <c r="H22" s="1015"/>
      <c r="I22" s="1017"/>
      <c r="J22" s="1094"/>
      <c r="K22" s="1017"/>
      <c r="L22" s="1017"/>
      <c r="M22" s="1017"/>
      <c r="N22" s="1018"/>
      <c r="O22" s="1018"/>
      <c r="P22" s="1017"/>
      <c r="Q22" s="1017"/>
      <c r="R22" s="1020"/>
      <c r="S22" s="1021"/>
      <c r="T22" s="1020"/>
      <c r="U22" s="1020"/>
      <c r="V22" s="1022"/>
      <c r="W22" s="1095"/>
      <c r="X22" s="1059"/>
      <c r="Y22" s="1015"/>
      <c r="Z22" s="1015"/>
      <c r="AA22" s="1015"/>
      <c r="AB22" s="1015"/>
      <c r="AC22" s="1015"/>
      <c r="AD22" s="1015"/>
      <c r="AE22" s="1015"/>
      <c r="AF22" s="1015"/>
      <c r="AG22" s="1015"/>
      <c r="AH22" s="1015"/>
      <c r="AI22" s="1015"/>
      <c r="AJ22" s="1023"/>
      <c r="AK22" s="1024"/>
    </row>
    <row r="23" spans="1:37" ht="24.75" customHeight="1">
      <c r="A23" s="1896"/>
      <c r="B23" s="1917"/>
      <c r="C23" s="1918"/>
      <c r="D23" s="1918"/>
      <c r="E23" s="1025">
        <v>12</v>
      </c>
      <c r="F23" s="1919" t="s">
        <v>611</v>
      </c>
      <c r="G23" s="1920"/>
      <c r="H23" s="1073"/>
      <c r="I23" s="1065"/>
      <c r="J23" s="1074"/>
      <c r="K23" s="1028" t="s">
        <v>613</v>
      </c>
      <c r="L23" s="1028" t="s">
        <v>613</v>
      </c>
      <c r="M23" s="1028" t="s">
        <v>613</v>
      </c>
      <c r="N23" s="1029" t="s">
        <v>613</v>
      </c>
      <c r="O23" s="1029" t="s">
        <v>613</v>
      </c>
      <c r="P23" s="1028" t="s">
        <v>613</v>
      </c>
      <c r="Q23" s="1065"/>
      <c r="R23" s="1096"/>
      <c r="S23" s="1097"/>
      <c r="T23" s="1096"/>
      <c r="U23" s="1096"/>
      <c r="V23" s="1081"/>
      <c r="W23" s="1074"/>
      <c r="X23" s="1073"/>
      <c r="Y23" s="1074"/>
      <c r="Z23" s="1076"/>
      <c r="AA23" s="1076"/>
      <c r="AB23" s="1076"/>
      <c r="AC23" s="1076"/>
      <c r="AD23" s="1076"/>
      <c r="AE23" s="1076"/>
      <c r="AF23" s="1076"/>
      <c r="AG23" s="1076"/>
      <c r="AH23" s="1076"/>
      <c r="AI23" s="1076"/>
      <c r="AJ23" s="1076"/>
      <c r="AK23" s="1078"/>
    </row>
    <row r="24" spans="1:37" ht="24.75" customHeight="1" thickBot="1">
      <c r="A24" s="1896"/>
      <c r="B24" s="1921" t="s">
        <v>617</v>
      </c>
      <c r="C24" s="1922"/>
      <c r="D24" s="1922"/>
      <c r="E24" s="1041">
        <v>13</v>
      </c>
      <c r="F24" s="1923" t="s">
        <v>618</v>
      </c>
      <c r="G24" s="1924"/>
      <c r="H24" s="1042"/>
      <c r="I24" s="1044"/>
      <c r="J24" s="1051"/>
      <c r="K24" s="1045" t="s">
        <v>613</v>
      </c>
      <c r="L24" s="1045" t="s">
        <v>613</v>
      </c>
      <c r="M24" s="1045" t="s">
        <v>613</v>
      </c>
      <c r="N24" s="1046" t="s">
        <v>613</v>
      </c>
      <c r="O24" s="1046" t="s">
        <v>613</v>
      </c>
      <c r="P24" s="1045" t="s">
        <v>613</v>
      </c>
      <c r="Q24" s="1043"/>
      <c r="R24" s="1047"/>
      <c r="S24" s="1048"/>
      <c r="T24" s="1047"/>
      <c r="U24" s="1047"/>
      <c r="V24" s="1050"/>
      <c r="W24" s="1051"/>
      <c r="X24" s="1042"/>
      <c r="Y24" s="1051"/>
      <c r="Z24" s="1052"/>
      <c r="AA24" s="1098"/>
      <c r="AB24" s="1098"/>
      <c r="AC24" s="1098"/>
      <c r="AD24" s="1098"/>
      <c r="AE24" s="1098"/>
      <c r="AF24" s="1098"/>
      <c r="AG24" s="1098"/>
      <c r="AH24" s="1098"/>
      <c r="AI24" s="1098"/>
      <c r="AJ24" s="1052"/>
      <c r="AK24" s="1053"/>
    </row>
    <row r="25" spans="1:37" ht="24.75" customHeight="1">
      <c r="A25" s="1896"/>
      <c r="B25" s="1915" t="s">
        <v>619</v>
      </c>
      <c r="C25" s="1916"/>
      <c r="D25" s="1916"/>
      <c r="E25" s="1014">
        <v>14</v>
      </c>
      <c r="F25" s="1904"/>
      <c r="G25" s="1905"/>
      <c r="H25" s="1099"/>
      <c r="I25" s="1100"/>
      <c r="J25" s="1094"/>
      <c r="K25" s="1017"/>
      <c r="L25" s="1017"/>
      <c r="M25" s="1017"/>
      <c r="N25" s="1018"/>
      <c r="O25" s="1018"/>
      <c r="P25" s="1017"/>
      <c r="Q25" s="1017"/>
      <c r="R25" s="1020"/>
      <c r="S25" s="1021"/>
      <c r="T25" s="1020"/>
      <c r="U25" s="1020"/>
      <c r="V25" s="1022"/>
      <c r="W25" s="1023"/>
      <c r="X25" s="1059"/>
      <c r="Y25" s="1015"/>
      <c r="Z25" s="1015"/>
      <c r="AA25" s="1015"/>
      <c r="AB25" s="1015"/>
      <c r="AC25" s="1015"/>
      <c r="AD25" s="1015"/>
      <c r="AE25" s="1015"/>
      <c r="AF25" s="1015"/>
      <c r="AG25" s="1015"/>
      <c r="AH25" s="1015"/>
      <c r="AI25" s="1015"/>
      <c r="AJ25" s="1023"/>
      <c r="AK25" s="1024"/>
    </row>
    <row r="26" spans="1:37" ht="24.75" customHeight="1" thickBot="1">
      <c r="A26" s="1896"/>
      <c r="B26" s="1925"/>
      <c r="C26" s="1926"/>
      <c r="D26" s="1926"/>
      <c r="E26" s="1041">
        <v>15</v>
      </c>
      <c r="F26" s="1927" t="s">
        <v>611</v>
      </c>
      <c r="G26" s="1928"/>
      <c r="H26" s="1051"/>
      <c r="I26" s="1044"/>
      <c r="J26" s="1051"/>
      <c r="K26" s="1088" t="s">
        <v>613</v>
      </c>
      <c r="L26" s="1088" t="s">
        <v>613</v>
      </c>
      <c r="M26" s="1088" t="s">
        <v>613</v>
      </c>
      <c r="N26" s="1090" t="s">
        <v>613</v>
      </c>
      <c r="O26" s="1090" t="s">
        <v>613</v>
      </c>
      <c r="P26" s="1101" t="s">
        <v>613</v>
      </c>
      <c r="Q26" s="1044"/>
      <c r="R26" s="1049"/>
      <c r="S26" s="1091"/>
      <c r="T26" s="1049"/>
      <c r="U26" s="1049"/>
      <c r="V26" s="1093"/>
      <c r="W26" s="1102"/>
      <c r="X26" s="1042"/>
      <c r="Y26" s="1051"/>
      <c r="Z26" s="1051"/>
      <c r="AA26" s="1051"/>
      <c r="AB26" s="1051"/>
      <c r="AC26" s="1051"/>
      <c r="AD26" s="1051"/>
      <c r="AE26" s="1051"/>
      <c r="AF26" s="1051"/>
      <c r="AG26" s="1051"/>
      <c r="AH26" s="1051"/>
      <c r="AI26" s="1051"/>
      <c r="AJ26" s="1051"/>
      <c r="AK26" s="1053"/>
    </row>
    <row r="27" spans="1:37" ht="24.75" customHeight="1">
      <c r="A27" s="1896"/>
      <c r="B27" s="1938" t="s">
        <v>620</v>
      </c>
      <c r="C27" s="1939"/>
      <c r="D27" s="1939"/>
      <c r="E27" s="1014">
        <v>16</v>
      </c>
      <c r="F27" s="1904"/>
      <c r="G27" s="1905"/>
      <c r="H27" s="1099"/>
      <c r="I27" s="1017"/>
      <c r="J27" s="1094"/>
      <c r="K27" s="1017"/>
      <c r="L27" s="1017"/>
      <c r="M27" s="1017"/>
      <c r="N27" s="1018"/>
      <c r="O27" s="1018"/>
      <c r="P27" s="1017"/>
      <c r="Q27" s="1017"/>
      <c r="R27" s="1103"/>
      <c r="S27" s="1104"/>
      <c r="T27" s="1103"/>
      <c r="U27" s="1103"/>
      <c r="V27" s="1105"/>
      <c r="W27" s="1095"/>
      <c r="X27" s="1059"/>
      <c r="Y27" s="1023"/>
      <c r="Z27" s="1099"/>
      <c r="AA27" s="1099"/>
      <c r="AB27" s="1099"/>
      <c r="AC27" s="1099"/>
      <c r="AD27" s="1099"/>
      <c r="AE27" s="1099"/>
      <c r="AF27" s="1099"/>
      <c r="AG27" s="1099"/>
      <c r="AH27" s="1099"/>
      <c r="AI27" s="1099"/>
      <c r="AJ27" s="1095"/>
      <c r="AK27" s="1024"/>
    </row>
    <row r="28" spans="1:37" ht="24.75" customHeight="1" thickBot="1">
      <c r="A28" s="1897"/>
      <c r="B28" s="1940"/>
      <c r="C28" s="1941"/>
      <c r="D28" s="1941"/>
      <c r="E28" s="1041">
        <v>17</v>
      </c>
      <c r="F28" s="1927" t="s">
        <v>611</v>
      </c>
      <c r="G28" s="1928"/>
      <c r="H28" s="1042"/>
      <c r="I28" s="1044"/>
      <c r="J28" s="1051"/>
      <c r="K28" s="1045" t="s">
        <v>613</v>
      </c>
      <c r="L28" s="1045" t="s">
        <v>613</v>
      </c>
      <c r="M28" s="1045" t="s">
        <v>613</v>
      </c>
      <c r="N28" s="1046" t="s">
        <v>613</v>
      </c>
      <c r="O28" s="1046" t="s">
        <v>613</v>
      </c>
      <c r="P28" s="1045" t="s">
        <v>613</v>
      </c>
      <c r="Q28" s="1044"/>
      <c r="R28" s="1047"/>
      <c r="S28" s="1048"/>
      <c r="T28" s="1047"/>
      <c r="U28" s="1047"/>
      <c r="V28" s="1093"/>
      <c r="W28" s="1051"/>
      <c r="X28" s="1042"/>
      <c r="Y28" s="1051"/>
      <c r="Z28" s="1052"/>
      <c r="AA28" s="1052"/>
      <c r="AB28" s="1052"/>
      <c r="AC28" s="1052"/>
      <c r="AD28" s="1052"/>
      <c r="AE28" s="1052"/>
      <c r="AF28" s="1052"/>
      <c r="AG28" s="1052"/>
      <c r="AH28" s="1052"/>
      <c r="AI28" s="1052"/>
      <c r="AJ28" s="1052"/>
      <c r="AK28" s="1053"/>
    </row>
    <row r="29" spans="1:37" ht="24.75" customHeight="1">
      <c r="A29" s="1106"/>
      <c r="B29" s="1942" t="s">
        <v>2436</v>
      </c>
      <c r="C29" s="1942"/>
      <c r="D29" s="1942"/>
      <c r="E29" s="1937"/>
      <c r="F29" s="1942"/>
      <c r="G29" s="1942"/>
      <c r="H29" s="1942"/>
      <c r="I29" s="1942"/>
      <c r="J29" s="1942"/>
      <c r="K29" s="1942"/>
      <c r="L29" s="1942"/>
      <c r="M29" s="1942"/>
      <c r="N29" s="1942"/>
      <c r="O29" s="1942"/>
      <c r="P29" s="1942"/>
      <c r="Q29" s="1942"/>
      <c r="R29" s="1942"/>
      <c r="S29" s="1942"/>
      <c r="T29" s="1942"/>
      <c r="U29" s="1942"/>
      <c r="V29" s="1942"/>
      <c r="W29" s="1942"/>
      <c r="X29" s="1942"/>
      <c r="Y29" s="1942"/>
      <c r="Z29" s="1942"/>
      <c r="AA29" s="1942"/>
      <c r="AB29" s="1942"/>
      <c r="AC29" s="1942"/>
      <c r="AD29" s="1942"/>
      <c r="AE29" s="1942"/>
      <c r="AF29" s="1942"/>
      <c r="AG29" s="1942"/>
      <c r="AH29" s="1942"/>
      <c r="AI29" s="1942"/>
      <c r="AJ29" s="1942"/>
      <c r="AK29" s="1107"/>
    </row>
    <row r="30" spans="1:37" ht="24.75" customHeight="1">
      <c r="A30" s="1106"/>
      <c r="B30" s="1937" t="s">
        <v>2437</v>
      </c>
      <c r="C30" s="1937"/>
      <c r="D30" s="1937"/>
      <c r="E30" s="1937"/>
      <c r="F30" s="1937"/>
      <c r="G30" s="1937"/>
      <c r="H30" s="1937"/>
      <c r="I30" s="1937"/>
      <c r="J30" s="1937"/>
      <c r="K30" s="1937"/>
      <c r="L30" s="1937"/>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107"/>
    </row>
    <row r="31" spans="1:37" ht="32.25" customHeight="1">
      <c r="A31" s="1106"/>
      <c r="B31" s="1937" t="s">
        <v>2438</v>
      </c>
      <c r="C31" s="1937"/>
      <c r="D31" s="1937"/>
      <c r="E31" s="1937"/>
      <c r="F31" s="1937"/>
      <c r="G31" s="1937"/>
      <c r="H31" s="1937"/>
      <c r="I31" s="1937"/>
      <c r="J31" s="1937"/>
      <c r="K31" s="1937"/>
      <c r="L31" s="1937"/>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107"/>
    </row>
    <row r="32" spans="1:37" ht="30" customHeight="1">
      <c r="A32" s="1106"/>
      <c r="B32" s="1937" t="s">
        <v>2439</v>
      </c>
      <c r="C32" s="1937"/>
      <c r="D32" s="1937"/>
      <c r="E32" s="1937"/>
      <c r="F32" s="1937"/>
      <c r="G32" s="1937"/>
      <c r="H32" s="1937"/>
      <c r="I32" s="1937"/>
      <c r="J32" s="1937"/>
      <c r="K32" s="1937"/>
      <c r="L32" s="1937"/>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107"/>
    </row>
    <row r="33" spans="1:37" s="104" customFormat="1" ht="24.75" customHeight="1" thickBot="1">
      <c r="B33" s="1829" t="s">
        <v>2416</v>
      </c>
      <c r="C33" s="1829"/>
      <c r="D33" s="1829"/>
      <c r="E33" s="1829"/>
      <c r="F33" s="1829"/>
      <c r="G33" s="1829"/>
      <c r="H33" s="1829"/>
      <c r="I33" s="1829"/>
      <c r="J33" s="1829"/>
      <c r="K33" s="1829"/>
      <c r="L33" s="1829"/>
      <c r="M33" s="1829"/>
      <c r="N33" s="1829"/>
      <c r="O33" s="1829"/>
      <c r="P33" s="1829"/>
      <c r="Q33" s="1829"/>
      <c r="R33" s="1829"/>
      <c r="S33" s="1829"/>
      <c r="T33" s="1829"/>
      <c r="U33" s="1829"/>
      <c r="V33" s="1829"/>
      <c r="W33" s="1829"/>
      <c r="X33" s="1829"/>
      <c r="Y33" s="1829"/>
      <c r="Z33" s="1829"/>
      <c r="AA33" s="1829"/>
      <c r="AB33" s="1829"/>
      <c r="AC33" s="1829"/>
      <c r="AD33" s="1829"/>
      <c r="AE33" s="1829"/>
      <c r="AF33" s="1829"/>
      <c r="AG33" s="1829"/>
      <c r="AH33" s="1829"/>
      <c r="AI33" s="1829"/>
      <c r="AJ33" s="1829"/>
      <c r="AK33" s="105"/>
    </row>
    <row r="34" spans="1:37" ht="24.75" customHeight="1" thickTop="1" thickBot="1">
      <c r="A34" s="1108"/>
      <c r="B34" s="1830" t="s">
        <v>637</v>
      </c>
      <c r="C34" s="1830"/>
      <c r="D34" s="1830"/>
      <c r="E34" s="1830"/>
      <c r="F34" s="1830"/>
      <c r="G34" s="1830"/>
      <c r="H34" s="1830"/>
      <c r="I34" s="1830"/>
      <c r="J34" s="1830"/>
      <c r="K34" s="1830"/>
      <c r="L34" s="1830"/>
      <c r="M34" s="1830"/>
      <c r="N34" s="1830"/>
      <c r="O34" s="1830"/>
      <c r="P34" s="1830"/>
      <c r="Q34" s="1830"/>
      <c r="R34" s="1830"/>
      <c r="S34" s="1830"/>
      <c r="T34" s="1830"/>
      <c r="U34" s="1830"/>
      <c r="V34" s="1830"/>
      <c r="W34" s="1830"/>
      <c r="X34" s="1830"/>
      <c r="Y34" s="1830"/>
      <c r="AB34" s="1109" t="s">
        <v>577</v>
      </c>
      <c r="AC34" s="1110"/>
      <c r="AD34" s="1111"/>
      <c r="AE34" s="998"/>
      <c r="AF34" s="998"/>
      <c r="AG34" s="998"/>
      <c r="AH34" s="999" t="s">
        <v>2418</v>
      </c>
      <c r="AI34" s="998"/>
      <c r="AJ34" s="998"/>
      <c r="AK34" s="1001"/>
    </row>
    <row r="35" spans="1:37" ht="24.75" customHeight="1" thickTop="1" thickBot="1">
      <c r="A35" s="1108"/>
      <c r="B35" s="1830" t="s">
        <v>2419</v>
      </c>
      <c r="C35" s="1830"/>
      <c r="D35" s="1830"/>
      <c r="E35" s="1830"/>
      <c r="F35" s="1830"/>
      <c r="G35" s="1830"/>
      <c r="H35" s="1830"/>
      <c r="I35" s="1830"/>
      <c r="J35" s="1830"/>
      <c r="K35" s="1830"/>
      <c r="L35" s="1830"/>
      <c r="M35" s="1830"/>
      <c r="N35" s="1830"/>
      <c r="O35" s="1830"/>
      <c r="P35" s="1830"/>
      <c r="Q35" s="1830"/>
      <c r="R35" s="1830"/>
      <c r="S35" s="1830"/>
      <c r="T35" s="1830"/>
      <c r="U35" s="1830"/>
      <c r="V35" s="1830"/>
      <c r="W35" s="1830"/>
      <c r="X35" s="1830"/>
      <c r="Y35" s="1830"/>
      <c r="Z35" s="1112"/>
      <c r="AA35" s="1113"/>
      <c r="AC35" s="1831" t="s">
        <v>2420</v>
      </c>
      <c r="AD35" s="1831"/>
      <c r="AE35" s="1832" t="s">
        <v>2421</v>
      </c>
      <c r="AF35" s="1832"/>
      <c r="AG35" s="1832"/>
      <c r="AH35" s="1832"/>
      <c r="AI35" s="1832"/>
      <c r="AJ35" s="1832"/>
      <c r="AK35" s="1832"/>
    </row>
    <row r="36" spans="1:37" ht="30" customHeight="1" thickTop="1" thickBot="1">
      <c r="A36" s="1002" t="s">
        <v>621</v>
      </c>
      <c r="Z36" s="1943" t="s">
        <v>579</v>
      </c>
      <c r="AA36" s="1944"/>
      <c r="AB36" s="1945"/>
      <c r="AC36" s="1114" t="str">
        <f>IF(AC4="","",AC4)</f>
        <v/>
      </c>
      <c r="AD36" s="1114" t="str">
        <f t="shared" ref="AD36:AK36" si="0">IF(AD4="","",AD4)</f>
        <v/>
      </c>
      <c r="AE36" s="1115" t="str">
        <f t="shared" si="0"/>
        <v/>
      </c>
      <c r="AF36" s="1004" t="str">
        <f t="shared" si="0"/>
        <v/>
      </c>
      <c r="AG36" s="1004" t="str">
        <f t="shared" si="0"/>
        <v/>
      </c>
      <c r="AH36" s="1004" t="str">
        <f t="shared" si="0"/>
        <v/>
      </c>
      <c r="AI36" s="1004" t="str">
        <f t="shared" si="0"/>
        <v/>
      </c>
      <c r="AJ36" s="1115" t="str">
        <f t="shared" si="0"/>
        <v/>
      </c>
      <c r="AK36" s="1115" t="str">
        <f t="shared" si="0"/>
        <v/>
      </c>
    </row>
    <row r="37" spans="1:37" ht="26.25" customHeight="1" thickBot="1">
      <c r="A37" s="1946"/>
      <c r="B37" s="1948" t="s">
        <v>589</v>
      </c>
      <c r="C37" s="1949"/>
      <c r="D37" s="1949"/>
      <c r="E37" s="1949"/>
      <c r="F37" s="1949"/>
      <c r="G37" s="1949"/>
      <c r="H37" s="1949"/>
      <c r="I37" s="1949"/>
      <c r="J37" s="1950"/>
      <c r="K37" s="1877" t="s">
        <v>590</v>
      </c>
      <c r="L37" s="1877" t="s">
        <v>591</v>
      </c>
      <c r="M37" s="1877" t="s">
        <v>592</v>
      </c>
      <c r="N37" s="1879" t="s">
        <v>593</v>
      </c>
      <c r="O37" s="1879"/>
      <c r="P37" s="1880"/>
      <c r="Q37" s="1913" t="s">
        <v>594</v>
      </c>
      <c r="R37" s="1914"/>
      <c r="S37" s="1877" t="s">
        <v>595</v>
      </c>
      <c r="T37" s="1877" t="s">
        <v>596</v>
      </c>
      <c r="U37" s="1877" t="s">
        <v>597</v>
      </c>
      <c r="V37" s="1877" t="s">
        <v>622</v>
      </c>
      <c r="W37" s="1877" t="s">
        <v>599</v>
      </c>
      <c r="X37" s="1877" t="s">
        <v>623</v>
      </c>
      <c r="Y37" s="1877" t="s">
        <v>624</v>
      </c>
      <c r="Z37" s="1836" t="s">
        <v>605</v>
      </c>
      <c r="AA37" s="1848"/>
      <c r="AB37" s="1848"/>
      <c r="AC37" s="1848"/>
      <c r="AD37" s="1848"/>
      <c r="AE37" s="1848"/>
      <c r="AF37" s="1848"/>
      <c r="AG37" s="1848"/>
      <c r="AH37" s="1848"/>
      <c r="AI37" s="1848"/>
      <c r="AJ37" s="1837"/>
      <c r="AK37" s="1891" t="s">
        <v>606</v>
      </c>
    </row>
    <row r="38" spans="1:37" s="109" customFormat="1" ht="100.5" customHeight="1">
      <c r="A38" s="1947"/>
      <c r="B38" s="1951"/>
      <c r="C38" s="1952"/>
      <c r="D38" s="1952"/>
      <c r="E38" s="1952"/>
      <c r="F38" s="1952"/>
      <c r="G38" s="1952"/>
      <c r="H38" s="1952"/>
      <c r="I38" s="1952"/>
      <c r="J38" s="1953"/>
      <c r="K38" s="1878"/>
      <c r="L38" s="1878"/>
      <c r="M38" s="1878"/>
      <c r="N38" s="911" t="s">
        <v>607</v>
      </c>
      <c r="O38" s="906" t="s">
        <v>625</v>
      </c>
      <c r="P38" s="906" t="s">
        <v>608</v>
      </c>
      <c r="Q38" s="1008" t="s">
        <v>607</v>
      </c>
      <c r="R38" s="1008" t="s">
        <v>608</v>
      </c>
      <c r="S38" s="1878"/>
      <c r="T38" s="1878"/>
      <c r="U38" s="1878"/>
      <c r="V38" s="1878"/>
      <c r="W38" s="1878"/>
      <c r="X38" s="1878"/>
      <c r="Y38" s="1878"/>
      <c r="Z38" s="1838"/>
      <c r="AA38" s="1912"/>
      <c r="AB38" s="1912"/>
      <c r="AC38" s="1912"/>
      <c r="AD38" s="1912"/>
      <c r="AE38" s="1912"/>
      <c r="AF38" s="1912"/>
      <c r="AG38" s="1912"/>
      <c r="AH38" s="1912"/>
      <c r="AI38" s="1912"/>
      <c r="AJ38" s="1839"/>
      <c r="AK38" s="1892"/>
    </row>
    <row r="39" spans="1:37" s="109" customFormat="1" ht="41.1" customHeight="1" thickBot="1">
      <c r="A39" s="1116"/>
      <c r="B39" s="1117"/>
      <c r="C39" s="908"/>
      <c r="D39" s="908"/>
      <c r="E39" s="908"/>
      <c r="F39" s="908"/>
      <c r="G39" s="908"/>
      <c r="H39" s="908"/>
      <c r="I39" s="908"/>
      <c r="J39" s="909"/>
      <c r="K39" s="1118" t="s">
        <v>2423</v>
      </c>
      <c r="L39" s="1118" t="s">
        <v>2424</v>
      </c>
      <c r="M39" s="1118" t="s">
        <v>2425</v>
      </c>
      <c r="N39" s="1119" t="s">
        <v>2426</v>
      </c>
      <c r="O39" s="1010" t="s">
        <v>2427</v>
      </c>
      <c r="P39" s="1010" t="s">
        <v>2427</v>
      </c>
      <c r="Q39" s="1120" t="s">
        <v>2426</v>
      </c>
      <c r="R39" s="1120" t="s">
        <v>2426</v>
      </c>
      <c r="S39" s="1118" t="s">
        <v>2426</v>
      </c>
      <c r="T39" s="1118" t="s">
        <v>2428</v>
      </c>
      <c r="U39" s="1118" t="s">
        <v>2429</v>
      </c>
      <c r="V39" s="1118" t="s">
        <v>2429</v>
      </c>
      <c r="W39" s="1118" t="s">
        <v>2429</v>
      </c>
      <c r="X39" s="1118" t="s">
        <v>2429</v>
      </c>
      <c r="Y39" s="1118" t="s">
        <v>2432</v>
      </c>
      <c r="Z39" s="1840" t="s">
        <v>2434</v>
      </c>
      <c r="AA39" s="1849"/>
      <c r="AB39" s="1849"/>
      <c r="AC39" s="1849"/>
      <c r="AD39" s="1849"/>
      <c r="AE39" s="1849"/>
      <c r="AF39" s="1849"/>
      <c r="AG39" s="1849"/>
      <c r="AH39" s="1849"/>
      <c r="AI39" s="1849"/>
      <c r="AJ39" s="1841"/>
      <c r="AK39" s="1013" t="s">
        <v>2435</v>
      </c>
    </row>
    <row r="40" spans="1:37" ht="24.95" customHeight="1" thickBot="1">
      <c r="A40" s="1954" t="s">
        <v>626</v>
      </c>
      <c r="B40" s="1852" t="s">
        <v>627</v>
      </c>
      <c r="C40" s="907">
        <v>18</v>
      </c>
      <c r="D40" s="1957" t="s">
        <v>628</v>
      </c>
      <c r="E40" s="1958"/>
      <c r="F40" s="1958"/>
      <c r="G40" s="1958"/>
      <c r="H40" s="1958"/>
      <c r="I40" s="1958"/>
      <c r="J40" s="1959"/>
      <c r="K40" s="1121"/>
      <c r="L40" s="111"/>
      <c r="M40" s="1121"/>
      <c r="N40" s="1121"/>
      <c r="O40" s="1121"/>
      <c r="P40" s="111"/>
      <c r="Q40" s="1122"/>
      <c r="R40" s="1123"/>
      <c r="S40" s="111"/>
      <c r="T40" s="111"/>
      <c r="U40" s="1124"/>
      <c r="V40" s="1124"/>
      <c r="W40" s="1124"/>
      <c r="X40" s="1124"/>
      <c r="Y40" s="1121"/>
      <c r="Z40" s="1121"/>
      <c r="AA40" s="1121"/>
      <c r="AB40" s="1121"/>
      <c r="AC40" s="1121"/>
      <c r="AD40" s="1121"/>
      <c r="AE40" s="1121"/>
      <c r="AF40" s="1121"/>
      <c r="AG40" s="1121"/>
      <c r="AH40" s="1121"/>
      <c r="AI40" s="1121"/>
      <c r="AJ40" s="1121"/>
      <c r="AK40" s="1123"/>
    </row>
    <row r="41" spans="1:37" ht="24.95" customHeight="1" thickBot="1">
      <c r="A41" s="1955"/>
      <c r="B41" s="1853"/>
      <c r="C41" s="907">
        <v>19</v>
      </c>
      <c r="D41" s="1960" t="s">
        <v>629</v>
      </c>
      <c r="E41" s="1961"/>
      <c r="F41" s="1961"/>
      <c r="G41" s="1961"/>
      <c r="H41" s="1961"/>
      <c r="I41" s="1961"/>
      <c r="J41" s="1962"/>
      <c r="K41" s="1121"/>
      <c r="L41" s="111"/>
      <c r="M41" s="1121"/>
      <c r="N41" s="1121"/>
      <c r="O41" s="1121"/>
      <c r="P41" s="111"/>
      <c r="Q41" s="1122"/>
      <c r="R41" s="1123"/>
      <c r="S41" s="111"/>
      <c r="T41" s="111"/>
      <c r="U41" s="1124"/>
      <c r="V41" s="1124"/>
      <c r="W41" s="1124"/>
      <c r="X41" s="1124"/>
      <c r="Y41" s="1121"/>
      <c r="Z41" s="1121"/>
      <c r="AA41" s="1121"/>
      <c r="AB41" s="1121"/>
      <c r="AC41" s="1121"/>
      <c r="AD41" s="1121"/>
      <c r="AE41" s="1121"/>
      <c r="AF41" s="1121"/>
      <c r="AG41" s="1121"/>
      <c r="AH41" s="1121"/>
      <c r="AI41" s="1121"/>
      <c r="AJ41" s="1121"/>
      <c r="AK41" s="1123"/>
    </row>
    <row r="42" spans="1:37" ht="24.95" customHeight="1" thickBot="1">
      <c r="A42" s="1955"/>
      <c r="B42" s="1853"/>
      <c r="C42" s="907">
        <v>20</v>
      </c>
      <c r="D42" s="1960" t="s">
        <v>630</v>
      </c>
      <c r="E42" s="1961"/>
      <c r="F42" s="1961"/>
      <c r="G42" s="1961"/>
      <c r="H42" s="1961"/>
      <c r="I42" s="1961"/>
      <c r="J42" s="1962"/>
      <c r="K42" s="1121"/>
      <c r="L42" s="1121"/>
      <c r="M42" s="1121"/>
      <c r="N42" s="1121"/>
      <c r="O42" s="1121"/>
      <c r="P42" s="111"/>
      <c r="Q42" s="1122"/>
      <c r="R42" s="1123"/>
      <c r="S42" s="111"/>
      <c r="T42" s="111"/>
      <c r="U42" s="1124"/>
      <c r="V42" s="1124"/>
      <c r="W42" s="1124"/>
      <c r="X42" s="1124"/>
      <c r="Y42" s="1121"/>
      <c r="Z42" s="1121"/>
      <c r="AA42" s="1121"/>
      <c r="AB42" s="1121"/>
      <c r="AC42" s="1121"/>
      <c r="AD42" s="1121"/>
      <c r="AE42" s="1121"/>
      <c r="AF42" s="1121"/>
      <c r="AG42" s="1121"/>
      <c r="AH42" s="1121"/>
      <c r="AI42" s="1121"/>
      <c r="AJ42" s="1121"/>
      <c r="AK42" s="1123"/>
    </row>
    <row r="43" spans="1:37" ht="24.95" customHeight="1" thickBot="1">
      <c r="A43" s="1955"/>
      <c r="B43" s="1853"/>
      <c r="C43" s="907">
        <v>21</v>
      </c>
      <c r="D43" s="1963" t="s">
        <v>631</v>
      </c>
      <c r="E43" s="1964"/>
      <c r="F43" s="1964"/>
      <c r="G43" s="1964"/>
      <c r="H43" s="1964"/>
      <c r="I43" s="1964"/>
      <c r="J43" s="1965"/>
      <c r="K43" s="1121"/>
      <c r="L43" s="111"/>
      <c r="M43" s="111"/>
      <c r="N43" s="1121"/>
      <c r="O43" s="1121"/>
      <c r="P43" s="111"/>
      <c r="Q43" s="1122"/>
      <c r="R43" s="1123"/>
      <c r="S43" s="111"/>
      <c r="T43" s="111"/>
      <c r="U43" s="1124"/>
      <c r="V43" s="1124"/>
      <c r="W43" s="1124"/>
      <c r="X43" s="1124"/>
      <c r="Y43" s="111"/>
      <c r="Z43" s="1121"/>
      <c r="AA43" s="1121"/>
      <c r="AB43" s="1121"/>
      <c r="AC43" s="1121"/>
      <c r="AD43" s="1121"/>
      <c r="AE43" s="1121"/>
      <c r="AF43" s="1121"/>
      <c r="AG43" s="1121"/>
      <c r="AH43" s="1121"/>
      <c r="AI43" s="1121"/>
      <c r="AJ43" s="1121"/>
      <c r="AK43" s="1123"/>
    </row>
    <row r="44" spans="1:37" ht="24.95" customHeight="1" thickBot="1">
      <c r="A44" s="1955"/>
      <c r="B44" s="1853"/>
      <c r="C44" s="907">
        <v>22</v>
      </c>
      <c r="D44" s="1963" t="s">
        <v>632</v>
      </c>
      <c r="E44" s="1964"/>
      <c r="F44" s="1964"/>
      <c r="G44" s="1964"/>
      <c r="H44" s="1964"/>
      <c r="I44" s="1964"/>
      <c r="J44" s="1965"/>
      <c r="K44" s="1121"/>
      <c r="L44" s="111"/>
      <c r="M44" s="111"/>
      <c r="N44" s="1121"/>
      <c r="O44" s="1121"/>
      <c r="P44" s="111"/>
      <c r="Q44" s="1122"/>
      <c r="R44" s="1123"/>
      <c r="S44" s="111"/>
      <c r="T44" s="111"/>
      <c r="U44" s="1124"/>
      <c r="V44" s="1124"/>
      <c r="W44" s="1124"/>
      <c r="X44" s="1124"/>
      <c r="Y44" s="111"/>
      <c r="Z44" s="1121"/>
      <c r="AA44" s="1121"/>
      <c r="AB44" s="1121"/>
      <c r="AC44" s="1121"/>
      <c r="AD44" s="1121"/>
      <c r="AE44" s="1121"/>
      <c r="AF44" s="1121"/>
      <c r="AG44" s="1121"/>
      <c r="AH44" s="1121"/>
      <c r="AI44" s="1121"/>
      <c r="AJ44" s="1121"/>
      <c r="AK44" s="1123"/>
    </row>
    <row r="45" spans="1:37" ht="24.95" customHeight="1" thickBot="1">
      <c r="A45" s="1955"/>
      <c r="B45" s="1853"/>
      <c r="C45" s="907">
        <v>23</v>
      </c>
      <c r="D45" s="1963" t="s">
        <v>633</v>
      </c>
      <c r="E45" s="1964"/>
      <c r="F45" s="1964"/>
      <c r="G45" s="1964"/>
      <c r="H45" s="1964"/>
      <c r="I45" s="1964"/>
      <c r="J45" s="1965"/>
      <c r="K45" s="1121"/>
      <c r="L45" s="111"/>
      <c r="M45" s="111"/>
      <c r="N45" s="1121"/>
      <c r="O45" s="1121"/>
      <c r="P45" s="111"/>
      <c r="Q45" s="1122"/>
      <c r="R45" s="1123"/>
      <c r="S45" s="111"/>
      <c r="T45" s="111"/>
      <c r="U45" s="1124"/>
      <c r="V45" s="1124"/>
      <c r="W45" s="1124"/>
      <c r="X45" s="1124"/>
      <c r="Y45" s="111"/>
      <c r="Z45" s="1121"/>
      <c r="AA45" s="1121"/>
      <c r="AB45" s="1121"/>
      <c r="AC45" s="1121"/>
      <c r="AD45" s="1121"/>
      <c r="AE45" s="1121"/>
      <c r="AF45" s="1121"/>
      <c r="AG45" s="1121"/>
      <c r="AH45" s="1121"/>
      <c r="AI45" s="1121"/>
      <c r="AJ45" s="1121"/>
      <c r="AK45" s="1123"/>
    </row>
    <row r="46" spans="1:37" ht="24.95" customHeight="1" thickBot="1">
      <c r="A46" s="1955"/>
      <c r="B46" s="1854"/>
      <c r="C46" s="907">
        <v>24</v>
      </c>
      <c r="D46" s="1963" t="s">
        <v>634</v>
      </c>
      <c r="E46" s="1964"/>
      <c r="F46" s="1964"/>
      <c r="G46" s="1964"/>
      <c r="H46" s="1964"/>
      <c r="I46" s="1964"/>
      <c r="J46" s="1965"/>
      <c r="K46" s="1121"/>
      <c r="L46" s="111"/>
      <c r="M46" s="111"/>
      <c r="N46" s="1121"/>
      <c r="O46" s="1121"/>
      <c r="P46" s="111"/>
      <c r="Q46" s="1122"/>
      <c r="R46" s="1123"/>
      <c r="S46" s="111"/>
      <c r="T46" s="111"/>
      <c r="U46" s="1124"/>
      <c r="V46" s="1124"/>
      <c r="W46" s="1124"/>
      <c r="X46" s="1124"/>
      <c r="Y46" s="111"/>
      <c r="Z46" s="1121"/>
      <c r="AA46" s="1121"/>
      <c r="AB46" s="1121"/>
      <c r="AC46" s="1121"/>
      <c r="AD46" s="1121"/>
      <c r="AE46" s="1121"/>
      <c r="AF46" s="1121"/>
      <c r="AG46" s="1121"/>
      <c r="AH46" s="1121"/>
      <c r="AI46" s="1121"/>
      <c r="AJ46" s="1121"/>
      <c r="AK46" s="1123"/>
    </row>
    <row r="47" spans="1:37" ht="24.95" customHeight="1" thickBot="1">
      <c r="A47" s="1955"/>
      <c r="B47" s="1852" t="s">
        <v>635</v>
      </c>
      <c r="C47" s="907">
        <v>25</v>
      </c>
      <c r="D47" s="1966"/>
      <c r="E47" s="1967"/>
      <c r="F47" s="1967"/>
      <c r="G47" s="1967"/>
      <c r="H47" s="1967"/>
      <c r="I47" s="1967"/>
      <c r="J47" s="1968"/>
      <c r="K47" s="1125"/>
      <c r="L47" s="111"/>
      <c r="M47" s="111"/>
      <c r="N47" s="111"/>
      <c r="O47" s="111"/>
      <c r="P47" s="111"/>
      <c r="Q47" s="1123"/>
      <c r="R47" s="1123"/>
      <c r="S47" s="111"/>
      <c r="T47" s="111"/>
      <c r="U47" s="110"/>
      <c r="V47" s="110"/>
      <c r="W47" s="110"/>
      <c r="X47" s="110"/>
      <c r="Y47" s="111"/>
      <c r="Z47" s="111"/>
      <c r="AA47" s="111"/>
      <c r="AB47" s="111"/>
      <c r="AC47" s="111"/>
      <c r="AD47" s="111"/>
      <c r="AE47" s="111"/>
      <c r="AF47" s="111"/>
      <c r="AG47" s="111"/>
      <c r="AH47" s="111"/>
      <c r="AI47" s="111"/>
      <c r="AJ47" s="111"/>
      <c r="AK47" s="1123"/>
    </row>
    <row r="48" spans="1:37" ht="24.95" customHeight="1" thickBot="1">
      <c r="A48" s="1955"/>
      <c r="B48" s="1853"/>
      <c r="C48" s="907">
        <v>26</v>
      </c>
      <c r="D48" s="1966"/>
      <c r="E48" s="1967"/>
      <c r="F48" s="1967"/>
      <c r="G48" s="1967"/>
      <c r="H48" s="1967"/>
      <c r="I48" s="1967"/>
      <c r="J48" s="1968"/>
      <c r="K48" s="1125"/>
      <c r="L48" s="111"/>
      <c r="M48" s="111"/>
      <c r="N48" s="111"/>
      <c r="O48" s="111"/>
      <c r="P48" s="111"/>
      <c r="Q48" s="1123"/>
      <c r="R48" s="1123"/>
      <c r="S48" s="111"/>
      <c r="T48" s="111"/>
      <c r="U48" s="110"/>
      <c r="V48" s="110"/>
      <c r="W48" s="110"/>
      <c r="X48" s="110"/>
      <c r="Y48" s="111"/>
      <c r="Z48" s="111"/>
      <c r="AA48" s="111"/>
      <c r="AB48" s="111"/>
      <c r="AC48" s="111"/>
      <c r="AD48" s="111"/>
      <c r="AE48" s="111"/>
      <c r="AF48" s="111"/>
      <c r="AG48" s="111"/>
      <c r="AH48" s="111"/>
      <c r="AI48" s="111"/>
      <c r="AJ48" s="111"/>
      <c r="AK48" s="1123"/>
    </row>
    <row r="49" spans="1:37" ht="24.95" customHeight="1" thickBot="1">
      <c r="A49" s="1955"/>
      <c r="B49" s="1853"/>
      <c r="C49" s="907">
        <v>27</v>
      </c>
      <c r="D49" s="1966"/>
      <c r="E49" s="1967"/>
      <c r="F49" s="1967"/>
      <c r="G49" s="1967"/>
      <c r="H49" s="1967"/>
      <c r="I49" s="1967"/>
      <c r="J49" s="1968"/>
      <c r="K49" s="1125"/>
      <c r="L49" s="111"/>
      <c r="M49" s="111"/>
      <c r="N49" s="111"/>
      <c r="O49" s="111"/>
      <c r="P49" s="111"/>
      <c r="Q49" s="1123"/>
      <c r="R49" s="1123"/>
      <c r="S49" s="111"/>
      <c r="T49" s="111"/>
      <c r="U49" s="110"/>
      <c r="V49" s="110"/>
      <c r="W49" s="110"/>
      <c r="X49" s="110"/>
      <c r="Y49" s="111"/>
      <c r="Z49" s="111"/>
      <c r="AA49" s="111"/>
      <c r="AB49" s="111"/>
      <c r="AC49" s="111"/>
      <c r="AD49" s="111"/>
      <c r="AE49" s="111"/>
      <c r="AF49" s="111"/>
      <c r="AG49" s="111"/>
      <c r="AH49" s="111"/>
      <c r="AI49" s="111"/>
      <c r="AJ49" s="111"/>
      <c r="AK49" s="1123"/>
    </row>
    <row r="50" spans="1:37" ht="24.95" customHeight="1" thickBot="1">
      <c r="A50" s="1955"/>
      <c r="B50" s="1853"/>
      <c r="C50" s="907">
        <v>28</v>
      </c>
      <c r="D50" s="1966"/>
      <c r="E50" s="1967"/>
      <c r="F50" s="1967"/>
      <c r="G50" s="1967"/>
      <c r="H50" s="1967"/>
      <c r="I50" s="1967"/>
      <c r="J50" s="1968"/>
      <c r="K50" s="1125"/>
      <c r="L50" s="111"/>
      <c r="M50" s="111"/>
      <c r="N50" s="111"/>
      <c r="O50" s="111"/>
      <c r="P50" s="111"/>
      <c r="Q50" s="1123"/>
      <c r="R50" s="1123"/>
      <c r="S50" s="111"/>
      <c r="T50" s="111"/>
      <c r="U50" s="110"/>
      <c r="V50" s="110"/>
      <c r="W50" s="110"/>
      <c r="X50" s="110"/>
      <c r="Y50" s="111"/>
      <c r="Z50" s="111"/>
      <c r="AA50" s="111"/>
      <c r="AB50" s="111"/>
      <c r="AC50" s="111"/>
      <c r="AD50" s="111"/>
      <c r="AE50" s="111"/>
      <c r="AF50" s="111"/>
      <c r="AG50" s="111"/>
      <c r="AH50" s="111"/>
      <c r="AI50" s="111"/>
      <c r="AJ50" s="111"/>
      <c r="AK50" s="1123"/>
    </row>
    <row r="51" spans="1:37" ht="24.95" customHeight="1" thickBot="1">
      <c r="A51" s="1955"/>
      <c r="B51" s="1853"/>
      <c r="C51" s="907">
        <v>29</v>
      </c>
      <c r="D51" s="1966"/>
      <c r="E51" s="1967"/>
      <c r="F51" s="1967"/>
      <c r="G51" s="1967"/>
      <c r="H51" s="1967"/>
      <c r="I51" s="1967"/>
      <c r="J51" s="1968"/>
      <c r="K51" s="1125"/>
      <c r="L51" s="111"/>
      <c r="M51" s="111"/>
      <c r="N51" s="111"/>
      <c r="O51" s="111"/>
      <c r="P51" s="111"/>
      <c r="Q51" s="1123"/>
      <c r="R51" s="1123"/>
      <c r="S51" s="111"/>
      <c r="T51" s="111"/>
      <c r="U51" s="110"/>
      <c r="V51" s="110"/>
      <c r="W51" s="110"/>
      <c r="X51" s="110"/>
      <c r="Y51" s="111"/>
      <c r="Z51" s="111"/>
      <c r="AA51" s="111"/>
      <c r="AB51" s="111"/>
      <c r="AC51" s="111"/>
      <c r="AD51" s="111"/>
      <c r="AE51" s="111"/>
      <c r="AF51" s="111"/>
      <c r="AG51" s="111"/>
      <c r="AH51" s="111"/>
      <c r="AI51" s="111"/>
      <c r="AJ51" s="111"/>
      <c r="AK51" s="1123"/>
    </row>
    <row r="52" spans="1:37" ht="24.95" customHeight="1" thickBot="1">
      <c r="A52" s="1955"/>
      <c r="B52" s="1853"/>
      <c r="C52" s="907">
        <v>30</v>
      </c>
      <c r="D52" s="1966"/>
      <c r="E52" s="1967"/>
      <c r="F52" s="1967"/>
      <c r="G52" s="1967"/>
      <c r="H52" s="1967"/>
      <c r="I52" s="1967"/>
      <c r="J52" s="1968"/>
      <c r="K52" s="1125"/>
      <c r="L52" s="111"/>
      <c r="M52" s="111"/>
      <c r="N52" s="111"/>
      <c r="O52" s="111"/>
      <c r="P52" s="111"/>
      <c r="Q52" s="1123"/>
      <c r="R52" s="1123"/>
      <c r="S52" s="111"/>
      <c r="T52" s="111"/>
      <c r="U52" s="110"/>
      <c r="V52" s="110"/>
      <c r="W52" s="110"/>
      <c r="X52" s="110"/>
      <c r="Y52" s="111"/>
      <c r="Z52" s="111"/>
      <c r="AA52" s="111"/>
      <c r="AB52" s="111"/>
      <c r="AC52" s="111"/>
      <c r="AD52" s="111"/>
      <c r="AE52" s="111"/>
      <c r="AF52" s="111"/>
      <c r="AG52" s="111"/>
      <c r="AH52" s="111"/>
      <c r="AI52" s="111"/>
      <c r="AJ52" s="111"/>
      <c r="AK52" s="1123"/>
    </row>
    <row r="53" spans="1:37" ht="24.95" customHeight="1" thickBot="1">
      <c r="A53" s="1955"/>
      <c r="B53" s="1853"/>
      <c r="C53" s="907">
        <v>31</v>
      </c>
      <c r="D53" s="1966"/>
      <c r="E53" s="1967"/>
      <c r="F53" s="1967"/>
      <c r="G53" s="1967"/>
      <c r="H53" s="1967"/>
      <c r="I53" s="1967"/>
      <c r="J53" s="1968"/>
      <c r="K53" s="1125"/>
      <c r="L53" s="111"/>
      <c r="M53" s="111"/>
      <c r="N53" s="111"/>
      <c r="O53" s="111"/>
      <c r="P53" s="111"/>
      <c r="Q53" s="1123"/>
      <c r="R53" s="1123"/>
      <c r="S53" s="111"/>
      <c r="T53" s="111"/>
      <c r="U53" s="110"/>
      <c r="V53" s="110"/>
      <c r="W53" s="110"/>
      <c r="X53" s="110"/>
      <c r="Y53" s="111"/>
      <c r="Z53" s="111"/>
      <c r="AA53" s="111"/>
      <c r="AB53" s="111"/>
      <c r="AC53" s="111"/>
      <c r="AD53" s="111"/>
      <c r="AE53" s="111"/>
      <c r="AF53" s="111"/>
      <c r="AG53" s="111"/>
      <c r="AH53" s="111"/>
      <c r="AI53" s="111"/>
      <c r="AJ53" s="111"/>
      <c r="AK53" s="1123"/>
    </row>
    <row r="54" spans="1:37" ht="24.95" customHeight="1" thickBot="1">
      <c r="A54" s="1955"/>
      <c r="B54" s="1853"/>
      <c r="C54" s="907">
        <v>32</v>
      </c>
      <c r="D54" s="1966"/>
      <c r="E54" s="1967"/>
      <c r="F54" s="1967"/>
      <c r="G54" s="1967"/>
      <c r="H54" s="1967"/>
      <c r="I54" s="1967"/>
      <c r="J54" s="1968"/>
      <c r="K54" s="1125"/>
      <c r="L54" s="111"/>
      <c r="M54" s="111"/>
      <c r="N54" s="111"/>
      <c r="O54" s="111"/>
      <c r="P54" s="111"/>
      <c r="Q54" s="1123"/>
      <c r="R54" s="1123"/>
      <c r="S54" s="111"/>
      <c r="T54" s="111"/>
      <c r="U54" s="110"/>
      <c r="V54" s="110"/>
      <c r="W54" s="110"/>
      <c r="X54" s="110"/>
      <c r="Y54" s="111"/>
      <c r="Z54" s="111"/>
      <c r="AA54" s="111"/>
      <c r="AB54" s="111"/>
      <c r="AC54" s="111"/>
      <c r="AD54" s="111"/>
      <c r="AE54" s="111"/>
      <c r="AF54" s="111"/>
      <c r="AG54" s="111"/>
      <c r="AH54" s="111"/>
      <c r="AI54" s="111"/>
      <c r="AJ54" s="111"/>
      <c r="AK54" s="1123"/>
    </row>
    <row r="55" spans="1:37" ht="24.95" customHeight="1" thickBot="1">
      <c r="A55" s="1955"/>
      <c r="B55" s="1853"/>
      <c r="C55" s="907">
        <v>33</v>
      </c>
      <c r="D55" s="1966"/>
      <c r="E55" s="1967"/>
      <c r="F55" s="1967"/>
      <c r="G55" s="1967"/>
      <c r="H55" s="1967"/>
      <c r="I55" s="1967"/>
      <c r="J55" s="1968"/>
      <c r="K55" s="1125"/>
      <c r="L55" s="111"/>
      <c r="M55" s="111"/>
      <c r="N55" s="111"/>
      <c r="O55" s="111"/>
      <c r="P55" s="111"/>
      <c r="Q55" s="1123"/>
      <c r="R55" s="1123"/>
      <c r="S55" s="111"/>
      <c r="T55" s="111"/>
      <c r="U55" s="110"/>
      <c r="V55" s="110"/>
      <c r="W55" s="110"/>
      <c r="X55" s="110"/>
      <c r="Y55" s="111"/>
      <c r="Z55" s="111"/>
      <c r="AA55" s="111"/>
      <c r="AB55" s="111"/>
      <c r="AC55" s="111"/>
      <c r="AD55" s="111"/>
      <c r="AE55" s="111"/>
      <c r="AF55" s="111"/>
      <c r="AG55" s="111"/>
      <c r="AH55" s="111"/>
      <c r="AI55" s="111"/>
      <c r="AJ55" s="111"/>
      <c r="AK55" s="1123"/>
    </row>
    <row r="56" spans="1:37" ht="24.95" customHeight="1" thickBot="1">
      <c r="A56" s="1955"/>
      <c r="B56" s="1853"/>
      <c r="C56" s="907">
        <v>34</v>
      </c>
      <c r="D56" s="1966"/>
      <c r="E56" s="1967"/>
      <c r="F56" s="1967"/>
      <c r="G56" s="1967"/>
      <c r="H56" s="1967"/>
      <c r="I56" s="1967"/>
      <c r="J56" s="1968"/>
      <c r="K56" s="1125"/>
      <c r="L56" s="111"/>
      <c r="M56" s="111"/>
      <c r="N56" s="111"/>
      <c r="O56" s="111"/>
      <c r="P56" s="111"/>
      <c r="Q56" s="1123"/>
      <c r="R56" s="1123"/>
      <c r="S56" s="111"/>
      <c r="T56" s="111"/>
      <c r="U56" s="110"/>
      <c r="V56" s="110"/>
      <c r="W56" s="110"/>
      <c r="X56" s="110"/>
      <c r="Y56" s="111"/>
      <c r="Z56" s="111"/>
      <c r="AA56" s="111"/>
      <c r="AB56" s="111"/>
      <c r="AC56" s="111"/>
      <c r="AD56" s="111"/>
      <c r="AE56" s="111"/>
      <c r="AF56" s="111"/>
      <c r="AG56" s="111"/>
      <c r="AH56" s="111"/>
      <c r="AI56" s="111"/>
      <c r="AJ56" s="111"/>
      <c r="AK56" s="1123"/>
    </row>
    <row r="57" spans="1:37" ht="24.95" customHeight="1" thickBot="1">
      <c r="A57" s="1955"/>
      <c r="B57" s="1853"/>
      <c r="C57" s="907">
        <v>35</v>
      </c>
      <c r="D57" s="1966"/>
      <c r="E57" s="1967"/>
      <c r="F57" s="1967"/>
      <c r="G57" s="1967"/>
      <c r="H57" s="1967"/>
      <c r="I57" s="1967"/>
      <c r="J57" s="1968"/>
      <c r="K57" s="1125"/>
      <c r="L57" s="111"/>
      <c r="M57" s="111"/>
      <c r="N57" s="111"/>
      <c r="O57" s="111"/>
      <c r="P57" s="111"/>
      <c r="Q57" s="1123"/>
      <c r="R57" s="1123"/>
      <c r="S57" s="111"/>
      <c r="T57" s="111"/>
      <c r="U57" s="110"/>
      <c r="V57" s="110"/>
      <c r="W57" s="110"/>
      <c r="X57" s="110"/>
      <c r="Y57" s="111"/>
      <c r="Z57" s="111"/>
      <c r="AA57" s="111"/>
      <c r="AB57" s="111"/>
      <c r="AC57" s="111"/>
      <c r="AD57" s="111"/>
      <c r="AE57" s="111"/>
      <c r="AF57" s="111"/>
      <c r="AG57" s="111"/>
      <c r="AH57" s="111"/>
      <c r="AI57" s="111"/>
      <c r="AJ57" s="111"/>
      <c r="AK57" s="1123"/>
    </row>
    <row r="58" spans="1:37" ht="24.95" customHeight="1" thickBot="1">
      <c r="A58" s="1956"/>
      <c r="B58" s="1854"/>
      <c r="C58" s="907">
        <v>36</v>
      </c>
      <c r="D58" s="1966"/>
      <c r="E58" s="1967"/>
      <c r="F58" s="1967"/>
      <c r="G58" s="1967"/>
      <c r="H58" s="1967"/>
      <c r="I58" s="1967"/>
      <c r="J58" s="1968"/>
      <c r="K58" s="1125"/>
      <c r="L58" s="111"/>
      <c r="M58" s="111"/>
      <c r="N58" s="111"/>
      <c r="O58" s="111"/>
      <c r="P58" s="111"/>
      <c r="Q58" s="1123"/>
      <c r="R58" s="1123"/>
      <c r="S58" s="111"/>
      <c r="T58" s="111"/>
      <c r="U58" s="110"/>
      <c r="V58" s="110"/>
      <c r="W58" s="110"/>
      <c r="X58" s="110"/>
      <c r="Y58" s="111"/>
      <c r="Z58" s="111"/>
      <c r="AA58" s="111"/>
      <c r="AB58" s="111"/>
      <c r="AC58" s="111"/>
      <c r="AD58" s="111"/>
      <c r="AE58" s="111"/>
      <c r="AF58" s="111"/>
      <c r="AG58" s="111"/>
      <c r="AH58" s="111"/>
      <c r="AI58" s="111"/>
      <c r="AJ58" s="111"/>
      <c r="AK58" s="1123"/>
    </row>
    <row r="59" spans="1:37" ht="24.75" customHeight="1">
      <c r="A59" s="1106"/>
      <c r="B59" s="1942" t="s">
        <v>2436</v>
      </c>
      <c r="C59" s="1942"/>
      <c r="D59" s="1942"/>
      <c r="E59" s="1937"/>
      <c r="F59" s="1942"/>
      <c r="G59" s="1942"/>
      <c r="H59" s="1942"/>
      <c r="I59" s="1942"/>
      <c r="J59" s="1942"/>
      <c r="K59" s="1942"/>
      <c r="L59" s="1942"/>
      <c r="M59" s="1942"/>
      <c r="N59" s="1942"/>
      <c r="O59" s="1942"/>
      <c r="P59" s="1942"/>
      <c r="Q59" s="1942"/>
      <c r="R59" s="1942"/>
      <c r="S59" s="1942"/>
      <c r="T59" s="1942"/>
      <c r="U59" s="1942"/>
      <c r="V59" s="1942"/>
      <c r="W59" s="1942"/>
      <c r="X59" s="1942"/>
      <c r="Y59" s="1942"/>
      <c r="Z59" s="1942"/>
      <c r="AA59" s="1942"/>
      <c r="AB59" s="1942"/>
      <c r="AC59" s="1942"/>
      <c r="AD59" s="1942"/>
      <c r="AE59" s="1942"/>
      <c r="AF59" s="1942"/>
      <c r="AG59" s="1942"/>
      <c r="AH59" s="1942"/>
      <c r="AI59" s="1942"/>
      <c r="AJ59" s="1942"/>
      <c r="AK59" s="1107"/>
    </row>
    <row r="60" spans="1:37" ht="24.75" customHeight="1">
      <c r="A60" s="1106"/>
      <c r="B60" s="1937" t="s">
        <v>2437</v>
      </c>
      <c r="C60" s="1937"/>
      <c r="D60" s="1937"/>
      <c r="E60" s="1937"/>
      <c r="F60" s="1937"/>
      <c r="G60" s="1937"/>
      <c r="H60" s="1937"/>
      <c r="I60" s="1937"/>
      <c r="J60" s="1937"/>
      <c r="K60" s="1937"/>
      <c r="L60" s="1937"/>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107"/>
    </row>
    <row r="61" spans="1:37" ht="31.5" customHeight="1">
      <c r="A61" s="1106"/>
      <c r="B61" s="1937" t="s">
        <v>2438</v>
      </c>
      <c r="C61" s="1937"/>
      <c r="D61" s="1937"/>
      <c r="E61" s="1937"/>
      <c r="F61" s="1937"/>
      <c r="G61" s="1937"/>
      <c r="H61" s="1937"/>
      <c r="I61" s="1937"/>
      <c r="J61" s="1937"/>
      <c r="K61" s="1937"/>
      <c r="L61" s="1937"/>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107"/>
    </row>
    <row r="62" spans="1:37" ht="33.75" customHeight="1" thickBot="1">
      <c r="A62" s="1106"/>
      <c r="B62" s="1937" t="s">
        <v>2439</v>
      </c>
      <c r="C62" s="1937"/>
      <c r="D62" s="1937"/>
      <c r="E62" s="1937"/>
      <c r="F62" s="1937"/>
      <c r="G62" s="1937"/>
      <c r="H62" s="1937"/>
      <c r="I62" s="1937"/>
      <c r="J62" s="1937"/>
      <c r="K62" s="1937"/>
      <c r="L62" s="1937"/>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107"/>
    </row>
    <row r="63" spans="1:37" ht="24.95" customHeight="1">
      <c r="A63" s="112"/>
      <c r="B63" s="112"/>
      <c r="C63" s="112"/>
      <c r="D63" s="112"/>
      <c r="E63" s="112"/>
      <c r="F63" s="112"/>
      <c r="G63" s="112"/>
      <c r="H63" s="112"/>
      <c r="I63" s="112"/>
      <c r="J63" s="112"/>
      <c r="K63" s="112"/>
      <c r="L63" s="112"/>
      <c r="M63" s="112"/>
      <c r="N63" s="112"/>
      <c r="O63" s="112"/>
      <c r="P63" s="112"/>
      <c r="Q63" s="1126"/>
      <c r="R63" s="1126"/>
      <c r="S63" s="1126"/>
      <c r="T63" s="1126"/>
      <c r="U63" s="1126"/>
    </row>
    <row r="64" spans="1:37" ht="24.95" customHeight="1">
      <c r="A64" s="1127"/>
      <c r="R64" s="1108"/>
      <c r="S64" s="1108"/>
      <c r="T64" s="1108"/>
      <c r="U64" s="1108"/>
    </row>
    <row r="65" spans="1:1" ht="24.75" customHeight="1">
      <c r="A65" s="1128"/>
    </row>
  </sheetData>
  <mergeCells count="122">
    <mergeCell ref="B61:AJ61"/>
    <mergeCell ref="B62:AJ62"/>
    <mergeCell ref="D55:J55"/>
    <mergeCell ref="D56:J56"/>
    <mergeCell ref="D57:J57"/>
    <mergeCell ref="D58:J58"/>
    <mergeCell ref="B59:AJ59"/>
    <mergeCell ref="B60:AJ60"/>
    <mergeCell ref="D46:J46"/>
    <mergeCell ref="B47:B58"/>
    <mergeCell ref="D47:J47"/>
    <mergeCell ref="D48:J48"/>
    <mergeCell ref="D49:J49"/>
    <mergeCell ref="D50:J50"/>
    <mergeCell ref="D51:J51"/>
    <mergeCell ref="D52:J52"/>
    <mergeCell ref="D53:J53"/>
    <mergeCell ref="D54:J54"/>
    <mergeCell ref="AK37:AK38"/>
    <mergeCell ref="Z39:AJ39"/>
    <mergeCell ref="A40:A58"/>
    <mergeCell ref="B40:B46"/>
    <mergeCell ref="D40:J40"/>
    <mergeCell ref="D41:J41"/>
    <mergeCell ref="D42:J42"/>
    <mergeCell ref="D43:J43"/>
    <mergeCell ref="D44:J44"/>
    <mergeCell ref="D45:J45"/>
    <mergeCell ref="U37:U38"/>
    <mergeCell ref="V37:V38"/>
    <mergeCell ref="W37:W38"/>
    <mergeCell ref="X37:X38"/>
    <mergeCell ref="Y37:Y38"/>
    <mergeCell ref="Z37:AJ38"/>
    <mergeCell ref="Z36:AB36"/>
    <mergeCell ref="A37:A38"/>
    <mergeCell ref="B37:J38"/>
    <mergeCell ref="K37:K38"/>
    <mergeCell ref="L37:L38"/>
    <mergeCell ref="M37:M38"/>
    <mergeCell ref="N37:P37"/>
    <mergeCell ref="Q37:R37"/>
    <mergeCell ref="S37:S38"/>
    <mergeCell ref="T37:T38"/>
    <mergeCell ref="B32:AJ32"/>
    <mergeCell ref="B33:AJ33"/>
    <mergeCell ref="B34:Y34"/>
    <mergeCell ref="B35:Y35"/>
    <mergeCell ref="AC35:AD35"/>
    <mergeCell ref="AE35:AK35"/>
    <mergeCell ref="B27:D28"/>
    <mergeCell ref="F27:G27"/>
    <mergeCell ref="F28:G28"/>
    <mergeCell ref="B29:AJ29"/>
    <mergeCell ref="B30:AJ30"/>
    <mergeCell ref="B31:AJ31"/>
    <mergeCell ref="F23:G23"/>
    <mergeCell ref="B24:D24"/>
    <mergeCell ref="F24:G24"/>
    <mergeCell ref="B25:D26"/>
    <mergeCell ref="F25:G25"/>
    <mergeCell ref="F26:G26"/>
    <mergeCell ref="F16:G16"/>
    <mergeCell ref="F17:G17"/>
    <mergeCell ref="B18:D19"/>
    <mergeCell ref="F18:G18"/>
    <mergeCell ref="F19:G19"/>
    <mergeCell ref="B20:D21"/>
    <mergeCell ref="F20:G20"/>
    <mergeCell ref="F21:G21"/>
    <mergeCell ref="AK9:AK10"/>
    <mergeCell ref="F11:G11"/>
    <mergeCell ref="Z11:AJ11"/>
    <mergeCell ref="A12:A28"/>
    <mergeCell ref="B12:D15"/>
    <mergeCell ref="F12:G12"/>
    <mergeCell ref="F13:G13"/>
    <mergeCell ref="F14:G14"/>
    <mergeCell ref="F15:G15"/>
    <mergeCell ref="B16:D17"/>
    <mergeCell ref="U9:U10"/>
    <mergeCell ref="V9:V10"/>
    <mergeCell ref="W9:W10"/>
    <mergeCell ref="X9:X10"/>
    <mergeCell ref="Y9:Y10"/>
    <mergeCell ref="Z9:AJ10"/>
    <mergeCell ref="N9:O9"/>
    <mergeCell ref="P9:P10"/>
    <mergeCell ref="Q9:Q10"/>
    <mergeCell ref="R9:R10"/>
    <mergeCell ref="S9:S10"/>
    <mergeCell ref="T9:T10"/>
    <mergeCell ref="B22:D23"/>
    <mergeCell ref="F22:G22"/>
    <mergeCell ref="A9:E11"/>
    <mergeCell ref="F9:G10"/>
    <mergeCell ref="H9:H10"/>
    <mergeCell ref="I9:I10"/>
    <mergeCell ref="J9:J10"/>
    <mergeCell ref="K9:M9"/>
    <mergeCell ref="S5:V6"/>
    <mergeCell ref="W5:Y6"/>
    <mergeCell ref="Z5:Z8"/>
    <mergeCell ref="A5:A8"/>
    <mergeCell ref="B5:J8"/>
    <mergeCell ref="K5:K8"/>
    <mergeCell ref="L5:O8"/>
    <mergeCell ref="P5:P8"/>
    <mergeCell ref="Q5:R8"/>
    <mergeCell ref="B1:AJ1"/>
    <mergeCell ref="B2:Y2"/>
    <mergeCell ref="B3:Y3"/>
    <mergeCell ref="AC3:AD3"/>
    <mergeCell ref="AE3:AK3"/>
    <mergeCell ref="Z4:AB4"/>
    <mergeCell ref="AH5:AI8"/>
    <mergeCell ref="AJ5:AK8"/>
    <mergeCell ref="S7:V8"/>
    <mergeCell ref="W7:Y8"/>
    <mergeCell ref="AA5:AC8"/>
    <mergeCell ref="AD5:AD8"/>
    <mergeCell ref="AE5:AG8"/>
  </mergeCells>
  <phoneticPr fontId="1"/>
  <printOptions horizontalCentered="1" verticalCentered="1"/>
  <pageMargins left="0" right="0" top="0" bottom="0" header="0.31496062992125984" footer="0.31496062992125984"/>
  <pageSetup paperSize="9" scale="59" fitToHeight="0" orientation="landscape" cellComments="asDisplayed" r:id="rId1"/>
  <rowBreaks count="1" manualBreakCount="1">
    <brk id="32"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392193" r:id="rId4" name="Check Box 1">
              <controlPr defaultSize="0" autoFill="0" autoLine="0" autoPict="0">
                <anchor moveWithCells="1">
                  <from>
                    <xdr:col>35</xdr:col>
                    <xdr:colOff>257175</xdr:colOff>
                    <xdr:row>5</xdr:row>
                    <xdr:rowOff>66675</xdr:rowOff>
                  </from>
                  <to>
                    <xdr:col>36</xdr:col>
                    <xdr:colOff>238125</xdr:colOff>
                    <xdr:row>6</xdr:row>
                    <xdr:rowOff>171450</xdr:rowOff>
                  </to>
                </anchor>
              </controlPr>
            </control>
          </mc:Choice>
        </mc:AlternateContent>
        <mc:AlternateContent xmlns:mc="http://schemas.openxmlformats.org/markup-compatibility/2006">
          <mc:Choice Requires="x14">
            <control shapeId="392194" r:id="rId5" name="Check Box 2">
              <controlPr defaultSize="0" autoFill="0" autoLine="0" autoPict="0">
                <anchor moveWithCells="1">
                  <from>
                    <xdr:col>11</xdr:col>
                    <xdr:colOff>257175</xdr:colOff>
                    <xdr:row>4</xdr:row>
                    <xdr:rowOff>28575</xdr:rowOff>
                  </from>
                  <to>
                    <xdr:col>14</xdr:col>
                    <xdr:colOff>47625</xdr:colOff>
                    <xdr:row>5</xdr:row>
                    <xdr:rowOff>76200</xdr:rowOff>
                  </to>
                </anchor>
              </controlPr>
            </control>
          </mc:Choice>
        </mc:AlternateContent>
        <mc:AlternateContent xmlns:mc="http://schemas.openxmlformats.org/markup-compatibility/2006">
          <mc:Choice Requires="x14">
            <control shapeId="392195" r:id="rId6" name="Check Box 3">
              <controlPr defaultSize="0" autoFill="0" autoLine="0" autoPict="0">
                <anchor moveWithCells="1">
                  <from>
                    <xdr:col>11</xdr:col>
                    <xdr:colOff>257175</xdr:colOff>
                    <xdr:row>5</xdr:row>
                    <xdr:rowOff>133350</xdr:rowOff>
                  </from>
                  <to>
                    <xdr:col>14</xdr:col>
                    <xdr:colOff>47625</xdr:colOff>
                    <xdr:row>6</xdr:row>
                    <xdr:rowOff>171450</xdr:rowOff>
                  </to>
                </anchor>
              </controlPr>
            </control>
          </mc:Choice>
        </mc:AlternateContent>
        <mc:AlternateContent xmlns:mc="http://schemas.openxmlformats.org/markup-compatibility/2006">
          <mc:Choice Requires="x14">
            <control shapeId="392196" r:id="rId7" name="Check Box 4">
              <controlPr defaultSize="0" autoFill="0" autoLine="0" autoPict="0">
                <anchor moveWithCells="1">
                  <from>
                    <xdr:col>11</xdr:col>
                    <xdr:colOff>257175</xdr:colOff>
                    <xdr:row>6</xdr:row>
                    <xdr:rowOff>228600</xdr:rowOff>
                  </from>
                  <to>
                    <xdr:col>14</xdr:col>
                    <xdr:colOff>47625</xdr:colOff>
                    <xdr:row>7</xdr:row>
                    <xdr:rowOff>266700</xdr:rowOff>
                  </to>
                </anchor>
              </controlPr>
            </control>
          </mc:Choice>
        </mc:AlternateContent>
        <mc:AlternateContent xmlns:mc="http://schemas.openxmlformats.org/markup-compatibility/2006">
          <mc:Choice Requires="x14">
            <control shapeId="392197" r:id="rId8" name="Check Box 5">
              <controlPr defaultSize="0" autoFill="0" autoLine="0" autoPict="0">
                <anchor moveWithCells="1">
                  <from>
                    <xdr:col>6</xdr:col>
                    <xdr:colOff>400050</xdr:colOff>
                    <xdr:row>42</xdr:row>
                    <xdr:rowOff>38100</xdr:rowOff>
                  </from>
                  <to>
                    <xdr:col>8</xdr:col>
                    <xdr:colOff>47625</xdr:colOff>
                    <xdr:row>42</xdr:row>
                    <xdr:rowOff>266700</xdr:rowOff>
                  </to>
                </anchor>
              </controlPr>
            </control>
          </mc:Choice>
        </mc:AlternateContent>
        <mc:AlternateContent xmlns:mc="http://schemas.openxmlformats.org/markup-compatibility/2006">
          <mc:Choice Requires="x14">
            <control shapeId="392198" r:id="rId9" name="Check Box 6">
              <controlPr defaultSize="0" autoFill="0" autoLine="0" autoPict="0">
                <anchor moveWithCells="1">
                  <from>
                    <xdr:col>8</xdr:col>
                    <xdr:colOff>9525</xdr:colOff>
                    <xdr:row>42</xdr:row>
                    <xdr:rowOff>38100</xdr:rowOff>
                  </from>
                  <to>
                    <xdr:col>8</xdr:col>
                    <xdr:colOff>476250</xdr:colOff>
                    <xdr:row>42</xdr:row>
                    <xdr:rowOff>266700</xdr:rowOff>
                  </to>
                </anchor>
              </controlPr>
            </control>
          </mc:Choice>
        </mc:AlternateContent>
        <mc:AlternateContent xmlns:mc="http://schemas.openxmlformats.org/markup-compatibility/2006">
          <mc:Choice Requires="x14">
            <control shapeId="392199" r:id="rId10" name="Check Box 7">
              <controlPr defaultSize="0" autoFill="0" autoLine="0" autoPict="0">
                <anchor moveWithCells="1">
                  <from>
                    <xdr:col>6</xdr:col>
                    <xdr:colOff>400050</xdr:colOff>
                    <xdr:row>43</xdr:row>
                    <xdr:rowOff>57150</xdr:rowOff>
                  </from>
                  <to>
                    <xdr:col>8</xdr:col>
                    <xdr:colOff>28575</xdr:colOff>
                    <xdr:row>43</xdr:row>
                    <xdr:rowOff>285750</xdr:rowOff>
                  </to>
                </anchor>
              </controlPr>
            </control>
          </mc:Choice>
        </mc:AlternateContent>
        <mc:AlternateContent xmlns:mc="http://schemas.openxmlformats.org/markup-compatibility/2006">
          <mc:Choice Requires="x14">
            <control shapeId="392200" r:id="rId11" name="Check Box 8">
              <controlPr defaultSize="0" autoFill="0" autoLine="0" autoPict="0">
                <anchor moveWithCells="1">
                  <from>
                    <xdr:col>8</xdr:col>
                    <xdr:colOff>9525</xdr:colOff>
                    <xdr:row>43</xdr:row>
                    <xdr:rowOff>47625</xdr:rowOff>
                  </from>
                  <to>
                    <xdr:col>8</xdr:col>
                    <xdr:colOff>476250</xdr:colOff>
                    <xdr:row>43</xdr:row>
                    <xdr:rowOff>285750</xdr:rowOff>
                  </to>
                </anchor>
              </controlPr>
            </control>
          </mc:Choice>
        </mc:AlternateContent>
        <mc:AlternateContent xmlns:mc="http://schemas.openxmlformats.org/markup-compatibility/2006">
          <mc:Choice Requires="x14">
            <control shapeId="392201" r:id="rId12" name="Check Box 9">
              <controlPr defaultSize="0" autoFill="0" autoLine="0" autoPict="0">
                <anchor moveWithCells="1">
                  <from>
                    <xdr:col>6</xdr:col>
                    <xdr:colOff>400050</xdr:colOff>
                    <xdr:row>44</xdr:row>
                    <xdr:rowOff>38100</xdr:rowOff>
                  </from>
                  <to>
                    <xdr:col>8</xdr:col>
                    <xdr:colOff>47625</xdr:colOff>
                    <xdr:row>44</xdr:row>
                    <xdr:rowOff>266700</xdr:rowOff>
                  </to>
                </anchor>
              </controlPr>
            </control>
          </mc:Choice>
        </mc:AlternateContent>
        <mc:AlternateContent xmlns:mc="http://schemas.openxmlformats.org/markup-compatibility/2006">
          <mc:Choice Requires="x14">
            <control shapeId="392202" r:id="rId13" name="Check Box 10">
              <controlPr defaultSize="0" autoFill="0" autoLine="0" autoPict="0">
                <anchor moveWithCells="1">
                  <from>
                    <xdr:col>6</xdr:col>
                    <xdr:colOff>400050</xdr:colOff>
                    <xdr:row>45</xdr:row>
                    <xdr:rowOff>38100</xdr:rowOff>
                  </from>
                  <to>
                    <xdr:col>8</xdr:col>
                    <xdr:colOff>47625</xdr:colOff>
                    <xdr:row>45</xdr:row>
                    <xdr:rowOff>266700</xdr:rowOff>
                  </to>
                </anchor>
              </controlPr>
            </control>
          </mc:Choice>
        </mc:AlternateContent>
        <mc:AlternateContent xmlns:mc="http://schemas.openxmlformats.org/markup-compatibility/2006">
          <mc:Choice Requires="x14">
            <control shapeId="392203" r:id="rId14" name="Check Box 11">
              <controlPr defaultSize="0" autoFill="0" autoLine="0" autoPict="0">
                <anchor moveWithCells="1">
                  <from>
                    <xdr:col>8</xdr:col>
                    <xdr:colOff>9525</xdr:colOff>
                    <xdr:row>44</xdr:row>
                    <xdr:rowOff>38100</xdr:rowOff>
                  </from>
                  <to>
                    <xdr:col>8</xdr:col>
                    <xdr:colOff>476250</xdr:colOff>
                    <xdr:row>44</xdr:row>
                    <xdr:rowOff>285750</xdr:rowOff>
                  </to>
                </anchor>
              </controlPr>
            </control>
          </mc:Choice>
        </mc:AlternateContent>
        <mc:AlternateContent xmlns:mc="http://schemas.openxmlformats.org/markup-compatibility/2006">
          <mc:Choice Requires="x14">
            <control shapeId="392204" r:id="rId15" name="Check Box 12">
              <controlPr defaultSize="0" autoFill="0" autoLine="0" autoPict="0">
                <anchor moveWithCells="1">
                  <from>
                    <xdr:col>8</xdr:col>
                    <xdr:colOff>9525</xdr:colOff>
                    <xdr:row>45</xdr:row>
                    <xdr:rowOff>38100</xdr:rowOff>
                  </from>
                  <to>
                    <xdr:col>8</xdr:col>
                    <xdr:colOff>476250</xdr:colOff>
                    <xdr:row>45</xdr:row>
                    <xdr:rowOff>285750</xdr:rowOff>
                  </to>
                </anchor>
              </controlPr>
            </control>
          </mc:Choice>
        </mc:AlternateContent>
        <mc:AlternateContent xmlns:mc="http://schemas.openxmlformats.org/markup-compatibility/2006">
          <mc:Choice Requires="x14">
            <control shapeId="392205" r:id="rId16" name="Check Box 13">
              <controlPr defaultSize="0" autoFill="0" autoLine="0" autoPict="0">
                <anchor moveWithCells="1">
                  <from>
                    <xdr:col>22</xdr:col>
                    <xdr:colOff>438150</xdr:colOff>
                    <xdr:row>4</xdr:row>
                    <xdr:rowOff>28575</xdr:rowOff>
                  </from>
                  <to>
                    <xdr:col>23</xdr:col>
                    <xdr:colOff>171450</xdr:colOff>
                    <xdr:row>5</xdr:row>
                    <xdr:rowOff>28575</xdr:rowOff>
                  </to>
                </anchor>
              </controlPr>
            </control>
          </mc:Choice>
        </mc:AlternateContent>
        <mc:AlternateContent xmlns:mc="http://schemas.openxmlformats.org/markup-compatibility/2006">
          <mc:Choice Requires="x14">
            <control shapeId="392206" r:id="rId17" name="Check Box 14">
              <controlPr defaultSize="0" autoFill="0" autoLine="0" autoPict="0">
                <anchor moveWithCells="1">
                  <from>
                    <xdr:col>22</xdr:col>
                    <xdr:colOff>447675</xdr:colOff>
                    <xdr:row>5</xdr:row>
                    <xdr:rowOff>9525</xdr:rowOff>
                  </from>
                  <to>
                    <xdr:col>23</xdr:col>
                    <xdr:colOff>171450</xdr:colOff>
                    <xdr:row>6</xdr:row>
                    <xdr:rowOff>0</xdr:rowOff>
                  </to>
                </anchor>
              </controlPr>
            </control>
          </mc:Choice>
        </mc:AlternateContent>
        <mc:AlternateContent xmlns:mc="http://schemas.openxmlformats.org/markup-compatibility/2006">
          <mc:Choice Requires="x14">
            <control shapeId="392207" r:id="rId18" name="Check Box 15">
              <controlPr defaultSize="0" autoFill="0" autoLine="0" autoPict="0">
                <anchor moveWithCells="1">
                  <from>
                    <xdr:col>22</xdr:col>
                    <xdr:colOff>438150</xdr:colOff>
                    <xdr:row>6</xdr:row>
                    <xdr:rowOff>28575</xdr:rowOff>
                  </from>
                  <to>
                    <xdr:col>23</xdr:col>
                    <xdr:colOff>171450</xdr:colOff>
                    <xdr:row>7</xdr:row>
                    <xdr:rowOff>28575</xdr:rowOff>
                  </to>
                </anchor>
              </controlPr>
            </control>
          </mc:Choice>
        </mc:AlternateContent>
        <mc:AlternateContent xmlns:mc="http://schemas.openxmlformats.org/markup-compatibility/2006">
          <mc:Choice Requires="x14">
            <control shapeId="392208" r:id="rId19" name="Check Box 16">
              <controlPr defaultSize="0" autoFill="0" autoLine="0" autoPict="0">
                <anchor moveWithCells="1">
                  <from>
                    <xdr:col>22</xdr:col>
                    <xdr:colOff>447675</xdr:colOff>
                    <xdr:row>7</xdr:row>
                    <xdr:rowOff>9525</xdr:rowOff>
                  </from>
                  <to>
                    <xdr:col>23</xdr:col>
                    <xdr:colOff>171450</xdr:colOff>
                    <xdr:row>8</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6DF82-D5AB-404D-B0E2-F84561901D3D}">
  <sheetPr>
    <pageSetUpPr fitToPage="1"/>
  </sheetPr>
  <dimension ref="A1:U28"/>
  <sheetViews>
    <sheetView zoomScale="80" zoomScaleNormal="80" zoomScaleSheetLayoutView="100" workbookViewId="0">
      <selection activeCell="W9" sqref="W9"/>
    </sheetView>
  </sheetViews>
  <sheetFormatPr defaultColWidth="8.125" defaultRowHeight="24" customHeight="1"/>
  <cols>
    <col min="1" max="1" width="7.5" style="106" customWidth="1"/>
    <col min="2" max="9" width="8" style="106" customWidth="1"/>
    <col min="10" max="10" width="2" style="106" customWidth="1"/>
    <col min="11" max="18" width="8" style="106" customWidth="1"/>
    <col min="19" max="16384" width="8.125" style="106"/>
  </cols>
  <sheetData>
    <row r="1" spans="1:21" ht="24" customHeight="1" thickBot="1">
      <c r="A1" s="1996" t="s">
        <v>2440</v>
      </c>
      <c r="B1" s="1996"/>
      <c r="C1" s="1996"/>
      <c r="D1" s="1996"/>
      <c r="E1" s="1996"/>
      <c r="F1" s="1996"/>
      <c r="G1" s="1996"/>
      <c r="H1" s="1996"/>
      <c r="I1" s="1996"/>
      <c r="J1" s="1996"/>
      <c r="K1" s="1996"/>
      <c r="L1" s="1996"/>
      <c r="M1" s="1996"/>
      <c r="N1" s="1996"/>
      <c r="O1" s="1996"/>
      <c r="P1" s="1996"/>
      <c r="Q1" s="1996"/>
      <c r="R1" s="1996"/>
      <c r="S1" s="1996"/>
      <c r="T1" s="105"/>
      <c r="U1" s="105"/>
    </row>
    <row r="2" spans="1:21" ht="24" customHeight="1" thickTop="1" thickBot="1">
      <c r="D2" s="994"/>
      <c r="E2" s="994"/>
      <c r="F2" s="994"/>
      <c r="G2" s="994"/>
      <c r="H2" s="994"/>
      <c r="I2" s="994"/>
      <c r="J2" s="994"/>
      <c r="K2" s="1129"/>
      <c r="L2" s="1129"/>
      <c r="M2" s="1109" t="s">
        <v>577</v>
      </c>
      <c r="N2" s="1110"/>
      <c r="O2" s="1130"/>
      <c r="P2" s="1131"/>
      <c r="Q2" s="1132" t="s">
        <v>2418</v>
      </c>
      <c r="R2" s="1000"/>
      <c r="S2" s="1133"/>
      <c r="T2" s="912"/>
      <c r="U2" s="912"/>
    </row>
    <row r="3" spans="1:21" ht="26.25" customHeight="1" thickTop="1" thickBot="1">
      <c r="A3" s="1134" t="s">
        <v>636</v>
      </c>
      <c r="B3" s="1135"/>
      <c r="C3" s="1135"/>
      <c r="D3" s="994"/>
      <c r="E3" s="994"/>
      <c r="F3" s="994"/>
      <c r="G3" s="994"/>
      <c r="H3" s="994"/>
      <c r="I3" s="994"/>
      <c r="J3" s="994"/>
      <c r="K3" s="1997" t="s">
        <v>2420</v>
      </c>
      <c r="L3" s="1997"/>
      <c r="M3" s="1998" t="s">
        <v>2421</v>
      </c>
      <c r="N3" s="1998"/>
      <c r="O3" s="1998"/>
      <c r="P3" s="1998"/>
      <c r="Q3" s="1998"/>
      <c r="R3" s="1998"/>
      <c r="S3" s="1998"/>
    </row>
    <row r="4" spans="1:21" ht="24" customHeight="1" thickTop="1" thickBot="1">
      <c r="A4" s="1999" t="s">
        <v>637</v>
      </c>
      <c r="B4" s="1999"/>
      <c r="C4" s="1999"/>
      <c r="D4" s="1999"/>
      <c r="E4" s="1999"/>
      <c r="G4" s="2000" t="s">
        <v>638</v>
      </c>
      <c r="H4" s="2001"/>
      <c r="I4" s="2001"/>
      <c r="J4" s="2002"/>
      <c r="K4" s="1136" t="str">
        <f>IF('別紙様式１－１'!AC4="","",'別紙様式１－１'!AC4)</f>
        <v/>
      </c>
      <c r="L4" s="1003" t="str">
        <f>IF('別紙様式１－１'!AD4="","",'別紙様式１－１'!AD4)</f>
        <v/>
      </c>
      <c r="M4" s="1137" t="str">
        <f>IF('別紙様式１－１'!AE4="","",'別紙様式１－１'!AE4)</f>
        <v/>
      </c>
      <c r="N4" s="1006" t="str">
        <f>IF('別紙様式１－１'!AF4="","",'別紙様式１－１'!AF4)</f>
        <v/>
      </c>
      <c r="O4" s="1138" t="str">
        <f>IF('別紙様式１－１'!AG4="","",'別紙様式１－１'!AG4)</f>
        <v/>
      </c>
      <c r="P4" s="1138" t="str">
        <f>IF('別紙様式１－１'!AH4="","",'別紙様式１－１'!AH4)</f>
        <v/>
      </c>
      <c r="Q4" s="1138" t="str">
        <f>IF('別紙様式１－１'!AI4="","",'別紙様式１－１'!AI4)</f>
        <v/>
      </c>
      <c r="R4" s="1006" t="str">
        <f>IF('別紙様式１－１'!AJ4="","",'別紙様式１－１'!AJ4)</f>
        <v/>
      </c>
      <c r="S4" s="1006" t="str">
        <f>IF('別紙様式１－１'!AK4="","",'別紙様式１－１'!AK4)</f>
        <v/>
      </c>
    </row>
    <row r="5" spans="1:21" ht="9" customHeight="1">
      <c r="A5" s="1127"/>
      <c r="B5" s="1135"/>
      <c r="C5" s="1135"/>
      <c r="D5" s="1135"/>
      <c r="E5" s="1135"/>
      <c r="F5" s="1139"/>
      <c r="G5" s="1139"/>
      <c r="H5" s="1139"/>
    </row>
    <row r="6" spans="1:21" ht="18" customHeight="1" thickBot="1">
      <c r="B6" s="1127"/>
      <c r="C6" s="1127"/>
      <c r="D6" s="1140"/>
      <c r="E6" s="1140"/>
      <c r="F6" s="1140"/>
      <c r="G6" s="1140"/>
      <c r="H6" s="1127"/>
      <c r="I6" s="1127"/>
      <c r="J6" s="107"/>
      <c r="K6" s="1127"/>
      <c r="L6" s="1127"/>
      <c r="M6" s="1127"/>
      <c r="N6" s="1127"/>
    </row>
    <row r="7" spans="1:21" s="1127" customFormat="1" ht="32.25" customHeight="1">
      <c r="B7" s="1969" t="s">
        <v>639</v>
      </c>
      <c r="C7" s="1970"/>
      <c r="D7" s="1973" t="s">
        <v>2441</v>
      </c>
      <c r="E7" s="1973"/>
      <c r="F7" s="1973"/>
      <c r="G7" s="1973"/>
      <c r="H7" s="1973"/>
      <c r="I7" s="1974"/>
      <c r="J7" s="107"/>
      <c r="K7" s="1975" t="s">
        <v>2442</v>
      </c>
      <c r="L7" s="1976"/>
      <c r="M7" s="1973" t="s">
        <v>2441</v>
      </c>
      <c r="N7" s="1973"/>
      <c r="O7" s="1973"/>
      <c r="P7" s="1973"/>
      <c r="Q7" s="1973"/>
      <c r="R7" s="1974"/>
    </row>
    <row r="8" spans="1:21" ht="32.25" customHeight="1">
      <c r="B8" s="1971"/>
      <c r="C8" s="1972"/>
      <c r="D8" s="1979"/>
      <c r="E8" s="1979"/>
      <c r="F8" s="1979"/>
      <c r="G8" s="1979"/>
      <c r="H8" s="1979"/>
      <c r="I8" s="1980"/>
      <c r="J8" s="107"/>
      <c r="K8" s="1977"/>
      <c r="L8" s="1978"/>
      <c r="M8" s="1981"/>
      <c r="N8" s="1982"/>
      <c r="O8" s="1982"/>
      <c r="P8" s="1982"/>
      <c r="Q8" s="1982"/>
      <c r="R8" s="1983"/>
    </row>
    <row r="9" spans="1:21" ht="38.25" customHeight="1">
      <c r="B9" s="1971"/>
      <c r="C9" s="1972"/>
      <c r="D9" s="1987" t="s">
        <v>640</v>
      </c>
      <c r="E9" s="1988"/>
      <c r="F9" s="1988"/>
      <c r="G9" s="1989"/>
      <c r="H9" s="1984"/>
      <c r="I9" s="1986"/>
      <c r="J9" s="107"/>
      <c r="K9" s="1977"/>
      <c r="L9" s="1978"/>
      <c r="M9" s="1984"/>
      <c r="N9" s="1985"/>
      <c r="O9" s="1985"/>
      <c r="P9" s="1985"/>
      <c r="Q9" s="1985"/>
      <c r="R9" s="1986"/>
    </row>
    <row r="10" spans="1:21" ht="32.25" customHeight="1">
      <c r="B10" s="1971"/>
      <c r="C10" s="1972"/>
      <c r="D10" s="1990" t="s">
        <v>641</v>
      </c>
      <c r="E10" s="1991"/>
      <c r="F10" s="1991"/>
      <c r="G10" s="1991"/>
      <c r="H10" s="1991"/>
      <c r="I10" s="1992"/>
      <c r="J10" s="107"/>
      <c r="K10" s="1977"/>
      <c r="L10" s="1978"/>
      <c r="M10" s="1990" t="s">
        <v>642</v>
      </c>
      <c r="N10" s="1991"/>
      <c r="O10" s="1991"/>
      <c r="P10" s="1991"/>
      <c r="Q10" s="1991"/>
      <c r="R10" s="1992"/>
    </row>
    <row r="11" spans="1:21" ht="32.25" customHeight="1" thickBot="1">
      <c r="B11" s="1971"/>
      <c r="C11" s="1972"/>
      <c r="D11" s="1993" t="s">
        <v>643</v>
      </c>
      <c r="E11" s="1994"/>
      <c r="F11" s="1994"/>
      <c r="G11" s="1994" t="s">
        <v>644</v>
      </c>
      <c r="H11" s="1994"/>
      <c r="I11" s="1995"/>
      <c r="J11" s="107"/>
      <c r="K11" s="1977"/>
      <c r="L11" s="1978"/>
      <c r="M11" s="1993" t="s">
        <v>643</v>
      </c>
      <c r="N11" s="1994"/>
      <c r="O11" s="1994"/>
      <c r="P11" s="1994" t="s">
        <v>644</v>
      </c>
      <c r="Q11" s="1994"/>
      <c r="R11" s="1995"/>
    </row>
    <row r="12" spans="1:21" ht="54.75" customHeight="1">
      <c r="A12" s="1850"/>
      <c r="B12" s="2003" t="s">
        <v>645</v>
      </c>
      <c r="C12" s="2004"/>
      <c r="D12" s="2003" t="s">
        <v>2443</v>
      </c>
      <c r="E12" s="2009"/>
      <c r="F12" s="2009"/>
      <c r="G12" s="2009"/>
      <c r="H12" s="2009"/>
      <c r="I12" s="2010"/>
      <c r="J12" s="107"/>
      <c r="K12" s="2003" t="s">
        <v>646</v>
      </c>
      <c r="L12" s="2004"/>
      <c r="M12" s="2003" t="s">
        <v>2443</v>
      </c>
      <c r="N12" s="2009"/>
      <c r="O12" s="2009"/>
      <c r="P12" s="2009"/>
      <c r="Q12" s="2009"/>
      <c r="R12" s="2010"/>
    </row>
    <row r="13" spans="1:21" ht="32.25" customHeight="1">
      <c r="A13" s="1850"/>
      <c r="B13" s="2005"/>
      <c r="C13" s="2006"/>
      <c r="D13" s="2011" t="s">
        <v>647</v>
      </c>
      <c r="E13" s="2012"/>
      <c r="F13" s="2017" t="s">
        <v>648</v>
      </c>
      <c r="G13" s="2012"/>
      <c r="H13" s="2017" t="s">
        <v>2444</v>
      </c>
      <c r="I13" s="2020"/>
      <c r="J13" s="107"/>
      <c r="K13" s="2005"/>
      <c r="L13" s="2006"/>
      <c r="M13" s="2011" t="s">
        <v>647</v>
      </c>
      <c r="N13" s="2012"/>
      <c r="O13" s="2017" t="s">
        <v>648</v>
      </c>
      <c r="P13" s="2012"/>
      <c r="Q13" s="2017" t="s">
        <v>2445</v>
      </c>
      <c r="R13" s="2020"/>
    </row>
    <row r="14" spans="1:21" ht="32.25" customHeight="1">
      <c r="A14" s="1850"/>
      <c r="B14" s="2005"/>
      <c r="C14" s="2006"/>
      <c r="D14" s="2013"/>
      <c r="E14" s="2014"/>
      <c r="F14" s="2018"/>
      <c r="G14" s="2014"/>
      <c r="H14" s="2018"/>
      <c r="I14" s="2021"/>
      <c r="J14" s="107"/>
      <c r="K14" s="2005"/>
      <c r="L14" s="2006"/>
      <c r="M14" s="2013"/>
      <c r="N14" s="2014"/>
      <c r="O14" s="2018"/>
      <c r="P14" s="2014"/>
      <c r="Q14" s="2018"/>
      <c r="R14" s="2021"/>
    </row>
    <row r="15" spans="1:21" ht="32.25" customHeight="1">
      <c r="A15" s="1850"/>
      <c r="B15" s="2005"/>
      <c r="C15" s="2006"/>
      <c r="D15" s="2013"/>
      <c r="E15" s="2014"/>
      <c r="F15" s="2018"/>
      <c r="G15" s="2014"/>
      <c r="H15" s="2018"/>
      <c r="I15" s="2021"/>
      <c r="J15" s="107"/>
      <c r="K15" s="2005"/>
      <c r="L15" s="2006"/>
      <c r="M15" s="2013"/>
      <c r="N15" s="2014"/>
      <c r="O15" s="2018"/>
      <c r="P15" s="2014"/>
      <c r="Q15" s="2018"/>
      <c r="R15" s="2021"/>
    </row>
    <row r="16" spans="1:21" ht="32.25" customHeight="1">
      <c r="A16" s="1850"/>
      <c r="B16" s="2005"/>
      <c r="C16" s="2006"/>
      <c r="D16" s="2013"/>
      <c r="E16" s="2014"/>
      <c r="F16" s="2018"/>
      <c r="G16" s="2014"/>
      <c r="H16" s="2018"/>
      <c r="I16" s="2021"/>
      <c r="J16" s="107"/>
      <c r="K16" s="2005"/>
      <c r="L16" s="2006"/>
      <c r="M16" s="2013"/>
      <c r="N16" s="2014"/>
      <c r="O16" s="2018"/>
      <c r="P16" s="2014"/>
      <c r="Q16" s="2018"/>
      <c r="R16" s="2021"/>
    </row>
    <row r="17" spans="1:18" ht="63" customHeight="1" thickBot="1">
      <c r="A17" s="1850"/>
      <c r="B17" s="2007"/>
      <c r="C17" s="2008"/>
      <c r="D17" s="2015"/>
      <c r="E17" s="2016"/>
      <c r="F17" s="2019"/>
      <c r="G17" s="2016"/>
      <c r="H17" s="2019"/>
      <c r="I17" s="2022"/>
      <c r="J17" s="107"/>
      <c r="K17" s="2007"/>
      <c r="L17" s="2008"/>
      <c r="M17" s="2015"/>
      <c r="N17" s="2016"/>
      <c r="O17" s="2019"/>
      <c r="P17" s="2016"/>
      <c r="Q17" s="2019"/>
      <c r="R17" s="2022"/>
    </row>
    <row r="18" spans="1:18" ht="78.75" customHeight="1" thickBot="1">
      <c r="A18" s="108"/>
      <c r="B18" s="1141"/>
      <c r="C18" s="1142" t="s">
        <v>2446</v>
      </c>
      <c r="D18" s="1141"/>
      <c r="E18" s="1143" t="s">
        <v>649</v>
      </c>
      <c r="F18" s="1144"/>
      <c r="G18" s="1143" t="s">
        <v>649</v>
      </c>
      <c r="H18" s="1145" t="str">
        <f>IF(B18=0,"",IF(D18=0,"",IF(D18="","",(ROUNDDOWN(F18/D18*100,1)))))</f>
        <v/>
      </c>
      <c r="I18" s="1146" t="s">
        <v>469</v>
      </c>
      <c r="J18" s="107"/>
      <c r="K18" s="1147"/>
      <c r="L18" s="1142" t="s">
        <v>2446</v>
      </c>
      <c r="M18" s="1147"/>
      <c r="N18" s="1143" t="s">
        <v>649</v>
      </c>
      <c r="O18" s="1144"/>
      <c r="P18" s="1148" t="s">
        <v>650</v>
      </c>
      <c r="Q18" s="1145" t="str">
        <f>IF(K18="","",IF(M18="","",IF(M18="","",(ROUNDDOWN(O18/M18*100,1)))))</f>
        <v/>
      </c>
      <c r="R18" s="1146" t="s">
        <v>469</v>
      </c>
    </row>
    <row r="19" spans="1:18" ht="33.75" customHeight="1" thickBot="1">
      <c r="A19" s="108"/>
      <c r="B19" s="2024" t="s">
        <v>606</v>
      </c>
      <c r="C19" s="2025"/>
      <c r="D19" s="2026"/>
      <c r="E19" s="1149" t="s">
        <v>460</v>
      </c>
      <c r="F19" s="1149" t="s">
        <v>461</v>
      </c>
      <c r="G19" s="1149" t="s">
        <v>462</v>
      </c>
      <c r="H19" s="1149" t="s">
        <v>463</v>
      </c>
      <c r="I19" s="1146"/>
      <c r="J19" s="107"/>
      <c r="K19" s="2024" t="s">
        <v>606</v>
      </c>
      <c r="L19" s="2025"/>
      <c r="M19" s="2026"/>
      <c r="N19" s="1149" t="s">
        <v>460</v>
      </c>
      <c r="O19" s="1149" t="s">
        <v>461</v>
      </c>
      <c r="P19" s="1149" t="s">
        <v>462</v>
      </c>
      <c r="Q19" s="1149" t="s">
        <v>463</v>
      </c>
      <c r="R19" s="1146"/>
    </row>
    <row r="20" spans="1:18" ht="24" customHeight="1">
      <c r="A20" s="108"/>
      <c r="B20" s="1150"/>
      <c r="C20" s="1150"/>
      <c r="D20" s="1150"/>
      <c r="E20" s="1150"/>
      <c r="F20" s="108"/>
      <c r="G20" s="1150"/>
      <c r="H20" s="1150"/>
      <c r="I20" s="1150"/>
      <c r="J20" s="107"/>
      <c r="K20" s="108"/>
      <c r="L20" s="1150"/>
      <c r="M20" s="1150"/>
      <c r="N20" s="1150"/>
      <c r="O20" s="1150"/>
      <c r="P20" s="2023"/>
      <c r="Q20" s="2023"/>
    </row>
    <row r="21" spans="1:18" ht="24" customHeight="1">
      <c r="A21" s="108"/>
      <c r="B21" s="1150"/>
      <c r="C21" s="1150"/>
      <c r="D21" s="1150"/>
      <c r="E21" s="1150"/>
      <c r="F21" s="108"/>
      <c r="G21" s="1150"/>
      <c r="H21" s="1150"/>
      <c r="I21" s="1150"/>
      <c r="J21" s="1150"/>
      <c r="K21" s="108"/>
      <c r="L21" s="1150"/>
      <c r="M21" s="1150"/>
      <c r="N21" s="1150"/>
      <c r="O21" s="1150"/>
      <c r="P21" s="2023"/>
      <c r="Q21" s="2023"/>
    </row>
    <row r="22" spans="1:18" ht="24" customHeight="1">
      <c r="A22" s="108"/>
      <c r="B22" s="1150"/>
      <c r="C22" s="1150"/>
      <c r="D22" s="1150"/>
      <c r="E22" s="1150"/>
      <c r="F22" s="108"/>
      <c r="G22" s="1150"/>
      <c r="H22" s="1150"/>
      <c r="I22" s="1150"/>
      <c r="J22" s="1150"/>
      <c r="K22" s="108"/>
      <c r="L22" s="1150"/>
      <c r="M22" s="1150"/>
      <c r="N22" s="1150"/>
      <c r="O22" s="1150"/>
      <c r="P22" s="2023"/>
      <c r="Q22" s="2023"/>
    </row>
    <row r="23" spans="1:18" ht="24" customHeight="1">
      <c r="A23" s="108"/>
      <c r="B23" s="1150"/>
      <c r="C23" s="1150"/>
      <c r="D23" s="1150"/>
      <c r="E23" s="1150"/>
      <c r="F23" s="108"/>
      <c r="G23" s="1150"/>
      <c r="H23" s="1150"/>
      <c r="I23" s="1150"/>
      <c r="J23" s="1150"/>
      <c r="K23" s="108"/>
      <c r="L23" s="1150"/>
      <c r="M23" s="1150"/>
      <c r="N23" s="1150"/>
      <c r="O23" s="1150"/>
      <c r="P23" s="2023"/>
      <c r="Q23" s="2023"/>
    </row>
    <row r="24" spans="1:18" ht="24" customHeight="1">
      <c r="A24" s="108"/>
      <c r="B24" s="1150"/>
      <c r="C24" s="1150"/>
      <c r="D24" s="1150"/>
      <c r="E24" s="1150"/>
      <c r="F24" s="108"/>
      <c r="G24" s="1150"/>
      <c r="H24" s="1150"/>
      <c r="I24" s="1150"/>
      <c r="J24" s="1150"/>
      <c r="K24" s="108"/>
      <c r="L24" s="1150"/>
      <c r="M24" s="1150"/>
      <c r="N24" s="1150"/>
      <c r="O24" s="1150"/>
      <c r="P24" s="2023"/>
      <c r="Q24" s="2023"/>
    </row>
    <row r="25" spans="1:18" ht="24" customHeight="1">
      <c r="A25" s="108"/>
      <c r="B25" s="1150"/>
      <c r="C25" s="1150"/>
      <c r="D25" s="1150"/>
      <c r="E25" s="1150"/>
      <c r="F25" s="108"/>
      <c r="G25" s="1150"/>
      <c r="H25" s="1150"/>
      <c r="I25" s="1150"/>
      <c r="J25" s="1150"/>
      <c r="K25" s="108"/>
      <c r="L25" s="1150"/>
      <c r="M25" s="1150"/>
      <c r="N25" s="1150"/>
      <c r="O25" s="1150"/>
      <c r="P25" s="2023"/>
      <c r="Q25" s="2023"/>
    </row>
    <row r="26" spans="1:18" ht="24" customHeight="1">
      <c r="A26" s="108"/>
      <c r="B26" s="1150"/>
      <c r="C26" s="1150"/>
      <c r="D26" s="1150"/>
      <c r="E26" s="1150"/>
      <c r="F26" s="108"/>
      <c r="G26" s="1150"/>
      <c r="H26" s="1150"/>
      <c r="I26" s="1150"/>
      <c r="J26" s="1150"/>
      <c r="K26" s="108"/>
      <c r="L26" s="1150"/>
      <c r="M26" s="1150"/>
      <c r="N26" s="1150"/>
      <c r="O26" s="1150"/>
      <c r="P26" s="2023"/>
      <c r="Q26" s="2023"/>
    </row>
    <row r="27" spans="1:18" ht="24" customHeight="1">
      <c r="A27" s="108"/>
      <c r="B27" s="1150"/>
      <c r="C27" s="1150"/>
      <c r="D27" s="1150"/>
      <c r="E27" s="1150"/>
      <c r="F27" s="108"/>
      <c r="G27" s="1150"/>
      <c r="H27" s="1150"/>
      <c r="I27" s="1150"/>
      <c r="J27" s="1150"/>
      <c r="K27" s="108"/>
      <c r="L27" s="1150"/>
      <c r="M27" s="1150"/>
      <c r="N27" s="1150"/>
      <c r="O27" s="1150"/>
      <c r="P27" s="2023"/>
      <c r="Q27" s="2023"/>
    </row>
    <row r="28" spans="1:18" ht="24" customHeight="1">
      <c r="A28" s="108"/>
      <c r="B28" s="1150"/>
      <c r="C28" s="1150"/>
      <c r="D28" s="1150"/>
      <c r="E28" s="1150"/>
      <c r="F28" s="108"/>
      <c r="G28" s="1150"/>
      <c r="H28" s="1150"/>
      <c r="I28" s="1150"/>
      <c r="J28" s="1150"/>
      <c r="K28" s="108"/>
      <c r="L28" s="1150"/>
      <c r="M28" s="1150"/>
      <c r="N28" s="1150"/>
      <c r="O28" s="1150"/>
      <c r="P28" s="2023"/>
      <c r="Q28" s="2023"/>
    </row>
  </sheetData>
  <mergeCells count="41">
    <mergeCell ref="P28:Q28"/>
    <mergeCell ref="Q13:R17"/>
    <mergeCell ref="B19:D19"/>
    <mergeCell ref="K19:M19"/>
    <mergeCell ref="P20:Q20"/>
    <mergeCell ref="P21:Q21"/>
    <mergeCell ref="P22:Q22"/>
    <mergeCell ref="P23:Q23"/>
    <mergeCell ref="P24:Q24"/>
    <mergeCell ref="P25:Q25"/>
    <mergeCell ref="P26:Q26"/>
    <mergeCell ref="P27:Q27"/>
    <mergeCell ref="A12:A17"/>
    <mergeCell ref="B12:C17"/>
    <mergeCell ref="D12:I12"/>
    <mergeCell ref="K12:L17"/>
    <mergeCell ref="M12:R12"/>
    <mergeCell ref="D13:E17"/>
    <mergeCell ref="F13:G17"/>
    <mergeCell ref="H13:I17"/>
    <mergeCell ref="M13:N17"/>
    <mergeCell ref="O13:P17"/>
    <mergeCell ref="A1:S1"/>
    <mergeCell ref="K3:L3"/>
    <mergeCell ref="M3:S3"/>
    <mergeCell ref="A4:E4"/>
    <mergeCell ref="G4:J4"/>
    <mergeCell ref="B7:C11"/>
    <mergeCell ref="D7:I7"/>
    <mergeCell ref="K7:L11"/>
    <mergeCell ref="M7:R7"/>
    <mergeCell ref="D8:I8"/>
    <mergeCell ref="M8:R9"/>
    <mergeCell ref="D9:G9"/>
    <mergeCell ref="H9:I9"/>
    <mergeCell ref="D10:I10"/>
    <mergeCell ref="M10:R10"/>
    <mergeCell ref="D11:F11"/>
    <mergeCell ref="G11:I11"/>
    <mergeCell ref="M11:O11"/>
    <mergeCell ref="P11:R11"/>
  </mergeCells>
  <phoneticPr fontId="1"/>
  <printOptions horizontalCentered="1" verticalCentered="1"/>
  <pageMargins left="0" right="0" top="0" bottom="0" header="0.31496062992125984" footer="0.31496062992125984"/>
  <pageSetup paperSize="9" scale="82" fitToWidth="0" orientation="landscape"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393217" r:id="rId4" name="Check Box 1">
              <controlPr defaultSize="0" autoFill="0" autoLine="0" autoPict="0">
                <anchor moveWithCells="1">
                  <from>
                    <xdr:col>3</xdr:col>
                    <xdr:colOff>438150</xdr:colOff>
                    <xdr:row>10</xdr:row>
                    <xdr:rowOff>47625</xdr:rowOff>
                  </from>
                  <to>
                    <xdr:col>4</xdr:col>
                    <xdr:colOff>66675</xdr:colOff>
                    <xdr:row>10</xdr:row>
                    <xdr:rowOff>352425</xdr:rowOff>
                  </to>
                </anchor>
              </controlPr>
            </control>
          </mc:Choice>
        </mc:AlternateContent>
        <mc:AlternateContent xmlns:mc="http://schemas.openxmlformats.org/markup-compatibility/2006">
          <mc:Choice Requires="x14">
            <control shapeId="393218" r:id="rId5" name="Check Box 2">
              <controlPr defaultSize="0" autoFill="0" autoLine="0" autoPict="0">
                <anchor moveWithCells="1">
                  <from>
                    <xdr:col>6</xdr:col>
                    <xdr:colOff>342900</xdr:colOff>
                    <xdr:row>10</xdr:row>
                    <xdr:rowOff>38100</xdr:rowOff>
                  </from>
                  <to>
                    <xdr:col>6</xdr:col>
                    <xdr:colOff>581025</xdr:colOff>
                    <xdr:row>10</xdr:row>
                    <xdr:rowOff>342900</xdr:rowOff>
                  </to>
                </anchor>
              </controlPr>
            </control>
          </mc:Choice>
        </mc:AlternateContent>
        <mc:AlternateContent xmlns:mc="http://schemas.openxmlformats.org/markup-compatibility/2006">
          <mc:Choice Requires="x14">
            <control shapeId="393219" r:id="rId6" name="Check Box 3">
              <controlPr defaultSize="0" autoFill="0" autoLine="0" autoPict="0">
                <anchor moveWithCells="1">
                  <from>
                    <xdr:col>12</xdr:col>
                    <xdr:colOff>438150</xdr:colOff>
                    <xdr:row>10</xdr:row>
                    <xdr:rowOff>47625</xdr:rowOff>
                  </from>
                  <to>
                    <xdr:col>13</xdr:col>
                    <xdr:colOff>66675</xdr:colOff>
                    <xdr:row>10</xdr:row>
                    <xdr:rowOff>352425</xdr:rowOff>
                  </to>
                </anchor>
              </controlPr>
            </control>
          </mc:Choice>
        </mc:AlternateContent>
        <mc:AlternateContent xmlns:mc="http://schemas.openxmlformats.org/markup-compatibility/2006">
          <mc:Choice Requires="x14">
            <control shapeId="393220" r:id="rId7" name="Check Box 4">
              <controlPr defaultSize="0" autoFill="0" autoLine="0" autoPict="0">
                <anchor moveWithCells="1">
                  <from>
                    <xdr:col>15</xdr:col>
                    <xdr:colOff>342900</xdr:colOff>
                    <xdr:row>10</xdr:row>
                    <xdr:rowOff>38100</xdr:rowOff>
                  </from>
                  <to>
                    <xdr:col>15</xdr:col>
                    <xdr:colOff>581025</xdr:colOff>
                    <xdr:row>10</xdr:row>
                    <xdr:rowOff>342900</xdr:rowOff>
                  </to>
                </anchor>
              </controlPr>
            </control>
          </mc:Choice>
        </mc:AlternateContent>
        <mc:AlternateContent xmlns:mc="http://schemas.openxmlformats.org/markup-compatibility/2006">
          <mc:Choice Requires="x14">
            <control shapeId="393221" r:id="rId8" name="Check Box 5">
              <controlPr defaultSize="0" autoFill="0" autoLine="0" autoPict="0">
                <anchor moveWithCells="1">
                  <from>
                    <xdr:col>5</xdr:col>
                    <xdr:colOff>95250</xdr:colOff>
                    <xdr:row>18</xdr:row>
                    <xdr:rowOff>47625</xdr:rowOff>
                  </from>
                  <to>
                    <xdr:col>5</xdr:col>
                    <xdr:colOff>323850</xdr:colOff>
                    <xdr:row>18</xdr:row>
                    <xdr:rowOff>361950</xdr:rowOff>
                  </to>
                </anchor>
              </controlPr>
            </control>
          </mc:Choice>
        </mc:AlternateContent>
        <mc:AlternateContent xmlns:mc="http://schemas.openxmlformats.org/markup-compatibility/2006">
          <mc:Choice Requires="x14">
            <control shapeId="393222" r:id="rId9" name="Check Box 6">
              <controlPr defaultSize="0" autoFill="0" autoLine="0" autoPict="0">
                <anchor moveWithCells="1">
                  <from>
                    <xdr:col>6</xdr:col>
                    <xdr:colOff>95250</xdr:colOff>
                    <xdr:row>18</xdr:row>
                    <xdr:rowOff>47625</xdr:rowOff>
                  </from>
                  <to>
                    <xdr:col>6</xdr:col>
                    <xdr:colOff>323850</xdr:colOff>
                    <xdr:row>18</xdr:row>
                    <xdr:rowOff>361950</xdr:rowOff>
                  </to>
                </anchor>
              </controlPr>
            </control>
          </mc:Choice>
        </mc:AlternateContent>
        <mc:AlternateContent xmlns:mc="http://schemas.openxmlformats.org/markup-compatibility/2006">
          <mc:Choice Requires="x14">
            <control shapeId="393223" r:id="rId10" name="Check Box 7">
              <controlPr defaultSize="0" autoFill="0" autoLine="0" autoPict="0">
                <anchor moveWithCells="1">
                  <from>
                    <xdr:col>7</xdr:col>
                    <xdr:colOff>95250</xdr:colOff>
                    <xdr:row>18</xdr:row>
                    <xdr:rowOff>47625</xdr:rowOff>
                  </from>
                  <to>
                    <xdr:col>7</xdr:col>
                    <xdr:colOff>323850</xdr:colOff>
                    <xdr:row>18</xdr:row>
                    <xdr:rowOff>361950</xdr:rowOff>
                  </to>
                </anchor>
              </controlPr>
            </control>
          </mc:Choice>
        </mc:AlternateContent>
        <mc:AlternateContent xmlns:mc="http://schemas.openxmlformats.org/markup-compatibility/2006">
          <mc:Choice Requires="x14">
            <control shapeId="393224" r:id="rId11" name="Check Box 8">
              <controlPr defaultSize="0" autoFill="0" autoLine="0" autoPict="0">
                <anchor moveWithCells="1">
                  <from>
                    <xdr:col>4</xdr:col>
                    <xdr:colOff>95250</xdr:colOff>
                    <xdr:row>18</xdr:row>
                    <xdr:rowOff>47625</xdr:rowOff>
                  </from>
                  <to>
                    <xdr:col>4</xdr:col>
                    <xdr:colOff>323850</xdr:colOff>
                    <xdr:row>18</xdr:row>
                    <xdr:rowOff>352425</xdr:rowOff>
                  </to>
                </anchor>
              </controlPr>
            </control>
          </mc:Choice>
        </mc:AlternateContent>
        <mc:AlternateContent xmlns:mc="http://schemas.openxmlformats.org/markup-compatibility/2006">
          <mc:Choice Requires="x14">
            <control shapeId="393225" r:id="rId12" name="Check Box 9">
              <controlPr defaultSize="0" autoFill="0" autoLine="0" autoPict="0">
                <anchor moveWithCells="1">
                  <from>
                    <xdr:col>14</xdr:col>
                    <xdr:colOff>95250</xdr:colOff>
                    <xdr:row>18</xdr:row>
                    <xdr:rowOff>47625</xdr:rowOff>
                  </from>
                  <to>
                    <xdr:col>14</xdr:col>
                    <xdr:colOff>323850</xdr:colOff>
                    <xdr:row>18</xdr:row>
                    <xdr:rowOff>352425</xdr:rowOff>
                  </to>
                </anchor>
              </controlPr>
            </control>
          </mc:Choice>
        </mc:AlternateContent>
        <mc:AlternateContent xmlns:mc="http://schemas.openxmlformats.org/markup-compatibility/2006">
          <mc:Choice Requires="x14">
            <control shapeId="393226" r:id="rId13" name="Check Box 10">
              <controlPr defaultSize="0" autoFill="0" autoLine="0" autoPict="0">
                <anchor moveWithCells="1">
                  <from>
                    <xdr:col>15</xdr:col>
                    <xdr:colOff>95250</xdr:colOff>
                    <xdr:row>18</xdr:row>
                    <xdr:rowOff>47625</xdr:rowOff>
                  </from>
                  <to>
                    <xdr:col>15</xdr:col>
                    <xdr:colOff>323850</xdr:colOff>
                    <xdr:row>18</xdr:row>
                    <xdr:rowOff>352425</xdr:rowOff>
                  </to>
                </anchor>
              </controlPr>
            </control>
          </mc:Choice>
        </mc:AlternateContent>
        <mc:AlternateContent xmlns:mc="http://schemas.openxmlformats.org/markup-compatibility/2006">
          <mc:Choice Requires="x14">
            <control shapeId="393227" r:id="rId14" name="Check Box 11">
              <controlPr defaultSize="0" autoFill="0" autoLine="0" autoPict="0">
                <anchor moveWithCells="1">
                  <from>
                    <xdr:col>16</xdr:col>
                    <xdr:colOff>95250</xdr:colOff>
                    <xdr:row>18</xdr:row>
                    <xdr:rowOff>47625</xdr:rowOff>
                  </from>
                  <to>
                    <xdr:col>16</xdr:col>
                    <xdr:colOff>323850</xdr:colOff>
                    <xdr:row>18</xdr:row>
                    <xdr:rowOff>352425</xdr:rowOff>
                  </to>
                </anchor>
              </controlPr>
            </control>
          </mc:Choice>
        </mc:AlternateContent>
        <mc:AlternateContent xmlns:mc="http://schemas.openxmlformats.org/markup-compatibility/2006">
          <mc:Choice Requires="x14">
            <control shapeId="393228" r:id="rId15" name="Check Box 12">
              <controlPr defaultSize="0" autoFill="0" autoLine="0" autoPict="0">
                <anchor moveWithCells="1">
                  <from>
                    <xdr:col>13</xdr:col>
                    <xdr:colOff>95250</xdr:colOff>
                    <xdr:row>18</xdr:row>
                    <xdr:rowOff>47625</xdr:rowOff>
                  </from>
                  <to>
                    <xdr:col>13</xdr:col>
                    <xdr:colOff>323850</xdr:colOff>
                    <xdr:row>18</xdr:row>
                    <xdr:rowOff>352425</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0EDC0-7038-4956-8E9B-704ECA8251AB}">
  <sheetPr>
    <pageSetUpPr fitToPage="1"/>
  </sheetPr>
  <dimension ref="A1:V34"/>
  <sheetViews>
    <sheetView zoomScale="85" zoomScaleNormal="85" zoomScaleSheetLayoutView="98" zoomScalePageLayoutView="85" workbookViewId="0">
      <selection activeCell="U11" sqref="U11"/>
    </sheetView>
  </sheetViews>
  <sheetFormatPr defaultColWidth="8.125" defaultRowHeight="24" customHeight="1"/>
  <cols>
    <col min="1" max="7" width="8.125" style="106"/>
    <col min="8" max="8" width="8.125" style="106" customWidth="1"/>
    <col min="9" max="11" width="8.125" style="106"/>
    <col min="12" max="12" width="8.125" style="106" customWidth="1"/>
    <col min="13" max="17" width="8.125" style="106"/>
    <col min="18" max="18" width="8.125" style="106" customWidth="1"/>
    <col min="19" max="16384" width="8.125" style="106"/>
  </cols>
  <sheetData>
    <row r="1" spans="1:22" s="1152" customFormat="1" ht="27.95" customHeight="1" thickBot="1">
      <c r="A1" s="1151"/>
      <c r="B1" s="1996" t="s">
        <v>2447</v>
      </c>
      <c r="C1" s="1996"/>
      <c r="D1" s="1996"/>
      <c r="E1" s="1996"/>
      <c r="F1" s="1996"/>
      <c r="G1" s="1996"/>
      <c r="H1" s="1996"/>
      <c r="I1" s="1996"/>
      <c r="J1" s="1996"/>
      <c r="K1" s="1996"/>
      <c r="L1" s="1996"/>
      <c r="M1" s="1996"/>
      <c r="N1" s="1996"/>
      <c r="O1" s="1996"/>
      <c r="P1" s="1996"/>
      <c r="Q1" s="1996"/>
    </row>
    <row r="2" spans="1:22" s="1152" customFormat="1" ht="27.95" customHeight="1" thickBot="1">
      <c r="A2" s="1151"/>
      <c r="B2" s="105"/>
      <c r="C2" s="1151"/>
      <c r="D2" s="1151"/>
      <c r="E2" s="1151"/>
      <c r="G2" s="1151"/>
      <c r="H2" s="1151"/>
      <c r="I2" s="1151"/>
      <c r="J2" s="1151"/>
      <c r="K2" s="1151"/>
      <c r="L2" s="1153" t="s">
        <v>577</v>
      </c>
      <c r="M2" s="1154"/>
      <c r="N2" s="1154"/>
      <c r="O2" s="1155"/>
      <c r="P2" s="1156" t="s">
        <v>2448</v>
      </c>
      <c r="Q2" s="1157"/>
      <c r="R2" s="1158"/>
    </row>
    <row r="3" spans="1:22" s="1152" customFormat="1" ht="24.75" customHeight="1" thickBot="1">
      <c r="A3" s="1159" t="s">
        <v>651</v>
      </c>
      <c r="B3" s="1160"/>
      <c r="C3" s="1160"/>
      <c r="D3" s="1160"/>
      <c r="J3" s="1997" t="s">
        <v>2420</v>
      </c>
      <c r="K3" s="1997"/>
      <c r="L3" s="1998" t="s">
        <v>2421</v>
      </c>
      <c r="M3" s="1998"/>
      <c r="N3" s="1998"/>
      <c r="O3" s="1998"/>
      <c r="P3" s="1998"/>
      <c r="Q3" s="1998"/>
      <c r="R3" s="1998"/>
    </row>
    <row r="4" spans="1:22" s="1152" customFormat="1" ht="27.75" customHeight="1" thickTop="1" thickBot="1">
      <c r="A4" s="1160" t="s">
        <v>652</v>
      </c>
      <c r="B4" s="1160"/>
      <c r="C4" s="1160"/>
      <c r="G4" s="2035" t="s">
        <v>638</v>
      </c>
      <c r="H4" s="2035"/>
      <c r="I4" s="2036"/>
      <c r="J4" s="1136" t="str">
        <f>IF('別紙様式１－１'!AC4="","",'別紙様式１－１'!AC4)</f>
        <v/>
      </c>
      <c r="K4" s="1003" t="str">
        <f>IF('別紙様式１－１'!AD4="","",'別紙様式１－１'!AD4)</f>
        <v/>
      </c>
      <c r="L4" s="1137" t="str">
        <f>IF('別紙様式１－１'!AE4="","",'別紙様式１－１'!AE4)</f>
        <v/>
      </c>
      <c r="M4" s="1006" t="str">
        <f>IF('別紙様式１－１'!AF4="","",'別紙様式１－１'!AF4)</f>
        <v/>
      </c>
      <c r="N4" s="1138" t="str">
        <f>IF('別紙様式１－１'!AG4="","",'別紙様式１－１'!AG4)</f>
        <v/>
      </c>
      <c r="O4" s="1138" t="str">
        <f>IF('別紙様式１－１'!AH4="","",'別紙様式１－１'!AH4)</f>
        <v/>
      </c>
      <c r="P4" s="1138" t="str">
        <f>IF('別紙様式１－１'!AI4="","",'別紙様式１－１'!AI4)</f>
        <v/>
      </c>
      <c r="Q4" s="1006" t="str">
        <f>IF('別紙様式１－１'!AJ4="","",'別紙様式１－１'!AJ4)</f>
        <v/>
      </c>
      <c r="R4" s="1006" t="str">
        <f>IF('別紙様式１－１'!AK4="","",'別紙様式１－１'!AK4)</f>
        <v/>
      </c>
    </row>
    <row r="5" spans="1:22" s="1152" customFormat="1" ht="13.5" customHeight="1">
      <c r="A5" s="1161"/>
      <c r="B5" s="1830" t="s">
        <v>653</v>
      </c>
      <c r="C5" s="1830"/>
      <c r="D5" s="1830"/>
      <c r="E5" s="1830"/>
      <c r="R5" s="107"/>
      <c r="S5" s="107"/>
    </row>
    <row r="6" spans="1:22" s="1152" customFormat="1" ht="13.5" customHeight="1">
      <c r="A6" s="1161"/>
      <c r="B6" s="1830"/>
      <c r="C6" s="1830"/>
      <c r="D6" s="1830"/>
      <c r="E6" s="1830"/>
      <c r="F6" s="1162"/>
      <c r="G6" s="1162"/>
      <c r="H6" s="1162"/>
      <c r="I6" s="1162"/>
      <c r="J6" s="1162"/>
      <c r="K6" s="1162"/>
      <c r="L6" s="1162"/>
      <c r="M6" s="1162"/>
      <c r="N6" s="1162"/>
      <c r="O6" s="1162"/>
      <c r="P6" s="1162"/>
      <c r="Q6" s="1162"/>
      <c r="R6" s="107"/>
      <c r="S6" s="107"/>
    </row>
    <row r="7" spans="1:22" s="1152" customFormat="1" ht="13.5" customHeight="1">
      <c r="B7" s="1162" t="s">
        <v>654</v>
      </c>
      <c r="C7" s="1162"/>
      <c r="D7" s="1162"/>
      <c r="E7" s="1162"/>
      <c r="F7" s="1162"/>
      <c r="G7" s="1162"/>
      <c r="H7" s="1162"/>
      <c r="I7" s="1162" t="s">
        <v>655</v>
      </c>
      <c r="J7" s="1162"/>
      <c r="K7" s="1162"/>
      <c r="M7" s="1162"/>
      <c r="N7" s="1162"/>
      <c r="O7" s="1162"/>
      <c r="P7" s="1162"/>
      <c r="Q7" s="1162"/>
      <c r="R7" s="1162"/>
    </row>
    <row r="8" spans="1:22" s="1152" customFormat="1" ht="13.5" customHeight="1">
      <c r="B8" s="1162" t="s">
        <v>656</v>
      </c>
      <c r="C8" s="1162"/>
      <c r="D8" s="1162"/>
      <c r="E8" s="1162"/>
      <c r="F8" s="1162"/>
      <c r="G8" s="1162"/>
      <c r="H8" s="1162"/>
      <c r="I8" s="1162" t="s">
        <v>657</v>
      </c>
      <c r="J8" s="1162"/>
      <c r="K8" s="1162"/>
      <c r="L8" s="1162"/>
      <c r="M8" s="1162"/>
      <c r="N8" s="1162"/>
      <c r="O8" s="1162"/>
      <c r="P8" s="1162"/>
      <c r="Q8" s="1162"/>
      <c r="R8" s="1162"/>
    </row>
    <row r="9" spans="1:22" s="1152" customFormat="1" ht="10.5" customHeight="1">
      <c r="B9" s="1162"/>
      <c r="C9" s="1162"/>
      <c r="D9" s="1162"/>
      <c r="E9" s="1162"/>
      <c r="F9" s="1162"/>
      <c r="G9" s="1162"/>
      <c r="H9" s="1162"/>
      <c r="I9" s="1162"/>
      <c r="J9" s="1162"/>
      <c r="K9" s="1162"/>
      <c r="L9" s="1162"/>
      <c r="M9" s="1162"/>
      <c r="N9" s="1162"/>
      <c r="O9" s="1162"/>
      <c r="P9" s="1162"/>
      <c r="Q9" s="1162"/>
      <c r="R9" s="1162"/>
    </row>
    <row r="10" spans="1:22" s="1152" customFormat="1" ht="31.5" customHeight="1" thickBot="1">
      <c r="A10" s="1162"/>
      <c r="B10" s="2037" t="s">
        <v>2449</v>
      </c>
      <c r="C10" s="2038"/>
      <c r="D10" s="2038"/>
      <c r="E10" s="2038"/>
      <c r="F10" s="2038"/>
      <c r="G10" s="2038"/>
      <c r="H10" s="2038"/>
      <c r="I10" s="2038"/>
      <c r="J10" s="2038"/>
      <c r="K10" s="2039"/>
      <c r="L10" s="2043" t="s">
        <v>658</v>
      </c>
      <c r="M10" s="2044"/>
      <c r="N10" s="2043" t="s">
        <v>659</v>
      </c>
      <c r="O10" s="2044"/>
      <c r="P10" s="2045" t="s">
        <v>660</v>
      </c>
      <c r="Q10" s="2044"/>
      <c r="R10" s="2046"/>
    </row>
    <row r="11" spans="1:22" s="1152" customFormat="1" ht="50.25" customHeight="1" thickBot="1">
      <c r="A11" s="1163"/>
      <c r="B11" s="2040"/>
      <c r="C11" s="2041"/>
      <c r="D11" s="2041"/>
      <c r="E11" s="2041"/>
      <c r="F11" s="2041"/>
      <c r="G11" s="2041"/>
      <c r="H11" s="2041"/>
      <c r="I11" s="2041"/>
      <c r="J11" s="2041"/>
      <c r="K11" s="2042"/>
      <c r="L11" s="113" t="s">
        <v>2450</v>
      </c>
      <c r="M11" s="1006"/>
      <c r="N11" s="910" t="s">
        <v>2450</v>
      </c>
      <c r="O11" s="1006"/>
      <c r="P11" s="2047" t="s">
        <v>661</v>
      </c>
      <c r="Q11" s="2048"/>
      <c r="R11" s="2046"/>
    </row>
    <row r="12" spans="1:22" s="1152" customFormat="1" ht="21.95" customHeight="1">
      <c r="B12" s="114" t="s">
        <v>460</v>
      </c>
      <c r="C12" s="115" t="s">
        <v>2451</v>
      </c>
      <c r="D12" s="115"/>
      <c r="E12" s="115"/>
      <c r="F12" s="115"/>
      <c r="G12" s="115"/>
      <c r="H12" s="115"/>
      <c r="I12" s="115"/>
      <c r="J12" s="115"/>
      <c r="K12" s="115"/>
      <c r="L12" s="1164"/>
      <c r="M12" s="1165" t="s">
        <v>458</v>
      </c>
      <c r="N12" s="1164"/>
      <c r="O12" s="1165" t="s">
        <v>458</v>
      </c>
      <c r="P12" s="1164"/>
      <c r="Q12" s="1165" t="s">
        <v>458</v>
      </c>
    </row>
    <row r="13" spans="1:22" s="1152" customFormat="1" ht="21.95" customHeight="1">
      <c r="B13" s="1166" t="s">
        <v>461</v>
      </c>
      <c r="C13" s="1167" t="s">
        <v>2452</v>
      </c>
      <c r="D13" s="1167"/>
      <c r="E13" s="1167"/>
      <c r="F13" s="1167"/>
      <c r="G13" s="1167"/>
      <c r="H13" s="1167"/>
      <c r="I13" s="1167"/>
      <c r="J13" s="1167"/>
      <c r="K13" s="1167"/>
      <c r="L13" s="1164"/>
      <c r="M13" s="1165" t="s">
        <v>458</v>
      </c>
      <c r="N13" s="1164"/>
      <c r="O13" s="1165" t="s">
        <v>458</v>
      </c>
      <c r="P13" s="1164"/>
      <c r="Q13" s="1165" t="s">
        <v>458</v>
      </c>
    </row>
    <row r="14" spans="1:22" s="1152" customFormat="1" ht="21.95" customHeight="1">
      <c r="B14" s="1166" t="s">
        <v>462</v>
      </c>
      <c r="C14" s="115" t="s">
        <v>662</v>
      </c>
      <c r="D14" s="1167"/>
      <c r="E14" s="1167"/>
      <c r="F14" s="1167"/>
      <c r="G14" s="1167"/>
      <c r="H14" s="1167"/>
      <c r="I14" s="1167"/>
      <c r="J14" s="1167"/>
      <c r="K14" s="1167"/>
      <c r="L14" s="1164"/>
      <c r="M14" s="1165" t="s">
        <v>458</v>
      </c>
      <c r="N14" s="1164"/>
      <c r="O14" s="1165" t="s">
        <v>458</v>
      </c>
      <c r="P14" s="1164"/>
      <c r="Q14" s="1165" t="s">
        <v>458</v>
      </c>
      <c r="R14" s="107"/>
      <c r="T14" s="1152">
        <f>IF(L14="",1,0)</f>
        <v>1</v>
      </c>
      <c r="U14" s="1152">
        <f>IF(N14="",1,0)</f>
        <v>1</v>
      </c>
      <c r="V14" s="1152">
        <f>IF(P14="",1,0)</f>
        <v>1</v>
      </c>
    </row>
    <row r="15" spans="1:22" s="1152" customFormat="1" ht="21.75" customHeight="1" thickBot="1">
      <c r="B15" s="1166" t="s">
        <v>463</v>
      </c>
      <c r="C15" s="115" t="s">
        <v>663</v>
      </c>
      <c r="D15" s="115"/>
      <c r="E15" s="115"/>
      <c r="F15" s="115"/>
      <c r="G15" s="115"/>
      <c r="H15" s="115"/>
      <c r="I15" s="115"/>
      <c r="J15" s="115"/>
      <c r="K15" s="115"/>
      <c r="L15" s="1164"/>
      <c r="M15" s="1168" t="s">
        <v>458</v>
      </c>
      <c r="N15" s="1164"/>
      <c r="O15" s="1165" t="s">
        <v>458</v>
      </c>
      <c r="P15" s="1164"/>
      <c r="Q15" s="1165" t="s">
        <v>458</v>
      </c>
      <c r="R15" s="107"/>
      <c r="T15" s="1152">
        <f>IF(L15="",1,0)</f>
        <v>1</v>
      </c>
      <c r="U15" s="1152">
        <f>IF(N15="",1,0)</f>
        <v>1</v>
      </c>
      <c r="V15" s="1152">
        <f>IF(P15="",1,0)</f>
        <v>1</v>
      </c>
    </row>
    <row r="16" spans="1:22" s="1169" customFormat="1" ht="17.25" customHeight="1" thickBot="1">
      <c r="B16" s="1170"/>
      <c r="C16" s="1170"/>
      <c r="D16" s="1170"/>
      <c r="E16" s="1170"/>
      <c r="F16" s="1170"/>
      <c r="G16" s="1170"/>
      <c r="H16" s="1170"/>
      <c r="I16" s="1170"/>
      <c r="J16" s="1170"/>
      <c r="K16" s="1171" t="s">
        <v>2453</v>
      </c>
      <c r="L16" s="1172" t="s">
        <v>664</v>
      </c>
      <c r="M16" s="1173" t="str">
        <f>IF(M11="","",IF(L12="","×",IF(L13="","×",IF(L14="","×",IF(L15="","×",IF(L13-L14=L15,"○","✕"))))))</f>
        <v/>
      </c>
      <c r="N16" s="1172" t="s">
        <v>664</v>
      </c>
      <c r="O16" s="1173" t="str">
        <f>IF(O11="","",IF(N12="","×",IF(N13="","×",IF(N14="","×",IF(N15="","×",IF(N13-N14=N15,"○","✕"))))))</f>
        <v/>
      </c>
      <c r="P16" s="1172" t="s">
        <v>664</v>
      </c>
      <c r="Q16" s="1173" t="str">
        <f>IF(P12="","",IF(P12&lt;P13,"×",IF(P13="","×",IF(P14="","×",IF(P15="","×",IF(P13-P14=P15,"○","✕"))))))</f>
        <v/>
      </c>
    </row>
    <row r="17" spans="1:19" s="1169" customFormat="1" ht="6" customHeight="1">
      <c r="B17" s="1170"/>
      <c r="C17" s="1170"/>
      <c r="D17" s="1170"/>
      <c r="E17" s="1170"/>
      <c r="F17" s="1170"/>
      <c r="G17" s="1170"/>
      <c r="H17" s="1170"/>
      <c r="I17" s="1170"/>
      <c r="J17" s="1170"/>
      <c r="K17" s="1170"/>
      <c r="L17" s="1174"/>
      <c r="M17" s="1174"/>
      <c r="N17" s="1174"/>
      <c r="O17" s="1174"/>
      <c r="P17" s="1174"/>
      <c r="Q17" s="1174"/>
    </row>
    <row r="18" spans="1:19" s="1152" customFormat="1" ht="15" customHeight="1">
      <c r="B18" s="1175" t="s">
        <v>2454</v>
      </c>
      <c r="C18" s="2049" t="s">
        <v>2455</v>
      </c>
      <c r="D18" s="2049"/>
      <c r="E18" s="2049"/>
      <c r="F18" s="2049"/>
      <c r="G18" s="2049"/>
      <c r="H18" s="2049"/>
      <c r="I18" s="2049"/>
      <c r="J18" s="2050"/>
      <c r="K18" s="1176"/>
      <c r="L18" s="2053" t="s">
        <v>2456</v>
      </c>
      <c r="M18" s="2053"/>
      <c r="N18" s="2053"/>
      <c r="O18" s="2053"/>
      <c r="P18" s="1177"/>
      <c r="Q18" s="1178" t="s">
        <v>2457</v>
      </c>
      <c r="R18" s="1179" t="b">
        <v>0</v>
      </c>
      <c r="S18" s="1160" t="str">
        <f>IF(0&lt;P18,"",IF(R18=TRUE,"※台数を入力してください",""))</f>
        <v/>
      </c>
    </row>
    <row r="19" spans="1:19" s="1152" customFormat="1" ht="15" customHeight="1">
      <c r="B19" s="1180"/>
      <c r="C19" s="2051"/>
      <c r="D19" s="2051"/>
      <c r="E19" s="2051"/>
      <c r="F19" s="2051"/>
      <c r="G19" s="2051"/>
      <c r="H19" s="2051"/>
      <c r="I19" s="2051"/>
      <c r="J19" s="2052"/>
      <c r="K19" s="1181"/>
      <c r="L19" s="2031" t="s">
        <v>2458</v>
      </c>
      <c r="M19" s="2031"/>
      <c r="N19" s="2031"/>
      <c r="O19" s="2031"/>
      <c r="P19" s="1182"/>
      <c r="Q19" s="1183" t="s">
        <v>2457</v>
      </c>
      <c r="R19" s="1179" t="b">
        <v>0</v>
      </c>
      <c r="S19" s="1160" t="str">
        <f>IF(0&lt;P19,"",IF(R19=TRUE,"※台数を入力してください",""))</f>
        <v/>
      </c>
    </row>
    <row r="20" spans="1:19" s="1152" customFormat="1" ht="15" customHeight="1">
      <c r="B20" s="1184" t="s">
        <v>464</v>
      </c>
      <c r="C20" s="2051"/>
      <c r="D20" s="2051"/>
      <c r="E20" s="2051"/>
      <c r="F20" s="2051"/>
      <c r="G20" s="2051"/>
      <c r="H20" s="2051"/>
      <c r="I20" s="2051"/>
      <c r="J20" s="2052"/>
      <c r="K20" s="1181"/>
      <c r="L20" s="2031" t="s">
        <v>2459</v>
      </c>
      <c r="M20" s="2031"/>
      <c r="N20" s="2031"/>
      <c r="O20" s="2031"/>
      <c r="P20" s="2031"/>
      <c r="Q20" s="2032"/>
    </row>
    <row r="21" spans="1:19" s="1152" customFormat="1" ht="15" customHeight="1">
      <c r="B21" s="1180"/>
      <c r="C21" s="2027" t="s">
        <v>2460</v>
      </c>
      <c r="D21" s="2027"/>
      <c r="E21" s="2027"/>
      <c r="F21" s="2027"/>
      <c r="G21" s="2027"/>
      <c r="H21" s="2027"/>
      <c r="I21" s="2027"/>
      <c r="J21" s="2028"/>
      <c r="K21" s="1181"/>
      <c r="L21" s="2031" t="s">
        <v>2461</v>
      </c>
      <c r="M21" s="2031"/>
      <c r="N21" s="2031"/>
      <c r="O21" s="2031"/>
      <c r="P21" s="2031"/>
      <c r="Q21" s="2032"/>
    </row>
    <row r="22" spans="1:19" s="1152" customFormat="1" ht="57" customHeight="1">
      <c r="B22" s="1185"/>
      <c r="C22" s="2029"/>
      <c r="D22" s="2029"/>
      <c r="E22" s="2029"/>
      <c r="F22" s="2029"/>
      <c r="G22" s="2029"/>
      <c r="H22" s="2029"/>
      <c r="I22" s="2029"/>
      <c r="J22" s="2030"/>
      <c r="K22" s="1186"/>
      <c r="L22" s="2033" t="s">
        <v>2462</v>
      </c>
      <c r="M22" s="2033"/>
      <c r="N22" s="2033"/>
      <c r="O22" s="2033"/>
      <c r="P22" s="2033"/>
      <c r="Q22" s="2034"/>
    </row>
    <row r="23" spans="1:19" s="1152" customFormat="1" ht="7.5" customHeight="1">
      <c r="A23" s="107"/>
      <c r="B23" s="107"/>
      <c r="C23" s="107"/>
      <c r="D23" s="107"/>
      <c r="E23" s="107"/>
      <c r="F23" s="107"/>
      <c r="G23" s="107"/>
      <c r="H23" s="107"/>
      <c r="I23" s="107"/>
      <c r="J23" s="107"/>
      <c r="K23" s="107"/>
      <c r="L23" s="107"/>
      <c r="M23" s="107"/>
      <c r="N23" s="107"/>
      <c r="O23" s="107"/>
      <c r="P23" s="107"/>
      <c r="Q23" s="107"/>
      <c r="R23" s="107"/>
    </row>
    <row r="24" spans="1:19" s="1152" customFormat="1" ht="30" customHeight="1">
      <c r="B24" s="2054" t="s">
        <v>665</v>
      </c>
      <c r="C24" s="2057" t="s">
        <v>666</v>
      </c>
      <c r="D24" s="2057"/>
      <c r="E24" s="2057"/>
      <c r="F24" s="2057"/>
      <c r="G24" s="2057"/>
      <c r="H24" s="2057"/>
      <c r="I24" s="2057"/>
      <c r="J24" s="2058"/>
      <c r="K24" s="1187"/>
      <c r="L24" s="2062" t="s">
        <v>667</v>
      </c>
      <c r="M24" s="2063"/>
      <c r="N24" s="2064"/>
      <c r="O24" s="2062" t="s">
        <v>668</v>
      </c>
      <c r="P24" s="2063"/>
      <c r="Q24" s="2064"/>
    </row>
    <row r="25" spans="1:19" s="1152" customFormat="1" ht="21.95" customHeight="1">
      <c r="B25" s="2055"/>
      <c r="C25" s="2059"/>
      <c r="D25" s="2059"/>
      <c r="E25" s="2059"/>
      <c r="F25" s="2059"/>
      <c r="G25" s="2059"/>
      <c r="H25" s="2059"/>
      <c r="I25" s="2059"/>
      <c r="J25" s="1978"/>
      <c r="K25" s="116" t="s">
        <v>478</v>
      </c>
      <c r="L25" s="2065"/>
      <c r="M25" s="2066"/>
      <c r="N25" s="1188" t="s">
        <v>458</v>
      </c>
      <c r="O25" s="2065"/>
      <c r="P25" s="2066"/>
      <c r="Q25" s="1165" t="s">
        <v>458</v>
      </c>
    </row>
    <row r="26" spans="1:19" s="1152" customFormat="1" ht="21.95" customHeight="1">
      <c r="B26" s="2055"/>
      <c r="C26" s="2059"/>
      <c r="D26" s="2059"/>
      <c r="E26" s="2059"/>
      <c r="F26" s="2059"/>
      <c r="G26" s="2059"/>
      <c r="H26" s="2059"/>
      <c r="I26" s="2059"/>
      <c r="J26" s="1978"/>
      <c r="K26" s="116" t="s">
        <v>479</v>
      </c>
      <c r="L26" s="2065"/>
      <c r="M26" s="2066"/>
      <c r="N26" s="1188" t="s">
        <v>458</v>
      </c>
      <c r="O26" s="2065"/>
      <c r="P26" s="2066"/>
      <c r="Q26" s="1188" t="s">
        <v>458</v>
      </c>
    </row>
    <row r="27" spans="1:19" s="1152" customFormat="1" ht="21.95" customHeight="1">
      <c r="B27" s="2055"/>
      <c r="C27" s="2059"/>
      <c r="D27" s="2059"/>
      <c r="E27" s="2059"/>
      <c r="F27" s="2059"/>
      <c r="G27" s="2059"/>
      <c r="H27" s="2059"/>
      <c r="I27" s="2059"/>
      <c r="J27" s="1978"/>
      <c r="K27" s="116" t="s">
        <v>669</v>
      </c>
      <c r="L27" s="2065"/>
      <c r="M27" s="2066"/>
      <c r="N27" s="1188" t="s">
        <v>458</v>
      </c>
      <c r="O27" s="2065"/>
      <c r="P27" s="2066"/>
      <c r="Q27" s="1188" t="s">
        <v>458</v>
      </c>
    </row>
    <row r="28" spans="1:19" s="1152" customFormat="1" ht="21.95" customHeight="1">
      <c r="B28" s="2055"/>
      <c r="C28" s="2059"/>
      <c r="D28" s="2059"/>
      <c r="E28" s="2059"/>
      <c r="F28" s="2059"/>
      <c r="G28" s="2059"/>
      <c r="H28" s="2059"/>
      <c r="I28" s="2059"/>
      <c r="J28" s="1978"/>
      <c r="K28" s="116" t="s">
        <v>481</v>
      </c>
      <c r="L28" s="2065"/>
      <c r="M28" s="2066"/>
      <c r="N28" s="1188" t="s">
        <v>458</v>
      </c>
      <c r="O28" s="2065"/>
      <c r="P28" s="2066"/>
      <c r="Q28" s="1188" t="s">
        <v>458</v>
      </c>
    </row>
    <row r="29" spans="1:19" s="1152" customFormat="1" ht="21.95" customHeight="1">
      <c r="B29" s="2055"/>
      <c r="C29" s="2059"/>
      <c r="D29" s="2059"/>
      <c r="E29" s="2059"/>
      <c r="F29" s="2059"/>
      <c r="G29" s="2059"/>
      <c r="H29" s="2059"/>
      <c r="I29" s="2059"/>
      <c r="J29" s="1978"/>
      <c r="K29" s="116" t="s">
        <v>482</v>
      </c>
      <c r="L29" s="2065"/>
      <c r="M29" s="2066"/>
      <c r="N29" s="1188" t="s">
        <v>458</v>
      </c>
      <c r="O29" s="2065"/>
      <c r="P29" s="2066"/>
      <c r="Q29" s="1188" t="s">
        <v>458</v>
      </c>
    </row>
    <row r="30" spans="1:19" s="1152" customFormat="1" ht="21.95" customHeight="1">
      <c r="B30" s="2055"/>
      <c r="C30" s="2059"/>
      <c r="D30" s="2059"/>
      <c r="E30" s="2059"/>
      <c r="F30" s="2059"/>
      <c r="G30" s="2059"/>
      <c r="H30" s="2059"/>
      <c r="I30" s="2059"/>
      <c r="J30" s="1978"/>
      <c r="K30" s="116" t="s">
        <v>670</v>
      </c>
      <c r="L30" s="2065"/>
      <c r="M30" s="2066"/>
      <c r="N30" s="1188" t="s">
        <v>458</v>
      </c>
      <c r="O30" s="2065"/>
      <c r="P30" s="2066"/>
      <c r="Q30" s="1188" t="s">
        <v>458</v>
      </c>
    </row>
    <row r="31" spans="1:19" s="1152" customFormat="1" ht="21.95" customHeight="1">
      <c r="B31" s="2056"/>
      <c r="C31" s="2060"/>
      <c r="D31" s="2060"/>
      <c r="E31" s="2060"/>
      <c r="F31" s="2060"/>
      <c r="G31" s="2060"/>
      <c r="H31" s="2060"/>
      <c r="I31" s="2060"/>
      <c r="J31" s="2061"/>
      <c r="K31" s="116" t="s">
        <v>485</v>
      </c>
      <c r="L31" s="2065"/>
      <c r="M31" s="2066"/>
      <c r="N31" s="1188" t="s">
        <v>458</v>
      </c>
      <c r="O31" s="2065"/>
      <c r="P31" s="2066"/>
      <c r="Q31" s="1188" t="s">
        <v>458</v>
      </c>
    </row>
    <row r="32" spans="1:19" s="1169" customFormat="1" ht="17.25" customHeight="1" thickBot="1">
      <c r="B32" s="1170"/>
      <c r="C32" s="1170"/>
      <c r="D32" s="1170"/>
      <c r="E32" s="1170"/>
      <c r="F32" s="1170"/>
      <c r="G32" s="1170"/>
      <c r="H32" s="1170"/>
      <c r="I32" s="1170"/>
      <c r="J32" s="1170"/>
      <c r="K32" s="1170"/>
      <c r="L32" s="2069" t="s">
        <v>671</v>
      </c>
      <c r="M32" s="2069"/>
      <c r="N32" s="2069"/>
      <c r="O32" s="2069" t="s">
        <v>672</v>
      </c>
      <c r="P32" s="2069"/>
      <c r="Q32" s="2069"/>
    </row>
    <row r="33" spans="2:17" s="1152" customFormat="1" ht="17.25" customHeight="1" thickBot="1">
      <c r="B33" s="107"/>
      <c r="C33" s="107"/>
      <c r="D33" s="107"/>
      <c r="E33" s="107"/>
      <c r="F33" s="107"/>
      <c r="G33" s="107"/>
      <c r="H33" s="107"/>
      <c r="I33" s="107"/>
      <c r="J33" s="107"/>
      <c r="K33" s="107"/>
      <c r="L33" s="1172" t="s">
        <v>664</v>
      </c>
      <c r="M33" s="2067" t="str">
        <f>IF(SUM(T14:V14)=3,"",IF(L14+N14+P14=SUM(L25:M31),"○","✕"))</f>
        <v/>
      </c>
      <c r="N33" s="2068"/>
      <c r="O33" s="1172" t="s">
        <v>664</v>
      </c>
      <c r="P33" s="2067" t="str">
        <f>IF(SUM(T15:V15)=3,"",IF(L15+N15+P15=SUM(O25:P31),"○","✕"))</f>
        <v/>
      </c>
      <c r="Q33" s="2068"/>
    </row>
    <row r="34" spans="2:17" s="1152" customFormat="1" ht="8.25" customHeight="1">
      <c r="B34" s="106"/>
      <c r="C34" s="1189"/>
      <c r="D34" s="106"/>
      <c r="E34" s="106"/>
      <c r="F34" s="106"/>
      <c r="G34" s="106"/>
      <c r="H34" s="106"/>
      <c r="I34" s="106"/>
      <c r="J34" s="106"/>
      <c r="K34" s="106"/>
      <c r="L34" s="106"/>
      <c r="M34" s="106"/>
      <c r="N34" s="1190"/>
      <c r="O34" s="1190"/>
      <c r="P34" s="1190"/>
      <c r="Q34" s="1190"/>
    </row>
  </sheetData>
  <mergeCells count="40">
    <mergeCell ref="M33:N33"/>
    <mergeCell ref="P33:Q33"/>
    <mergeCell ref="L30:M30"/>
    <mergeCell ref="O30:P30"/>
    <mergeCell ref="L31:M31"/>
    <mergeCell ref="O31:P31"/>
    <mergeCell ref="L32:N32"/>
    <mergeCell ref="O32:Q32"/>
    <mergeCell ref="L19:O19"/>
    <mergeCell ref="L20:Q20"/>
    <mergeCell ref="B24:B31"/>
    <mergeCell ref="C24:J31"/>
    <mergeCell ref="L24:N24"/>
    <mergeCell ref="O24:Q24"/>
    <mergeCell ref="L25:M25"/>
    <mergeCell ref="O25:P25"/>
    <mergeCell ref="L26:M26"/>
    <mergeCell ref="O26:P26"/>
    <mergeCell ref="L27:M27"/>
    <mergeCell ref="O27:P27"/>
    <mergeCell ref="L28:M28"/>
    <mergeCell ref="O28:P28"/>
    <mergeCell ref="L29:M29"/>
    <mergeCell ref="O29:P29"/>
    <mergeCell ref="C21:J22"/>
    <mergeCell ref="L21:Q21"/>
    <mergeCell ref="L22:Q22"/>
    <mergeCell ref="B1:Q1"/>
    <mergeCell ref="J3:K3"/>
    <mergeCell ref="L3:R3"/>
    <mergeCell ref="G4:I4"/>
    <mergeCell ref="B5:E6"/>
    <mergeCell ref="B10:K11"/>
    <mergeCell ref="L10:M10"/>
    <mergeCell ref="N10:O10"/>
    <mergeCell ref="P10:Q10"/>
    <mergeCell ref="R10:R11"/>
    <mergeCell ref="P11:Q11"/>
    <mergeCell ref="C18:J20"/>
    <mergeCell ref="L18:O18"/>
  </mergeCells>
  <phoneticPr fontId="1"/>
  <printOptions horizontalCentered="1" verticalCentered="1"/>
  <pageMargins left="0" right="0" top="0" bottom="0" header="0.31496062992125984" footer="0.31496062992125984"/>
  <pageSetup paperSize="9" scale="77" fitToWidth="0" orientation="landscape"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394241" r:id="rId4" name="Check Box 1">
              <controlPr defaultSize="0" autoFill="0" autoLine="0" autoPict="0">
                <anchor moveWithCells="1">
                  <from>
                    <xdr:col>10</xdr:col>
                    <xdr:colOff>400050</xdr:colOff>
                    <xdr:row>18</xdr:row>
                    <xdr:rowOff>180975</xdr:rowOff>
                  </from>
                  <to>
                    <xdr:col>11</xdr:col>
                    <xdr:colOff>0</xdr:colOff>
                    <xdr:row>20</xdr:row>
                    <xdr:rowOff>9525</xdr:rowOff>
                  </to>
                </anchor>
              </controlPr>
            </control>
          </mc:Choice>
        </mc:AlternateContent>
        <mc:AlternateContent xmlns:mc="http://schemas.openxmlformats.org/markup-compatibility/2006">
          <mc:Choice Requires="x14">
            <control shapeId="394242" r:id="rId5" name="Check Box 2">
              <controlPr defaultSize="0" autoFill="0" autoLine="0" autoPict="0">
                <anchor moveWithCells="1">
                  <from>
                    <xdr:col>10</xdr:col>
                    <xdr:colOff>400050</xdr:colOff>
                    <xdr:row>17</xdr:row>
                    <xdr:rowOff>180975</xdr:rowOff>
                  </from>
                  <to>
                    <xdr:col>11</xdr:col>
                    <xdr:colOff>0</xdr:colOff>
                    <xdr:row>19</xdr:row>
                    <xdr:rowOff>19050</xdr:rowOff>
                  </to>
                </anchor>
              </controlPr>
            </control>
          </mc:Choice>
        </mc:AlternateContent>
        <mc:AlternateContent xmlns:mc="http://schemas.openxmlformats.org/markup-compatibility/2006">
          <mc:Choice Requires="x14">
            <control shapeId="394243" r:id="rId6" name="Check Box 3">
              <controlPr defaultSize="0" autoFill="0" autoLine="0" autoPict="0">
                <anchor moveWithCells="1">
                  <from>
                    <xdr:col>10</xdr:col>
                    <xdr:colOff>400050</xdr:colOff>
                    <xdr:row>16</xdr:row>
                    <xdr:rowOff>66675</xdr:rowOff>
                  </from>
                  <to>
                    <xdr:col>11</xdr:col>
                    <xdr:colOff>0</xdr:colOff>
                    <xdr:row>18</xdr:row>
                    <xdr:rowOff>19050</xdr:rowOff>
                  </to>
                </anchor>
              </controlPr>
            </control>
          </mc:Choice>
        </mc:AlternateContent>
        <mc:AlternateContent xmlns:mc="http://schemas.openxmlformats.org/markup-compatibility/2006">
          <mc:Choice Requires="x14">
            <control shapeId="394244" r:id="rId7" name="Check Box 4">
              <controlPr defaultSize="0" autoFill="0" autoLine="0" autoPict="0">
                <anchor moveWithCells="1">
                  <from>
                    <xdr:col>10</xdr:col>
                    <xdr:colOff>400050</xdr:colOff>
                    <xdr:row>19</xdr:row>
                    <xdr:rowOff>180975</xdr:rowOff>
                  </from>
                  <to>
                    <xdr:col>11</xdr:col>
                    <xdr:colOff>0</xdr:colOff>
                    <xdr:row>21</xdr:row>
                    <xdr:rowOff>9525</xdr:rowOff>
                  </to>
                </anchor>
              </controlPr>
            </control>
          </mc:Choice>
        </mc:AlternateContent>
        <mc:AlternateContent xmlns:mc="http://schemas.openxmlformats.org/markup-compatibility/2006">
          <mc:Choice Requires="x14">
            <control shapeId="394245" r:id="rId8" name="Check Box 5">
              <controlPr defaultSize="0" autoFill="0" autoLine="0" autoPict="0">
                <anchor moveWithCells="1">
                  <from>
                    <xdr:col>2</xdr:col>
                    <xdr:colOff>152400</xdr:colOff>
                    <xdr:row>19</xdr:row>
                    <xdr:rowOff>123825</xdr:rowOff>
                  </from>
                  <to>
                    <xdr:col>2</xdr:col>
                    <xdr:colOff>447675</xdr:colOff>
                    <xdr:row>21</xdr:row>
                    <xdr:rowOff>47625</xdr:rowOff>
                  </to>
                </anchor>
              </controlPr>
            </control>
          </mc:Choice>
        </mc:AlternateContent>
        <mc:AlternateContent xmlns:mc="http://schemas.openxmlformats.org/markup-compatibility/2006">
          <mc:Choice Requires="x14">
            <control shapeId="394246" r:id="rId9" name="Check Box 6">
              <controlPr defaultSize="0" autoFill="0" autoLine="0" autoPict="0">
                <anchor moveWithCells="1">
                  <from>
                    <xdr:col>10</xdr:col>
                    <xdr:colOff>400050</xdr:colOff>
                    <xdr:row>20</xdr:row>
                    <xdr:rowOff>171450</xdr:rowOff>
                  </from>
                  <to>
                    <xdr:col>11</xdr:col>
                    <xdr:colOff>0</xdr:colOff>
                    <xdr:row>21</xdr:row>
                    <xdr:rowOff>200025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A4480-5A97-4DB8-AA07-93CFBC84D7F4}">
  <sheetPr>
    <pageSetUpPr fitToPage="1"/>
  </sheetPr>
  <dimension ref="A1:I357"/>
  <sheetViews>
    <sheetView showGridLines="0" zoomScale="130" zoomScaleNormal="130" zoomScaleSheetLayoutView="130" workbookViewId="0">
      <selection activeCell="L9" sqref="L9"/>
    </sheetView>
  </sheetViews>
  <sheetFormatPr defaultColWidth="9" defaultRowHeight="18.75"/>
  <cols>
    <col min="1" max="1" width="0.875" style="913" customWidth="1"/>
    <col min="2" max="8" width="11.625" style="913" customWidth="1"/>
    <col min="9" max="9" width="0.625" style="913" customWidth="1"/>
    <col min="10" max="16384" width="9" style="913"/>
  </cols>
  <sheetData>
    <row r="1" spans="2:8" ht="18.75" customHeight="1">
      <c r="B1" s="2072" t="s">
        <v>1803</v>
      </c>
      <c r="C1" s="2072"/>
      <c r="D1" s="2072"/>
      <c r="E1" s="2073" t="s">
        <v>2463</v>
      </c>
      <c r="F1" s="2073"/>
      <c r="G1" s="2073"/>
    </row>
    <row r="2" spans="2:8" ht="15" customHeight="1">
      <c r="B2" s="1191"/>
    </row>
    <row r="3" spans="2:8" ht="15" customHeight="1">
      <c r="B3" s="2070" t="s">
        <v>2464</v>
      </c>
      <c r="C3" s="2071"/>
      <c r="D3" s="2071"/>
      <c r="E3" s="2071"/>
      <c r="F3" s="2071"/>
      <c r="G3" s="2071"/>
      <c r="H3" s="2071"/>
    </row>
    <row r="4" spans="2:8" ht="15" customHeight="1">
      <c r="B4" s="1191"/>
    </row>
    <row r="5" spans="2:8" ht="15" customHeight="1">
      <c r="B5" s="2070" t="s">
        <v>1804</v>
      </c>
      <c r="C5" s="2071"/>
      <c r="D5" s="2071"/>
      <c r="E5" s="2071"/>
      <c r="F5" s="2071"/>
      <c r="G5" s="2071"/>
      <c r="H5" s="2071"/>
    </row>
    <row r="6" spans="2:8" ht="15" customHeight="1">
      <c r="B6" s="2070" t="s">
        <v>2465</v>
      </c>
      <c r="C6" s="2071"/>
      <c r="D6" s="2071"/>
      <c r="E6" s="2071"/>
      <c r="F6" s="2071"/>
      <c r="G6" s="2071"/>
      <c r="H6" s="2071"/>
    </row>
    <row r="7" spans="2:8" ht="40.5" customHeight="1">
      <c r="B7" s="2070" t="s">
        <v>2466</v>
      </c>
      <c r="C7" s="2071"/>
      <c r="D7" s="2071"/>
      <c r="E7" s="2071"/>
      <c r="F7" s="2071"/>
      <c r="G7" s="2071"/>
      <c r="H7" s="2071"/>
    </row>
    <row r="8" spans="2:8" ht="41.1" customHeight="1">
      <c r="B8" s="2070" t="s">
        <v>2467</v>
      </c>
      <c r="C8" s="2071"/>
      <c r="D8" s="2071"/>
      <c r="E8" s="2071"/>
      <c r="F8" s="2071"/>
      <c r="G8" s="2071"/>
      <c r="H8" s="2071"/>
    </row>
    <row r="9" spans="2:8" ht="41.1" customHeight="1">
      <c r="B9" s="2070" t="s">
        <v>2468</v>
      </c>
      <c r="C9" s="2071"/>
      <c r="D9" s="2071"/>
      <c r="E9" s="2071"/>
      <c r="F9" s="2071"/>
      <c r="G9" s="2071"/>
      <c r="H9" s="2071"/>
    </row>
    <row r="10" spans="2:8" ht="15" customHeight="1">
      <c r="B10" s="1191"/>
    </row>
    <row r="11" spans="2:8" ht="27" customHeight="1">
      <c r="B11" s="2070" t="s">
        <v>2469</v>
      </c>
      <c r="C11" s="2071"/>
      <c r="D11" s="2071"/>
      <c r="E11" s="2071"/>
      <c r="F11" s="2071"/>
      <c r="G11" s="2071"/>
      <c r="H11" s="2071"/>
    </row>
    <row r="12" spans="2:8" ht="15" customHeight="1">
      <c r="B12" s="1191"/>
    </row>
    <row r="13" spans="2:8" ht="15" customHeight="1">
      <c r="B13" s="2070" t="s">
        <v>2470</v>
      </c>
      <c r="C13" s="2071"/>
      <c r="D13" s="2071"/>
      <c r="E13" s="2071"/>
      <c r="F13" s="2071"/>
      <c r="G13" s="2071"/>
      <c r="H13" s="2071"/>
    </row>
    <row r="14" spans="2:8" ht="27" customHeight="1">
      <c r="B14" s="2070" t="s">
        <v>2471</v>
      </c>
      <c r="C14" s="2071"/>
      <c r="D14" s="2071"/>
      <c r="E14" s="2071"/>
      <c r="F14" s="2071"/>
      <c r="G14" s="2071"/>
      <c r="H14" s="2071"/>
    </row>
    <row r="15" spans="2:8" ht="15" customHeight="1">
      <c r="B15" s="1191"/>
    </row>
    <row r="16" spans="2:8" ht="27" customHeight="1">
      <c r="B16" s="2070" t="s">
        <v>1805</v>
      </c>
      <c r="C16" s="2071"/>
      <c r="D16" s="2071"/>
      <c r="E16" s="2071"/>
      <c r="F16" s="2071"/>
      <c r="G16" s="2071"/>
      <c r="H16" s="2071"/>
    </row>
    <row r="17" spans="2:8" ht="15" customHeight="1">
      <c r="B17" s="1191"/>
    </row>
    <row r="18" spans="2:8" ht="15" customHeight="1">
      <c r="B18" s="1192"/>
    </row>
    <row r="19" spans="2:8" ht="15" customHeight="1">
      <c r="B19" s="2079" t="s">
        <v>1806</v>
      </c>
      <c r="C19" s="2071"/>
      <c r="D19" s="2071"/>
      <c r="E19" s="2071"/>
      <c r="F19" s="2071"/>
      <c r="G19" s="2071"/>
      <c r="H19" s="2071"/>
    </row>
    <row r="20" spans="2:8" ht="41.1" customHeight="1">
      <c r="B20" s="2070" t="s">
        <v>2472</v>
      </c>
      <c r="C20" s="2071"/>
      <c r="D20" s="2071"/>
      <c r="E20" s="2071"/>
      <c r="F20" s="2071"/>
      <c r="G20" s="2071"/>
      <c r="H20" s="2071"/>
    </row>
    <row r="21" spans="2:8" ht="15" customHeight="1">
      <c r="B21" s="1191"/>
    </row>
    <row r="22" spans="2:8" ht="15" customHeight="1">
      <c r="B22" s="2070" t="s">
        <v>2473</v>
      </c>
      <c r="C22" s="2071"/>
      <c r="D22" s="2071"/>
      <c r="E22" s="2071"/>
      <c r="F22" s="2071"/>
      <c r="G22" s="2071"/>
      <c r="H22" s="2071"/>
    </row>
    <row r="23" spans="2:8" ht="15" customHeight="1">
      <c r="B23" s="2070" t="s">
        <v>1807</v>
      </c>
      <c r="C23" s="2071"/>
      <c r="D23" s="2071"/>
      <c r="E23" s="2071"/>
      <c r="F23" s="2071"/>
      <c r="G23" s="2071"/>
      <c r="H23" s="2071"/>
    </row>
    <row r="24" spans="2:8" ht="15" customHeight="1">
      <c r="B24" s="2080" t="s">
        <v>1808</v>
      </c>
      <c r="C24" s="2081"/>
      <c r="D24" s="2081"/>
      <c r="E24" s="2081"/>
      <c r="F24" s="2081"/>
      <c r="G24" s="2081"/>
      <c r="H24" s="2082"/>
    </row>
    <row r="25" spans="2:8" ht="15" customHeight="1">
      <c r="B25" s="2074" t="s">
        <v>1809</v>
      </c>
      <c r="C25" s="2071"/>
      <c r="D25" s="2071"/>
      <c r="E25" s="2071"/>
      <c r="F25" s="2071"/>
      <c r="G25" s="2071"/>
      <c r="H25" s="2075"/>
    </row>
    <row r="26" spans="2:8" ht="15" customHeight="1">
      <c r="B26" s="2074" t="s">
        <v>1810</v>
      </c>
      <c r="C26" s="2071"/>
      <c r="D26" s="2071"/>
      <c r="E26" s="2071"/>
      <c r="F26" s="2071"/>
      <c r="G26" s="2071"/>
      <c r="H26" s="2075"/>
    </row>
    <row r="27" spans="2:8" ht="15" customHeight="1">
      <c r="B27" s="2074" t="s">
        <v>1811</v>
      </c>
      <c r="C27" s="2071"/>
      <c r="D27" s="2071"/>
      <c r="E27" s="2071"/>
      <c r="F27" s="2071"/>
      <c r="G27" s="2071"/>
      <c r="H27" s="2075"/>
    </row>
    <row r="28" spans="2:8" ht="15" customHeight="1">
      <c r="B28" s="2074" t="s">
        <v>1812</v>
      </c>
      <c r="C28" s="2071"/>
      <c r="D28" s="2071"/>
      <c r="E28" s="2071"/>
      <c r="F28" s="2071"/>
      <c r="G28" s="2071"/>
      <c r="H28" s="2075"/>
    </row>
    <row r="29" spans="2:8" ht="15" customHeight="1">
      <c r="B29" s="2074" t="s">
        <v>1813</v>
      </c>
      <c r="C29" s="2071"/>
      <c r="D29" s="2071"/>
      <c r="E29" s="2071"/>
      <c r="F29" s="2071"/>
      <c r="G29" s="2071"/>
      <c r="H29" s="2075"/>
    </row>
    <row r="30" spans="2:8" ht="15" customHeight="1">
      <c r="B30" s="2074" t="s">
        <v>1814</v>
      </c>
      <c r="C30" s="2071"/>
      <c r="D30" s="2071"/>
      <c r="E30" s="2071"/>
      <c r="F30" s="2071"/>
      <c r="G30" s="2071"/>
      <c r="H30" s="2075"/>
    </row>
    <row r="31" spans="2:8" ht="15" customHeight="1">
      <c r="B31" s="2076" t="s">
        <v>1815</v>
      </c>
      <c r="C31" s="2077"/>
      <c r="D31" s="2077"/>
      <c r="E31" s="2077"/>
      <c r="F31" s="2077"/>
      <c r="G31" s="2077"/>
      <c r="H31" s="2078"/>
    </row>
    <row r="32" spans="2:8" ht="15" customHeight="1">
      <c r="B32" s="1191"/>
    </row>
    <row r="33" spans="2:8" ht="15" customHeight="1">
      <c r="B33" s="2070" t="s">
        <v>2474</v>
      </c>
      <c r="C33" s="2071"/>
      <c r="D33" s="2071"/>
      <c r="E33" s="2071"/>
      <c r="F33" s="2071"/>
      <c r="G33" s="2071"/>
      <c r="H33" s="2071"/>
    </row>
    <row r="34" spans="2:8" ht="15" customHeight="1">
      <c r="B34" s="2070" t="s">
        <v>1816</v>
      </c>
      <c r="C34" s="2071"/>
      <c r="D34" s="2071"/>
      <c r="E34" s="2071"/>
      <c r="F34" s="2071"/>
      <c r="G34" s="2071"/>
      <c r="H34" s="2071"/>
    </row>
    <row r="35" spans="2:8" ht="15" customHeight="1">
      <c r="B35" s="1191"/>
    </row>
    <row r="36" spans="2:8" ht="27" customHeight="1">
      <c r="B36" s="2070" t="s">
        <v>2475</v>
      </c>
      <c r="C36" s="2071"/>
      <c r="D36" s="2071"/>
      <c r="E36" s="2071"/>
      <c r="F36" s="2071"/>
      <c r="G36" s="2071"/>
      <c r="H36" s="2071"/>
    </row>
    <row r="37" spans="2:8">
      <c r="B37" s="1191"/>
    </row>
    <row r="38" spans="2:8" ht="41.1" customHeight="1">
      <c r="B38" s="2070" t="s">
        <v>2476</v>
      </c>
      <c r="C38" s="2071"/>
      <c r="D38" s="2071"/>
      <c r="E38" s="2071"/>
      <c r="F38" s="2071"/>
      <c r="G38" s="2071"/>
      <c r="H38" s="2071"/>
    </row>
    <row r="39" spans="2:8" ht="15" customHeight="1">
      <c r="B39" s="1191"/>
    </row>
    <row r="40" spans="2:8" ht="15" customHeight="1">
      <c r="B40" s="2070" t="s">
        <v>2477</v>
      </c>
      <c r="C40" s="2071"/>
      <c r="D40" s="2071"/>
      <c r="E40" s="2071"/>
      <c r="F40" s="2071"/>
      <c r="G40" s="2071"/>
      <c r="H40" s="2071"/>
    </row>
    <row r="41" spans="2:8" ht="27" customHeight="1">
      <c r="B41" s="2070" t="s">
        <v>1817</v>
      </c>
      <c r="C41" s="2071"/>
      <c r="D41" s="2071"/>
      <c r="E41" s="2071"/>
      <c r="F41" s="2071"/>
      <c r="G41" s="2071"/>
      <c r="H41" s="2071"/>
    </row>
    <row r="42" spans="2:8" ht="51" customHeight="1">
      <c r="B42" s="2070" t="s">
        <v>2478</v>
      </c>
      <c r="C42" s="2071"/>
      <c r="D42" s="2071"/>
      <c r="E42" s="2071"/>
      <c r="F42" s="2071"/>
      <c r="G42" s="2071"/>
      <c r="H42" s="2071"/>
    </row>
    <row r="43" spans="2:8" ht="41.1" customHeight="1">
      <c r="B43" s="2070" t="s">
        <v>2479</v>
      </c>
      <c r="C43" s="2071"/>
      <c r="D43" s="2071"/>
      <c r="E43" s="2071"/>
      <c r="F43" s="2071"/>
      <c r="G43" s="2071"/>
      <c r="H43" s="2071"/>
    </row>
    <row r="44" spans="2:8" ht="51" customHeight="1">
      <c r="B44" s="2070" t="s">
        <v>1818</v>
      </c>
      <c r="C44" s="2071"/>
      <c r="D44" s="2071"/>
      <c r="E44" s="2071"/>
      <c r="F44" s="2071"/>
      <c r="G44" s="2071"/>
      <c r="H44" s="2071"/>
    </row>
    <row r="45" spans="2:8" ht="27" customHeight="1">
      <c r="B45" s="2070" t="s">
        <v>2480</v>
      </c>
      <c r="C45" s="2071"/>
      <c r="D45" s="2071"/>
      <c r="E45" s="2071"/>
      <c r="F45" s="2071"/>
      <c r="G45" s="2071"/>
      <c r="H45" s="2071"/>
    </row>
    <row r="46" spans="2:8">
      <c r="B46" s="1193"/>
    </row>
    <row r="47" spans="2:8">
      <c r="B47" s="1194" t="s">
        <v>1819</v>
      </c>
    </row>
    <row r="48" spans="2:8">
      <c r="B48" s="2080" t="s">
        <v>1820</v>
      </c>
      <c r="C48" s="2081"/>
      <c r="D48" s="2081"/>
      <c r="E48" s="2081"/>
      <c r="F48" s="2081"/>
      <c r="G48" s="2081"/>
      <c r="H48" s="2082"/>
    </row>
    <row r="49" spans="2:8" ht="15" customHeight="1">
      <c r="B49" s="2074" t="s">
        <v>1821</v>
      </c>
      <c r="C49" s="2071"/>
      <c r="D49" s="2071"/>
      <c r="E49" s="2071"/>
      <c r="F49" s="2071"/>
      <c r="G49" s="2071"/>
      <c r="H49" s="2075"/>
    </row>
    <row r="50" spans="2:8" ht="15" customHeight="1">
      <c r="B50" s="2074" t="s">
        <v>1822</v>
      </c>
      <c r="C50" s="2071"/>
      <c r="D50" s="2071"/>
      <c r="E50" s="2071"/>
      <c r="F50" s="2071"/>
      <c r="G50" s="2071"/>
      <c r="H50" s="2075"/>
    </row>
    <row r="51" spans="2:8" ht="15" customHeight="1">
      <c r="B51" s="1195"/>
      <c r="H51" s="931"/>
    </row>
    <row r="52" spans="2:8" ht="15" customHeight="1">
      <c r="B52" s="2074" t="s">
        <v>1823</v>
      </c>
      <c r="C52" s="2071"/>
      <c r="D52" s="2071"/>
      <c r="E52" s="2071"/>
      <c r="F52" s="2071"/>
      <c r="G52" s="2071"/>
      <c r="H52" s="2075"/>
    </row>
    <row r="53" spans="2:8" ht="15" customHeight="1">
      <c r="B53" s="2074" t="s">
        <v>1824</v>
      </c>
      <c r="C53" s="2071"/>
      <c r="D53" s="2071"/>
      <c r="E53" s="2071"/>
      <c r="F53" s="2071"/>
      <c r="G53" s="2071"/>
      <c r="H53" s="2075"/>
    </row>
    <row r="54" spans="2:8" ht="15" customHeight="1">
      <c r="B54" s="2074" t="s">
        <v>1825</v>
      </c>
      <c r="C54" s="2071"/>
      <c r="D54" s="2071"/>
      <c r="E54" s="2071"/>
      <c r="F54" s="2071"/>
      <c r="G54" s="2071"/>
      <c r="H54" s="2075"/>
    </row>
    <row r="55" spans="2:8" ht="15" customHeight="1">
      <c r="B55" s="1195"/>
      <c r="H55" s="931"/>
    </row>
    <row r="56" spans="2:8" ht="15" customHeight="1">
      <c r="B56" s="2074" t="s">
        <v>1826</v>
      </c>
      <c r="C56" s="2071"/>
      <c r="D56" s="2071"/>
      <c r="E56" s="2071"/>
      <c r="F56" s="2071"/>
      <c r="G56" s="2071"/>
      <c r="H56" s="2075"/>
    </row>
    <row r="57" spans="2:8" ht="15" customHeight="1">
      <c r="B57" s="2074" t="s">
        <v>1827</v>
      </c>
      <c r="C57" s="2071"/>
      <c r="D57" s="2071"/>
      <c r="E57" s="2071"/>
      <c r="F57" s="2071"/>
      <c r="G57" s="2071"/>
      <c r="H57" s="2075"/>
    </row>
    <row r="58" spans="2:8" ht="15" customHeight="1">
      <c r="B58" s="2074" t="s">
        <v>1828</v>
      </c>
      <c r="C58" s="2071"/>
      <c r="D58" s="2071"/>
      <c r="E58" s="2071"/>
      <c r="F58" s="2071"/>
      <c r="G58" s="2071"/>
      <c r="H58" s="2075"/>
    </row>
    <row r="59" spans="2:8" ht="15" customHeight="1">
      <c r="B59" s="1195"/>
      <c r="H59" s="931"/>
    </row>
    <row r="60" spans="2:8" ht="15" customHeight="1">
      <c r="B60" s="2074" t="s">
        <v>1829</v>
      </c>
      <c r="C60" s="2071"/>
      <c r="D60" s="2071"/>
      <c r="E60" s="2071"/>
      <c r="F60" s="2071"/>
      <c r="G60" s="2071"/>
      <c r="H60" s="2075"/>
    </row>
    <row r="61" spans="2:8" ht="15" customHeight="1">
      <c r="B61" s="2076" t="s">
        <v>1830</v>
      </c>
      <c r="C61" s="2077"/>
      <c r="D61" s="2077"/>
      <c r="E61" s="2077"/>
      <c r="F61" s="2077"/>
      <c r="G61" s="2077"/>
      <c r="H61" s="2078"/>
    </row>
    <row r="62" spans="2:8" ht="15" customHeight="1">
      <c r="B62" s="1191"/>
    </row>
    <row r="63" spans="2:8" ht="51" customHeight="1">
      <c r="B63" s="2070" t="s">
        <v>2481</v>
      </c>
      <c r="C63" s="2071"/>
      <c r="D63" s="2071"/>
      <c r="E63" s="2071"/>
      <c r="F63" s="2071"/>
      <c r="G63" s="2071"/>
      <c r="H63" s="2071"/>
    </row>
    <row r="64" spans="2:8">
      <c r="B64" s="2070" t="s">
        <v>1831</v>
      </c>
      <c r="C64" s="2071"/>
      <c r="D64" s="2071"/>
      <c r="E64" s="2071"/>
      <c r="F64" s="2071"/>
      <c r="G64" s="2071"/>
      <c r="H64" s="2071"/>
    </row>
    <row r="65" spans="2:8">
      <c r="B65" s="1194" t="s">
        <v>1832</v>
      </c>
    </row>
    <row r="66" spans="2:8" s="209" customFormat="1">
      <c r="B66" s="2083" t="s">
        <v>2482</v>
      </c>
      <c r="C66" s="2084"/>
      <c r="D66" s="2084"/>
      <c r="E66" s="2084"/>
      <c r="F66" s="2084"/>
      <c r="G66" s="2084"/>
      <c r="H66" s="2085"/>
    </row>
    <row r="67" spans="2:8" ht="15" customHeight="1">
      <c r="B67" s="2074" t="s">
        <v>2483</v>
      </c>
      <c r="C67" s="2071"/>
      <c r="D67" s="2071"/>
      <c r="E67" s="2071"/>
      <c r="F67" s="2071"/>
      <c r="G67" s="2071"/>
      <c r="H67" s="2075"/>
    </row>
    <row r="68" spans="2:8" ht="15" customHeight="1">
      <c r="B68" s="2074" t="s">
        <v>2484</v>
      </c>
      <c r="C68" s="2071"/>
      <c r="D68" s="2071"/>
      <c r="E68" s="2071"/>
      <c r="F68" s="2071"/>
      <c r="G68" s="2071"/>
      <c r="H68" s="2075"/>
    </row>
    <row r="69" spans="2:8" ht="15" customHeight="1">
      <c r="B69" s="2074" t="s">
        <v>2485</v>
      </c>
      <c r="C69" s="2071"/>
      <c r="D69" s="2071"/>
      <c r="E69" s="2071"/>
      <c r="F69" s="2071"/>
      <c r="G69" s="2071"/>
      <c r="H69" s="2075"/>
    </row>
    <row r="70" spans="2:8" ht="15" customHeight="1">
      <c r="B70" s="2074" t="s">
        <v>2486</v>
      </c>
      <c r="C70" s="2071"/>
      <c r="D70" s="2071"/>
      <c r="E70" s="2071"/>
      <c r="F70" s="2071"/>
      <c r="G70" s="2071"/>
      <c r="H70" s="2075"/>
    </row>
    <row r="71" spans="2:8" ht="15" customHeight="1">
      <c r="B71" s="2074" t="s">
        <v>2487</v>
      </c>
      <c r="C71" s="2071"/>
      <c r="D71" s="2071"/>
      <c r="E71" s="2071"/>
      <c r="F71" s="2071"/>
      <c r="G71" s="2071"/>
      <c r="H71" s="2075"/>
    </row>
    <row r="72" spans="2:8" ht="15" customHeight="1">
      <c r="B72" s="2074" t="s">
        <v>2488</v>
      </c>
      <c r="C72" s="2071"/>
      <c r="D72" s="2071"/>
      <c r="E72" s="2071"/>
      <c r="F72" s="2071"/>
      <c r="G72" s="2071"/>
      <c r="H72" s="2075"/>
    </row>
    <row r="73" spans="2:8" ht="15" customHeight="1">
      <c r="B73" s="2074" t="s">
        <v>2489</v>
      </c>
      <c r="C73" s="2071"/>
      <c r="D73" s="2071"/>
      <c r="E73" s="2071"/>
      <c r="F73" s="2071"/>
      <c r="G73" s="2071"/>
      <c r="H73" s="2075"/>
    </row>
    <row r="74" spans="2:8" ht="15" customHeight="1">
      <c r="B74" s="2074" t="s">
        <v>2490</v>
      </c>
      <c r="C74" s="2071"/>
      <c r="D74" s="2071"/>
      <c r="E74" s="2071"/>
      <c r="F74" s="2071"/>
      <c r="G74" s="2071"/>
      <c r="H74" s="2075"/>
    </row>
    <row r="75" spans="2:8" ht="15" customHeight="1">
      <c r="B75" s="2074" t="s">
        <v>2491</v>
      </c>
      <c r="C75" s="2071"/>
      <c r="D75" s="2071"/>
      <c r="E75" s="2071"/>
      <c r="F75" s="2071"/>
      <c r="G75" s="2071"/>
      <c r="H75" s="2075"/>
    </row>
    <row r="76" spans="2:8" ht="15" customHeight="1">
      <c r="B76" s="2074" t="s">
        <v>2492</v>
      </c>
      <c r="C76" s="2071"/>
      <c r="D76" s="2071"/>
      <c r="E76" s="2071"/>
      <c r="F76" s="2071"/>
      <c r="G76" s="2071"/>
      <c r="H76" s="2075"/>
    </row>
    <row r="77" spans="2:8" ht="15" customHeight="1">
      <c r="B77" s="2074" t="s">
        <v>2493</v>
      </c>
      <c r="C77" s="2071"/>
      <c r="D77" s="2071"/>
      <c r="E77" s="2071"/>
      <c r="F77" s="2071"/>
      <c r="G77" s="2071"/>
      <c r="H77" s="2075"/>
    </row>
    <row r="78" spans="2:8" ht="15" customHeight="1">
      <c r="B78" s="2074" t="s">
        <v>2494</v>
      </c>
      <c r="C78" s="2071"/>
      <c r="D78" s="2071"/>
      <c r="E78" s="2071"/>
      <c r="F78" s="2071"/>
      <c r="G78" s="2071"/>
      <c r="H78" s="2075"/>
    </row>
    <row r="79" spans="2:8" ht="15" customHeight="1">
      <c r="B79" s="2074" t="s">
        <v>2495</v>
      </c>
      <c r="C79" s="2071"/>
      <c r="D79" s="2071"/>
      <c r="E79" s="2071"/>
      <c r="F79" s="2071"/>
      <c r="G79" s="2071"/>
      <c r="H79" s="2075"/>
    </row>
    <row r="80" spans="2:8" ht="15" customHeight="1">
      <c r="B80" s="2074" t="s">
        <v>2496</v>
      </c>
      <c r="C80" s="2071"/>
      <c r="D80" s="2071"/>
      <c r="E80" s="2071"/>
      <c r="F80" s="2071"/>
      <c r="G80" s="2071"/>
      <c r="H80" s="2075"/>
    </row>
    <row r="81" spans="2:8" ht="15" customHeight="1">
      <c r="B81" s="2074" t="s">
        <v>2497</v>
      </c>
      <c r="C81" s="2071"/>
      <c r="D81" s="2071"/>
      <c r="E81" s="2071"/>
      <c r="F81" s="2071"/>
      <c r="G81" s="2071"/>
      <c r="H81" s="2075"/>
    </row>
    <row r="82" spans="2:8" ht="15" customHeight="1">
      <c r="B82" s="2074" t="s">
        <v>2498</v>
      </c>
      <c r="C82" s="2071"/>
      <c r="D82" s="2071"/>
      <c r="E82" s="2071"/>
      <c r="F82" s="2071"/>
      <c r="G82" s="2071"/>
      <c r="H82" s="2075"/>
    </row>
    <row r="83" spans="2:8" ht="15" customHeight="1">
      <c r="B83" s="2074" t="s">
        <v>2499</v>
      </c>
      <c r="C83" s="2071"/>
      <c r="D83" s="2071"/>
      <c r="E83" s="2071"/>
      <c r="F83" s="2071"/>
      <c r="G83" s="2071"/>
      <c r="H83" s="2075"/>
    </row>
    <row r="84" spans="2:8" ht="15" customHeight="1">
      <c r="B84" s="2074" t="s">
        <v>2500</v>
      </c>
      <c r="C84" s="2071"/>
      <c r="D84" s="2071"/>
      <c r="E84" s="2071"/>
      <c r="F84" s="2071"/>
      <c r="G84" s="2071"/>
      <c r="H84" s="2075"/>
    </row>
    <row r="85" spans="2:8" ht="15" customHeight="1">
      <c r="B85" s="2074" t="s">
        <v>2501</v>
      </c>
      <c r="C85" s="2071"/>
      <c r="D85" s="2071"/>
      <c r="E85" s="2071"/>
      <c r="F85" s="2071"/>
      <c r="G85" s="2071"/>
      <c r="H85" s="2075"/>
    </row>
    <row r="86" spans="2:8" ht="15" customHeight="1">
      <c r="B86" s="2074" t="s">
        <v>2502</v>
      </c>
      <c r="C86" s="2071"/>
      <c r="D86" s="2071"/>
      <c r="E86" s="2071"/>
      <c r="F86" s="2071"/>
      <c r="G86" s="2071"/>
      <c r="H86" s="2075"/>
    </row>
    <row r="87" spans="2:8" ht="15" customHeight="1">
      <c r="B87" s="2074" t="s">
        <v>2503</v>
      </c>
      <c r="C87" s="2071"/>
      <c r="D87" s="2071"/>
      <c r="E87" s="2071"/>
      <c r="F87" s="2071"/>
      <c r="G87" s="2071"/>
      <c r="H87" s="2075"/>
    </row>
    <row r="88" spans="2:8" ht="15" customHeight="1">
      <c r="B88" s="2074" t="s">
        <v>2504</v>
      </c>
      <c r="C88" s="2071"/>
      <c r="D88" s="2071"/>
      <c r="E88" s="2071"/>
      <c r="F88" s="2071"/>
      <c r="G88" s="2071"/>
      <c r="H88" s="2075"/>
    </row>
    <row r="89" spans="2:8" ht="15" customHeight="1">
      <c r="B89" s="2076" t="s">
        <v>2505</v>
      </c>
      <c r="C89" s="2077"/>
      <c r="D89" s="2077"/>
      <c r="E89" s="2077"/>
      <c r="F89" s="2077"/>
      <c r="G89" s="2077"/>
      <c r="H89" s="2078"/>
    </row>
    <row r="90" spans="2:8">
      <c r="B90" s="1191"/>
    </row>
    <row r="91" spans="2:8" ht="27" customHeight="1">
      <c r="B91" s="2070" t="s">
        <v>2506</v>
      </c>
      <c r="C91" s="2071"/>
      <c r="D91" s="2071"/>
      <c r="E91" s="2071"/>
      <c r="F91" s="2071"/>
      <c r="G91" s="2071"/>
      <c r="H91" s="2071"/>
    </row>
    <row r="92" spans="2:8" ht="15" customHeight="1">
      <c r="B92" s="1194" t="s">
        <v>2507</v>
      </c>
      <c r="C92" s="2092" t="s">
        <v>2508</v>
      </c>
      <c r="D92" s="2093"/>
      <c r="E92" s="2093"/>
      <c r="F92" s="2093"/>
    </row>
    <row r="93" spans="2:8" ht="15.95" customHeight="1">
      <c r="B93" s="2094" t="s">
        <v>2509</v>
      </c>
      <c r="C93" s="2095"/>
      <c r="D93" s="2095"/>
      <c r="E93" s="2095"/>
      <c r="F93" s="2095"/>
      <c r="G93" s="2095"/>
      <c r="H93" s="2096"/>
    </row>
    <row r="94" spans="2:8" ht="27" customHeight="1">
      <c r="B94" s="2097" t="s">
        <v>2510</v>
      </c>
      <c r="C94" s="2098"/>
      <c r="D94" s="2098"/>
      <c r="E94" s="2098"/>
      <c r="F94" s="2098"/>
      <c r="G94" s="2098"/>
      <c r="H94" s="2098"/>
    </row>
    <row r="95" spans="2:8" ht="27" customHeight="1">
      <c r="B95" s="2097" t="s">
        <v>2511</v>
      </c>
      <c r="C95" s="2098"/>
      <c r="D95" s="2098"/>
      <c r="E95" s="2098"/>
      <c r="F95" s="2098"/>
      <c r="G95" s="2098"/>
      <c r="H95" s="2098"/>
    </row>
    <row r="96" spans="2:8">
      <c r="B96" s="1191"/>
    </row>
    <row r="97" spans="2:8" ht="68.099999999999994" customHeight="1">
      <c r="B97" s="2070" t="s">
        <v>2512</v>
      </c>
      <c r="C97" s="2071"/>
      <c r="D97" s="2071"/>
      <c r="E97" s="2071"/>
      <c r="F97" s="2071"/>
      <c r="G97" s="2071"/>
      <c r="H97" s="2071"/>
    </row>
    <row r="98" spans="2:8">
      <c r="B98" s="2086" t="s">
        <v>1833</v>
      </c>
      <c r="C98" s="2071"/>
      <c r="D98" s="2071"/>
      <c r="E98" s="2071"/>
      <c r="F98" s="2071"/>
      <c r="G98" s="2071"/>
      <c r="H98" s="2071"/>
    </row>
    <row r="99" spans="2:8" ht="27" customHeight="1">
      <c r="B99" s="2070" t="s">
        <v>2513</v>
      </c>
      <c r="C99" s="2071"/>
      <c r="D99" s="2071"/>
      <c r="E99" s="2071"/>
      <c r="F99" s="2071"/>
      <c r="G99" s="2071"/>
      <c r="H99" s="2071"/>
    </row>
    <row r="100" spans="2:8">
      <c r="B100" s="1196"/>
    </row>
    <row r="101" spans="2:8" ht="27" customHeight="1">
      <c r="B101" s="2070" t="s">
        <v>2514</v>
      </c>
      <c r="C101" s="2071"/>
      <c r="D101" s="2071"/>
      <c r="E101" s="2071"/>
      <c r="F101" s="2071"/>
      <c r="G101" s="2071"/>
      <c r="H101" s="2071"/>
    </row>
    <row r="102" spans="2:8">
      <c r="B102" s="2086" t="s">
        <v>2515</v>
      </c>
      <c r="C102" s="2071"/>
      <c r="D102" s="2071"/>
      <c r="E102" s="2071"/>
      <c r="F102" s="2071"/>
      <c r="G102" s="2071"/>
      <c r="H102" s="2071"/>
    </row>
    <row r="103" spans="2:8" ht="15.95" customHeight="1">
      <c r="B103" s="2087" t="s">
        <v>1834</v>
      </c>
      <c r="C103" s="2088"/>
      <c r="D103" s="2088"/>
      <c r="E103" s="2088"/>
      <c r="F103" s="2088"/>
      <c r="G103" s="2089"/>
      <c r="H103" s="1197" t="s">
        <v>1835</v>
      </c>
    </row>
    <row r="104" spans="2:8" ht="15.95" customHeight="1">
      <c r="B104" s="2090" t="s">
        <v>1819</v>
      </c>
      <c r="C104" s="2091" t="s">
        <v>1836</v>
      </c>
      <c r="D104" s="2091"/>
      <c r="E104" s="2091"/>
      <c r="F104" s="2091"/>
      <c r="G104" s="2091"/>
      <c r="H104" s="1198" t="s">
        <v>1837</v>
      </c>
    </row>
    <row r="105" spans="2:8" ht="15.95" customHeight="1">
      <c r="B105" s="2090"/>
      <c r="C105" s="2091" t="s">
        <v>1838</v>
      </c>
      <c r="D105" s="2091"/>
      <c r="E105" s="2091"/>
      <c r="F105" s="2091"/>
      <c r="G105" s="2091"/>
      <c r="H105" s="1199" t="s">
        <v>1153</v>
      </c>
    </row>
    <row r="106" spans="2:8" ht="15.95" customHeight="1">
      <c r="B106" s="2090"/>
      <c r="C106" s="2091" t="s">
        <v>1839</v>
      </c>
      <c r="D106" s="2091"/>
      <c r="E106" s="2091"/>
      <c r="F106" s="2091"/>
      <c r="G106" s="2091"/>
      <c r="H106" s="1199" t="s">
        <v>1153</v>
      </c>
    </row>
    <row r="107" spans="2:8" ht="15.95" customHeight="1">
      <c r="B107" s="2090" t="s">
        <v>1832</v>
      </c>
      <c r="C107" s="2091" t="s">
        <v>1840</v>
      </c>
      <c r="D107" s="2091"/>
      <c r="E107" s="2091"/>
      <c r="F107" s="2091"/>
      <c r="G107" s="2091"/>
      <c r="H107" s="1199" t="s">
        <v>1841</v>
      </c>
    </row>
    <row r="108" spans="2:8" ht="15.95" customHeight="1">
      <c r="B108" s="2090"/>
      <c r="C108" s="2091" t="s">
        <v>1842</v>
      </c>
      <c r="D108" s="2091"/>
      <c r="E108" s="2091"/>
      <c r="F108" s="2091"/>
      <c r="G108" s="2091"/>
      <c r="H108" s="1198" t="s">
        <v>1843</v>
      </c>
    </row>
    <row r="109" spans="2:8" ht="15.95" customHeight="1">
      <c r="B109" s="2090"/>
      <c r="C109" s="2091" t="s">
        <v>1844</v>
      </c>
      <c r="D109" s="2091"/>
      <c r="E109" s="2091"/>
      <c r="F109" s="2091"/>
      <c r="G109" s="2091"/>
      <c r="H109" s="1198" t="s">
        <v>1845</v>
      </c>
    </row>
    <row r="110" spans="2:8" ht="15.95" customHeight="1">
      <c r="B110" s="2090"/>
      <c r="C110" s="2091" t="s">
        <v>1846</v>
      </c>
      <c r="D110" s="2091"/>
      <c r="E110" s="2091"/>
      <c r="F110" s="2091"/>
      <c r="G110" s="2091"/>
      <c r="H110" s="1198" t="s">
        <v>1847</v>
      </c>
    </row>
    <row r="111" spans="2:8" ht="15.95" customHeight="1">
      <c r="B111" s="2090"/>
      <c r="C111" s="2091" t="s">
        <v>1848</v>
      </c>
      <c r="D111" s="2091"/>
      <c r="E111" s="2091"/>
      <c r="F111" s="2091"/>
      <c r="G111" s="2091"/>
      <c r="H111" s="1198" t="s">
        <v>2516</v>
      </c>
    </row>
    <row r="112" spans="2:8" ht="15.95" customHeight="1">
      <c r="B112" s="2090"/>
      <c r="C112" s="2091" t="s">
        <v>1849</v>
      </c>
      <c r="D112" s="2091"/>
      <c r="E112" s="2091"/>
      <c r="F112" s="2091"/>
      <c r="G112" s="2091"/>
      <c r="H112" s="1198" t="s">
        <v>2517</v>
      </c>
    </row>
    <row r="113" spans="1:9" ht="15.95" customHeight="1">
      <c r="B113" s="2090"/>
      <c r="C113" s="2091" t="s">
        <v>1850</v>
      </c>
      <c r="D113" s="2091"/>
      <c r="E113" s="2091"/>
      <c r="F113" s="2091"/>
      <c r="G113" s="2091"/>
      <c r="H113" s="1198" t="s">
        <v>2518</v>
      </c>
    </row>
    <row r="114" spans="1:9" ht="15.95" customHeight="1">
      <c r="B114" s="2090"/>
      <c r="C114" s="2091" t="s">
        <v>1851</v>
      </c>
      <c r="D114" s="2091"/>
      <c r="E114" s="2091"/>
      <c r="F114" s="2091"/>
      <c r="G114" s="2091"/>
      <c r="H114" s="1198" t="s">
        <v>2519</v>
      </c>
    </row>
    <row r="115" spans="1:9" ht="15.95" customHeight="1">
      <c r="B115" s="2090"/>
      <c r="C115" s="2091" t="s">
        <v>1852</v>
      </c>
      <c r="D115" s="2091"/>
      <c r="E115" s="2091"/>
      <c r="F115" s="2091"/>
      <c r="G115" s="2091"/>
      <c r="H115" s="1198" t="s">
        <v>1853</v>
      </c>
    </row>
    <row r="116" spans="1:9" ht="15.95" customHeight="1">
      <c r="B116" s="2090"/>
      <c r="C116" s="2091" t="s">
        <v>1854</v>
      </c>
      <c r="D116" s="2091"/>
      <c r="E116" s="2091"/>
      <c r="F116" s="2091"/>
      <c r="G116" s="2091"/>
      <c r="H116" s="1198" t="s">
        <v>1855</v>
      </c>
    </row>
    <row r="117" spans="1:9" ht="15.95" customHeight="1">
      <c r="B117" s="2090"/>
      <c r="C117" s="2091" t="s">
        <v>1856</v>
      </c>
      <c r="D117" s="2091"/>
      <c r="E117" s="2091"/>
      <c r="F117" s="2091"/>
      <c r="G117" s="2091"/>
      <c r="H117" s="1198" t="s">
        <v>1857</v>
      </c>
    </row>
    <row r="118" spans="1:9" ht="15.95" customHeight="1">
      <c r="B118" s="2090"/>
      <c r="C118" s="2091" t="s">
        <v>1858</v>
      </c>
      <c r="D118" s="2091"/>
      <c r="E118" s="2091"/>
      <c r="F118" s="2091"/>
      <c r="G118" s="2091"/>
      <c r="H118" s="1198" t="s">
        <v>1859</v>
      </c>
    </row>
    <row r="119" spans="1:9" ht="15.95" customHeight="1">
      <c r="B119" s="2090"/>
      <c r="C119" s="2091" t="s">
        <v>1860</v>
      </c>
      <c r="D119" s="2091"/>
      <c r="E119" s="2091"/>
      <c r="F119" s="2091"/>
      <c r="G119" s="2091"/>
      <c r="H119" s="1198" t="s">
        <v>2520</v>
      </c>
    </row>
    <row r="121" spans="1:9" ht="15" customHeight="1">
      <c r="B121" s="2070" t="s">
        <v>2521</v>
      </c>
      <c r="C121" s="2071"/>
      <c r="D121" s="2071"/>
      <c r="E121" s="2071"/>
      <c r="F121" s="2071"/>
      <c r="G121" s="2071"/>
      <c r="H121" s="2071"/>
    </row>
    <row r="122" spans="1:9" ht="15" customHeight="1">
      <c r="B122" s="1191"/>
    </row>
    <row r="123" spans="1:9" ht="15" customHeight="1">
      <c r="A123" s="1200"/>
      <c r="B123" s="2099" t="s">
        <v>2522</v>
      </c>
      <c r="C123" s="2099"/>
      <c r="D123" s="2099"/>
      <c r="E123" s="2099"/>
      <c r="F123" s="2099"/>
      <c r="G123" s="2099"/>
      <c r="H123" s="2099"/>
      <c r="I123" s="1201"/>
    </row>
    <row r="124" spans="1:9" ht="90" customHeight="1">
      <c r="A124" s="1202"/>
      <c r="B124" s="2107" t="s">
        <v>2523</v>
      </c>
      <c r="C124" s="2107"/>
      <c r="D124" s="2107"/>
      <c r="E124" s="2107"/>
      <c r="F124" s="2107"/>
      <c r="G124" s="2107"/>
      <c r="H124" s="2107"/>
      <c r="I124" s="1203"/>
    </row>
    <row r="125" spans="1:9" ht="27" customHeight="1">
      <c r="A125" s="1202"/>
      <c r="B125" s="2107" t="s">
        <v>2524</v>
      </c>
      <c r="C125" s="2107"/>
      <c r="D125" s="2107"/>
      <c r="E125" s="2107"/>
      <c r="F125" s="2107"/>
      <c r="G125" s="2107"/>
      <c r="H125" s="2107"/>
      <c r="I125" s="1203"/>
    </row>
    <row r="126" spans="1:9" ht="15" customHeight="1">
      <c r="A126" s="1202"/>
      <c r="B126" s="2107"/>
      <c r="C126" s="2107"/>
      <c r="D126" s="2107"/>
      <c r="E126" s="2107"/>
      <c r="F126" s="2107"/>
      <c r="G126" s="2107"/>
      <c r="H126" s="2107"/>
      <c r="I126" s="1203"/>
    </row>
    <row r="127" spans="1:9" ht="41.1" customHeight="1">
      <c r="A127" s="1202"/>
      <c r="B127" s="2107" t="s">
        <v>2525</v>
      </c>
      <c r="C127" s="2107"/>
      <c r="D127" s="2107"/>
      <c r="E127" s="2107"/>
      <c r="F127" s="2107"/>
      <c r="G127" s="2107"/>
      <c r="H127" s="2107"/>
      <c r="I127" s="1203"/>
    </row>
    <row r="128" spans="1:9" ht="15" customHeight="1" thickBot="1">
      <c r="A128" s="1202"/>
      <c r="B128" s="2108"/>
      <c r="C128" s="2108"/>
      <c r="D128" s="2108"/>
      <c r="E128" s="2108"/>
      <c r="F128" s="2108"/>
      <c r="G128" s="2108"/>
      <c r="H128" s="2108"/>
      <c r="I128" s="1203"/>
    </row>
    <row r="129" spans="1:9" ht="19.5" thickBot="1">
      <c r="A129" s="1202"/>
      <c r="B129" s="2100"/>
      <c r="C129" s="2100" t="s">
        <v>1834</v>
      </c>
      <c r="D129" s="2110" t="s">
        <v>1862</v>
      </c>
      <c r="E129" s="2111"/>
      <c r="F129" s="2112"/>
      <c r="G129" s="2113" t="s">
        <v>1863</v>
      </c>
      <c r="H129" s="2114"/>
      <c r="I129" s="1203"/>
    </row>
    <row r="130" spans="1:9">
      <c r="A130" s="1202"/>
      <c r="B130" s="2109"/>
      <c r="C130" s="2109"/>
      <c r="D130" s="2100" t="s">
        <v>1864</v>
      </c>
      <c r="E130" s="2100" t="s">
        <v>1865</v>
      </c>
      <c r="F130" s="1204" t="s">
        <v>1866</v>
      </c>
      <c r="G130" s="2102" t="s">
        <v>1864</v>
      </c>
      <c r="H130" s="1205" t="s">
        <v>1866</v>
      </c>
      <c r="I130" s="1203"/>
    </row>
    <row r="131" spans="1:9" ht="19.5" thickBot="1">
      <c r="A131" s="1202"/>
      <c r="B131" s="2101"/>
      <c r="C131" s="2101"/>
      <c r="D131" s="2101"/>
      <c r="E131" s="2101"/>
      <c r="F131" s="1206" t="s">
        <v>1867</v>
      </c>
      <c r="G131" s="2103"/>
      <c r="H131" s="1207" t="s">
        <v>1867</v>
      </c>
      <c r="I131" s="1203"/>
    </row>
    <row r="132" spans="1:9" ht="19.5" thickBot="1">
      <c r="A132" s="1202"/>
      <c r="B132" s="1208" t="s">
        <v>1868</v>
      </c>
      <c r="C132" s="1206" t="s">
        <v>1837</v>
      </c>
      <c r="D132" s="1206">
        <v>1</v>
      </c>
      <c r="E132" s="1206">
        <v>40</v>
      </c>
      <c r="F132" s="1206">
        <v>40</v>
      </c>
      <c r="G132" s="1207">
        <v>1</v>
      </c>
      <c r="H132" s="1207">
        <v>36</v>
      </c>
      <c r="I132" s="1203"/>
    </row>
    <row r="133" spans="1:9" ht="19.5" thickBot="1">
      <c r="A133" s="1202"/>
      <c r="B133" s="1208" t="s">
        <v>1869</v>
      </c>
      <c r="C133" s="1206" t="s">
        <v>1229</v>
      </c>
      <c r="D133" s="1206">
        <v>1</v>
      </c>
      <c r="E133" s="1206">
        <v>6</v>
      </c>
      <c r="F133" s="1206">
        <v>6</v>
      </c>
      <c r="G133" s="1207">
        <v>2</v>
      </c>
      <c r="H133" s="1207">
        <v>10</v>
      </c>
      <c r="I133" s="1203"/>
    </row>
    <row r="134" spans="1:9" ht="15" customHeight="1">
      <c r="A134" s="1202"/>
      <c r="B134" s="2104"/>
      <c r="C134" s="2104"/>
      <c r="D134" s="2104"/>
      <c r="E134" s="2104"/>
      <c r="F134" s="2104"/>
      <c r="G134" s="2104"/>
      <c r="H134" s="2104"/>
      <c r="I134" s="1203"/>
    </row>
    <row r="135" spans="1:9" ht="78" customHeight="1">
      <c r="A135" s="1209"/>
      <c r="B135" s="2105" t="s">
        <v>2526</v>
      </c>
      <c r="C135" s="2105"/>
      <c r="D135" s="2105"/>
      <c r="E135" s="2105"/>
      <c r="F135" s="2105"/>
      <c r="G135" s="2105"/>
      <c r="H135" s="2105"/>
      <c r="I135" s="1210"/>
    </row>
    <row r="136" spans="1:9" ht="15" customHeight="1">
      <c r="B136" s="1196"/>
    </row>
    <row r="137" spans="1:9" ht="15" customHeight="1">
      <c r="B137" s="2106" t="s">
        <v>2527</v>
      </c>
      <c r="C137" s="2071"/>
      <c r="D137" s="2071"/>
      <c r="E137" s="2071"/>
      <c r="F137" s="2071"/>
      <c r="G137" s="2071"/>
      <c r="H137" s="2071"/>
    </row>
    <row r="138" spans="1:9" ht="15" customHeight="1">
      <c r="B138" s="2106" t="s">
        <v>2528</v>
      </c>
      <c r="C138" s="2071"/>
      <c r="D138" s="2071"/>
      <c r="E138" s="2071"/>
      <c r="F138" s="2071"/>
      <c r="G138" s="2071"/>
      <c r="H138" s="2071"/>
    </row>
    <row r="139" spans="1:9" ht="41.1" customHeight="1">
      <c r="B139" s="2115" t="s">
        <v>2529</v>
      </c>
      <c r="C139" s="2098"/>
      <c r="D139" s="2098"/>
      <c r="E139" s="2098"/>
      <c r="F139" s="2098"/>
      <c r="G139" s="2098"/>
      <c r="H139" s="2098"/>
    </row>
    <row r="140" spans="1:9" ht="41.1" customHeight="1">
      <c r="B140" s="2106" t="s">
        <v>2530</v>
      </c>
      <c r="C140" s="2071"/>
      <c r="D140" s="2071"/>
      <c r="E140" s="2071"/>
      <c r="F140" s="2071"/>
      <c r="G140" s="2071"/>
      <c r="H140" s="2071"/>
    </row>
    <row r="141" spans="1:9" ht="27" customHeight="1">
      <c r="B141" s="2106" t="s">
        <v>2531</v>
      </c>
      <c r="C141" s="2071"/>
      <c r="D141" s="2071"/>
      <c r="E141" s="2071"/>
      <c r="F141" s="2071"/>
      <c r="G141" s="2071"/>
      <c r="H141" s="2071"/>
    </row>
    <row r="142" spans="1:9" ht="41.1" customHeight="1">
      <c r="B142" s="2106" t="s">
        <v>2532</v>
      </c>
      <c r="C142" s="2071"/>
      <c r="D142" s="2071"/>
      <c r="E142" s="2071"/>
      <c r="F142" s="2071"/>
      <c r="G142" s="2071"/>
      <c r="H142" s="2071"/>
    </row>
    <row r="143" spans="1:9" ht="27" customHeight="1">
      <c r="B143" s="2106" t="s">
        <v>2533</v>
      </c>
      <c r="C143" s="2071"/>
      <c r="D143" s="2071"/>
      <c r="E143" s="2071"/>
      <c r="F143" s="2071"/>
      <c r="G143" s="2071"/>
      <c r="H143" s="2071"/>
    </row>
    <row r="144" spans="1:9" ht="41.1" customHeight="1">
      <c r="B144" s="2106" t="s">
        <v>2534</v>
      </c>
      <c r="C144" s="2071"/>
      <c r="D144" s="2071"/>
      <c r="E144" s="2071"/>
      <c r="F144" s="2071"/>
      <c r="G144" s="2071"/>
      <c r="H144" s="2071"/>
    </row>
    <row r="145" spans="2:8" ht="41.1" customHeight="1">
      <c r="B145" s="2070" t="s">
        <v>1870</v>
      </c>
      <c r="C145" s="2071"/>
      <c r="D145" s="2071"/>
      <c r="E145" s="2071"/>
      <c r="F145" s="2071"/>
      <c r="G145" s="2071"/>
      <c r="H145" s="2071"/>
    </row>
    <row r="146" spans="2:8" ht="41.1" customHeight="1">
      <c r="B146" s="2070" t="s">
        <v>2535</v>
      </c>
      <c r="C146" s="2071"/>
      <c r="D146" s="2071"/>
      <c r="E146" s="2071"/>
      <c r="F146" s="2071"/>
      <c r="G146" s="2071"/>
      <c r="H146" s="2071"/>
    </row>
    <row r="147" spans="2:8" ht="15" customHeight="1">
      <c r="B147" s="1211"/>
    </row>
    <row r="148" spans="2:8" ht="41.1" customHeight="1">
      <c r="B148" s="2070" t="s">
        <v>2536</v>
      </c>
      <c r="C148" s="2071"/>
      <c r="D148" s="2071"/>
      <c r="E148" s="2071"/>
      <c r="F148" s="2071"/>
      <c r="G148" s="2071"/>
      <c r="H148" s="2071"/>
    </row>
    <row r="149" spans="2:8">
      <c r="B149" s="2070" t="s">
        <v>2537</v>
      </c>
      <c r="C149" s="2071"/>
      <c r="D149" s="2071"/>
      <c r="E149" s="2071"/>
      <c r="F149" s="2071"/>
      <c r="G149" s="2071"/>
      <c r="H149" s="2071"/>
    </row>
    <row r="150" spans="2:8" ht="27" customHeight="1">
      <c r="B150" s="2070" t="s">
        <v>2538</v>
      </c>
      <c r="C150" s="2071"/>
      <c r="D150" s="2071"/>
      <c r="E150" s="2071"/>
      <c r="F150" s="2071"/>
      <c r="G150" s="2071"/>
      <c r="H150" s="2071"/>
    </row>
    <row r="151" spans="2:8" ht="51" customHeight="1">
      <c r="B151" s="2070" t="s">
        <v>1871</v>
      </c>
      <c r="C151" s="2071"/>
      <c r="D151" s="2071"/>
      <c r="E151" s="2071"/>
      <c r="F151" s="2071"/>
      <c r="G151" s="2071"/>
      <c r="H151" s="2071"/>
    </row>
    <row r="152" spans="2:8">
      <c r="B152" s="1191"/>
    </row>
    <row r="153" spans="2:8">
      <c r="B153" s="2070" t="s">
        <v>2539</v>
      </c>
      <c r="C153" s="2071"/>
      <c r="D153" s="2071"/>
      <c r="E153" s="2071"/>
      <c r="F153" s="2071"/>
      <c r="G153" s="2071"/>
      <c r="H153" s="2071"/>
    </row>
    <row r="154" spans="2:8" ht="15" customHeight="1">
      <c r="B154" s="2070" t="s">
        <v>2540</v>
      </c>
      <c r="C154" s="2071"/>
      <c r="D154" s="2071"/>
      <c r="E154" s="2071"/>
      <c r="F154" s="2071"/>
      <c r="G154" s="2071"/>
      <c r="H154" s="2071"/>
    </row>
    <row r="155" spans="2:8" ht="27" customHeight="1">
      <c r="B155" s="2070" t="s">
        <v>2541</v>
      </c>
      <c r="C155" s="2071"/>
      <c r="D155" s="2071"/>
      <c r="E155" s="2071"/>
      <c r="F155" s="2071"/>
      <c r="G155" s="2071"/>
      <c r="H155" s="2071"/>
    </row>
    <row r="156" spans="2:8" ht="51" customHeight="1">
      <c r="B156" s="2070" t="s">
        <v>1872</v>
      </c>
      <c r="C156" s="2071"/>
      <c r="D156" s="2071"/>
      <c r="E156" s="2071"/>
      <c r="F156" s="2071"/>
      <c r="G156" s="2071"/>
      <c r="H156" s="2071"/>
    </row>
    <row r="157" spans="2:8" ht="15" customHeight="1">
      <c r="B157" s="2070" t="s">
        <v>1873</v>
      </c>
      <c r="C157" s="2071"/>
      <c r="D157" s="2071"/>
      <c r="E157" s="2071"/>
      <c r="F157" s="2071"/>
      <c r="G157" s="2071"/>
      <c r="H157" s="2071"/>
    </row>
    <row r="158" spans="2:8" ht="15" customHeight="1">
      <c r="B158" s="2070" t="s">
        <v>1874</v>
      </c>
      <c r="C158" s="2071"/>
      <c r="D158" s="2071"/>
      <c r="E158" s="2071"/>
      <c r="F158" s="2071"/>
      <c r="G158" s="2071"/>
      <c r="H158" s="2071"/>
    </row>
    <row r="159" spans="2:8" ht="15" customHeight="1">
      <c r="B159" s="1191"/>
    </row>
    <row r="160" spans="2:8" ht="15" customHeight="1">
      <c r="B160" s="2070" t="s">
        <v>2542</v>
      </c>
      <c r="C160" s="2071"/>
      <c r="D160" s="2071"/>
      <c r="E160" s="2071"/>
      <c r="F160" s="2071"/>
      <c r="G160" s="2071"/>
      <c r="H160" s="2071"/>
    </row>
    <row r="161" spans="2:8" ht="41.1" customHeight="1">
      <c r="B161" s="2070" t="s">
        <v>2543</v>
      </c>
      <c r="C161" s="2071"/>
      <c r="D161" s="2071"/>
      <c r="E161" s="2071"/>
      <c r="F161" s="2071"/>
      <c r="G161" s="2071"/>
      <c r="H161" s="2071"/>
    </row>
    <row r="162" spans="2:8" ht="15" customHeight="1">
      <c r="B162" s="2070" t="s">
        <v>1875</v>
      </c>
      <c r="C162" s="2071"/>
      <c r="D162" s="2071"/>
      <c r="E162" s="2071"/>
      <c r="F162" s="2071"/>
      <c r="G162" s="2071"/>
      <c r="H162" s="2071"/>
    </row>
    <row r="163" spans="2:8" ht="15" customHeight="1">
      <c r="B163" s="2070" t="s">
        <v>1876</v>
      </c>
      <c r="C163" s="2071"/>
      <c r="D163" s="2071"/>
      <c r="E163" s="2071"/>
      <c r="F163" s="2071"/>
      <c r="G163" s="2071"/>
      <c r="H163" s="2071"/>
    </row>
    <row r="164" spans="2:8" ht="15" customHeight="1">
      <c r="B164" s="1191"/>
    </row>
    <row r="165" spans="2:8" ht="15" customHeight="1">
      <c r="B165" s="2070" t="s">
        <v>2544</v>
      </c>
      <c r="C165" s="2071"/>
      <c r="D165" s="2071"/>
      <c r="E165" s="2071"/>
      <c r="F165" s="2071"/>
      <c r="G165" s="2071"/>
      <c r="H165" s="2071"/>
    </row>
    <row r="166" spans="2:8" ht="15" customHeight="1">
      <c r="B166" s="2070" t="s">
        <v>2545</v>
      </c>
      <c r="C166" s="2071"/>
      <c r="D166" s="2071"/>
      <c r="E166" s="2071"/>
      <c r="F166" s="2071"/>
      <c r="G166" s="2071"/>
      <c r="H166" s="2071"/>
    </row>
    <row r="167" spans="2:8" ht="27" customHeight="1">
      <c r="B167" s="2070" t="s">
        <v>2546</v>
      </c>
      <c r="C167" s="2071"/>
      <c r="D167" s="2071"/>
      <c r="E167" s="2071"/>
      <c r="F167" s="2071"/>
      <c r="G167" s="2071"/>
      <c r="H167" s="2071"/>
    </row>
    <row r="168" spans="2:8" ht="51" customHeight="1">
      <c r="B168" s="2070" t="s">
        <v>1877</v>
      </c>
      <c r="C168" s="2071"/>
      <c r="D168" s="2071"/>
      <c r="E168" s="2071"/>
      <c r="F168" s="2071"/>
      <c r="G168" s="2071"/>
      <c r="H168" s="2071"/>
    </row>
    <row r="169" spans="2:8" ht="15" customHeight="1">
      <c r="B169" s="2070" t="s">
        <v>1874</v>
      </c>
      <c r="C169" s="2071"/>
      <c r="D169" s="2071"/>
      <c r="E169" s="2071"/>
      <c r="F169" s="2071"/>
      <c r="G169" s="2071"/>
      <c r="H169" s="2071"/>
    </row>
    <row r="170" spans="2:8" ht="27" customHeight="1">
      <c r="B170" s="2070" t="s">
        <v>1878</v>
      </c>
      <c r="C170" s="2071"/>
      <c r="D170" s="2071"/>
      <c r="E170" s="2071"/>
      <c r="F170" s="2071"/>
      <c r="G170" s="2071"/>
      <c r="H170" s="2071"/>
    </row>
    <row r="171" spans="2:8" ht="15" customHeight="1">
      <c r="B171" s="1191"/>
    </row>
    <row r="172" spans="2:8" ht="15" customHeight="1">
      <c r="B172" s="2070" t="s">
        <v>2547</v>
      </c>
      <c r="C172" s="2071"/>
      <c r="D172" s="2071"/>
      <c r="E172" s="2071"/>
      <c r="F172" s="2071"/>
      <c r="G172" s="2071"/>
      <c r="H172" s="2071"/>
    </row>
    <row r="173" spans="2:8" ht="41.1" customHeight="1">
      <c r="B173" s="2070" t="s">
        <v>2548</v>
      </c>
      <c r="C173" s="2071"/>
      <c r="D173" s="2071"/>
      <c r="E173" s="2071"/>
      <c r="F173" s="2071"/>
      <c r="G173" s="2071"/>
      <c r="H173" s="2071"/>
    </row>
    <row r="174" spans="2:8" ht="15" customHeight="1">
      <c r="B174" s="2070" t="s">
        <v>2549</v>
      </c>
      <c r="C174" s="2071"/>
      <c r="D174" s="2071"/>
      <c r="E174" s="2071"/>
      <c r="F174" s="2071"/>
      <c r="G174" s="2071"/>
      <c r="H174" s="2071"/>
    </row>
    <row r="175" spans="2:8" ht="15" customHeight="1">
      <c r="B175" s="2070" t="s">
        <v>1876</v>
      </c>
      <c r="C175" s="2071"/>
      <c r="D175" s="2071"/>
      <c r="E175" s="2071"/>
      <c r="F175" s="2071"/>
      <c r="G175" s="2071"/>
      <c r="H175" s="2071"/>
    </row>
    <row r="176" spans="2:8" ht="27" customHeight="1">
      <c r="B176" s="2072" t="s">
        <v>2550</v>
      </c>
      <c r="C176" s="1759"/>
      <c r="D176" s="1759"/>
      <c r="E176" s="1759"/>
      <c r="F176" s="1759"/>
      <c r="G176" s="1759"/>
      <c r="H176" s="1759"/>
    </row>
    <row r="177" spans="2:8" ht="15" customHeight="1">
      <c r="B177" s="1191"/>
    </row>
    <row r="178" spans="2:8" ht="27" customHeight="1">
      <c r="B178" s="2070" t="s">
        <v>2551</v>
      </c>
      <c r="C178" s="2071"/>
      <c r="D178" s="2071"/>
      <c r="E178" s="2071"/>
      <c r="F178" s="2071"/>
      <c r="G178" s="2071"/>
      <c r="H178" s="2071"/>
    </row>
    <row r="179" spans="2:8" ht="18.75" customHeight="1">
      <c r="B179" s="2094" t="s">
        <v>1879</v>
      </c>
      <c r="C179" s="2095"/>
      <c r="D179" s="2096"/>
    </row>
    <row r="180" spans="2:8">
      <c r="B180" s="2080" t="s">
        <v>1880</v>
      </c>
      <c r="C180" s="2081"/>
      <c r="D180" s="2081"/>
      <c r="E180" s="2081"/>
      <c r="F180" s="2081"/>
      <c r="G180" s="2081"/>
      <c r="H180" s="2082"/>
    </row>
    <row r="181" spans="2:8">
      <c r="B181" s="2074" t="s">
        <v>1881</v>
      </c>
      <c r="C181" s="2071"/>
      <c r="D181" s="2071"/>
      <c r="E181" s="2071"/>
      <c r="F181" s="2071"/>
      <c r="G181" s="2071"/>
      <c r="H181" s="2075"/>
    </row>
    <row r="182" spans="2:8">
      <c r="B182" s="2074" t="s">
        <v>2552</v>
      </c>
      <c r="C182" s="2071"/>
      <c r="D182" s="2071"/>
      <c r="E182" s="2071"/>
      <c r="F182" s="2071"/>
      <c r="G182" s="2071"/>
      <c r="H182" s="2075"/>
    </row>
    <row r="183" spans="2:8">
      <c r="B183" s="2074" t="s">
        <v>2553</v>
      </c>
      <c r="C183" s="2071"/>
      <c r="D183" s="2071"/>
      <c r="E183" s="2071"/>
      <c r="F183" s="2071"/>
      <c r="G183" s="2071"/>
      <c r="H183" s="2075"/>
    </row>
    <row r="184" spans="2:8">
      <c r="B184" s="2074" t="s">
        <v>2554</v>
      </c>
      <c r="C184" s="2071"/>
      <c r="D184" s="2071"/>
      <c r="E184" s="2071"/>
      <c r="F184" s="2071"/>
      <c r="G184" s="2071"/>
      <c r="H184" s="2075"/>
    </row>
    <row r="185" spans="2:8">
      <c r="B185" s="2076" t="s">
        <v>1882</v>
      </c>
      <c r="C185" s="2077"/>
      <c r="D185" s="2077"/>
      <c r="E185" s="2077"/>
      <c r="F185" s="2077"/>
      <c r="G185" s="2077"/>
      <c r="H185" s="2078"/>
    </row>
    <row r="186" spans="2:8" ht="27" customHeight="1">
      <c r="B186" s="2119" t="s">
        <v>2555</v>
      </c>
      <c r="C186" s="2119"/>
      <c r="D186" s="2119"/>
      <c r="E186" s="2119"/>
      <c r="F186" s="2119"/>
      <c r="G186" s="2119"/>
      <c r="H186" s="2119"/>
    </row>
    <row r="187" spans="2:8" ht="15" customHeight="1">
      <c r="B187" s="2072" t="s">
        <v>2556</v>
      </c>
      <c r="C187" s="2072"/>
      <c r="D187" s="2072"/>
      <c r="E187" s="2072"/>
      <c r="F187" s="2072"/>
      <c r="G187" s="2072"/>
      <c r="H187" s="2072"/>
    </row>
    <row r="188" spans="2:8" ht="15" customHeight="1">
      <c r="B188" s="1191"/>
    </row>
    <row r="189" spans="2:8" ht="27" customHeight="1">
      <c r="B189" s="2070" t="s">
        <v>2557</v>
      </c>
      <c r="C189" s="2071"/>
      <c r="D189" s="2071"/>
      <c r="E189" s="2071"/>
      <c r="F189" s="2071"/>
      <c r="G189" s="2071"/>
      <c r="H189" s="2071"/>
    </row>
    <row r="190" spans="2:8" ht="18.75" customHeight="1">
      <c r="B190" s="2116" t="s">
        <v>1883</v>
      </c>
      <c r="C190" s="2117"/>
      <c r="D190" s="2117"/>
      <c r="E190" s="2118"/>
    </row>
    <row r="191" spans="2:8">
      <c r="B191" s="2080" t="s">
        <v>1880</v>
      </c>
      <c r="C191" s="2081"/>
      <c r="D191" s="2081"/>
      <c r="E191" s="2081"/>
      <c r="F191" s="2081"/>
      <c r="G191" s="2081"/>
      <c r="H191" s="2082"/>
    </row>
    <row r="192" spans="2:8">
      <c r="B192" s="2074" t="s">
        <v>1884</v>
      </c>
      <c r="C192" s="2071"/>
      <c r="D192" s="2071"/>
      <c r="E192" s="2071"/>
      <c r="F192" s="2071"/>
      <c r="G192" s="2071"/>
      <c r="H192" s="2075"/>
    </row>
    <row r="193" spans="2:8">
      <c r="B193" s="2076" t="s">
        <v>1885</v>
      </c>
      <c r="C193" s="2077"/>
      <c r="D193" s="2077"/>
      <c r="E193" s="2077"/>
      <c r="F193" s="2077"/>
      <c r="G193" s="2077"/>
      <c r="H193" s="2078"/>
    </row>
    <row r="194" spans="2:8">
      <c r="B194" s="1191"/>
    </row>
    <row r="195" spans="2:8">
      <c r="B195" s="2070" t="s">
        <v>2558</v>
      </c>
      <c r="C195" s="2071"/>
      <c r="D195" s="2071"/>
      <c r="E195" s="2071"/>
      <c r="F195" s="2071"/>
      <c r="G195" s="2071"/>
      <c r="H195" s="2071"/>
    </row>
    <row r="196" spans="2:8" ht="18.75" customHeight="1">
      <c r="B196" s="2116" t="s">
        <v>1886</v>
      </c>
      <c r="C196" s="2118"/>
    </row>
    <row r="197" spans="2:8">
      <c r="B197" s="2080" t="s">
        <v>1880</v>
      </c>
      <c r="C197" s="2081"/>
      <c r="D197" s="2081"/>
      <c r="E197" s="2081"/>
      <c r="F197" s="2081"/>
      <c r="G197" s="2081"/>
      <c r="H197" s="2082"/>
    </row>
    <row r="198" spans="2:8">
      <c r="B198" s="2074" t="s">
        <v>1887</v>
      </c>
      <c r="C198" s="2071"/>
      <c r="D198" s="2071"/>
      <c r="E198" s="2071"/>
      <c r="F198" s="2071"/>
      <c r="G198" s="2071"/>
      <c r="H198" s="2075"/>
    </row>
    <row r="199" spans="2:8">
      <c r="B199" s="2074" t="s">
        <v>1888</v>
      </c>
      <c r="C199" s="2071"/>
      <c r="D199" s="2071"/>
      <c r="E199" s="2071"/>
      <c r="F199" s="2071"/>
      <c r="G199" s="2071"/>
      <c r="H199" s="2075"/>
    </row>
    <row r="200" spans="2:8">
      <c r="B200" s="2076" t="s">
        <v>2559</v>
      </c>
      <c r="C200" s="2077"/>
      <c r="D200" s="2077"/>
      <c r="E200" s="2077"/>
      <c r="F200" s="2077"/>
      <c r="G200" s="2077"/>
      <c r="H200" s="2078"/>
    </row>
    <row r="201" spans="2:8" ht="15" customHeight="1">
      <c r="B201" s="1191"/>
    </row>
    <row r="202" spans="2:8">
      <c r="B202" s="2070" t="s">
        <v>2560</v>
      </c>
      <c r="C202" s="2071"/>
      <c r="D202" s="2071"/>
      <c r="E202" s="2071"/>
      <c r="F202" s="2071"/>
      <c r="G202" s="2071"/>
      <c r="H202" s="2071"/>
    </row>
    <row r="203" spans="2:8" ht="18.75" customHeight="1">
      <c r="B203" s="2094" t="s">
        <v>1889</v>
      </c>
      <c r="C203" s="2096"/>
    </row>
    <row r="204" spans="2:8">
      <c r="B204" s="2080" t="s">
        <v>1880</v>
      </c>
      <c r="C204" s="2081"/>
      <c r="D204" s="2081"/>
      <c r="E204" s="2081"/>
      <c r="F204" s="2081"/>
      <c r="G204" s="2081"/>
      <c r="H204" s="2082"/>
    </row>
    <row r="205" spans="2:8">
      <c r="B205" s="2076" t="s">
        <v>1890</v>
      </c>
      <c r="C205" s="2077"/>
      <c r="D205" s="2077"/>
      <c r="E205" s="2077"/>
      <c r="F205" s="2077"/>
      <c r="G205" s="2077"/>
      <c r="H205" s="2078"/>
    </row>
    <row r="206" spans="2:8" ht="27" customHeight="1">
      <c r="B206" s="2119" t="s">
        <v>2561</v>
      </c>
      <c r="C206" s="2119"/>
      <c r="D206" s="2119"/>
      <c r="E206" s="2119"/>
      <c r="F206" s="2119"/>
      <c r="G206" s="2119"/>
      <c r="H206" s="2119"/>
    </row>
    <row r="207" spans="2:8" ht="27" customHeight="1">
      <c r="B207" s="2072" t="s">
        <v>2562</v>
      </c>
      <c r="C207" s="2072"/>
      <c r="D207" s="2072"/>
      <c r="E207" s="2072"/>
      <c r="F207" s="2072"/>
      <c r="G207" s="2072"/>
      <c r="H207" s="2072"/>
    </row>
    <row r="208" spans="2:8" ht="27" customHeight="1">
      <c r="B208" s="2072" t="s">
        <v>2563</v>
      </c>
      <c r="C208" s="2072"/>
      <c r="D208" s="2072"/>
      <c r="E208" s="2072"/>
      <c r="F208" s="2072"/>
      <c r="G208" s="2072"/>
      <c r="H208" s="2072"/>
    </row>
    <row r="209" spans="2:8">
      <c r="B209" s="1191"/>
    </row>
    <row r="210" spans="2:8" ht="41.1" customHeight="1">
      <c r="B210" s="2070" t="s">
        <v>2564</v>
      </c>
      <c r="C210" s="2071"/>
      <c r="D210" s="2071"/>
      <c r="E210" s="2071"/>
      <c r="F210" s="2071"/>
      <c r="G210" s="2071"/>
      <c r="H210" s="2071"/>
    </row>
    <row r="211" spans="2:8">
      <c r="B211" s="2070" t="s">
        <v>1891</v>
      </c>
      <c r="C211" s="2071"/>
      <c r="D211" s="2071"/>
      <c r="E211" s="2071"/>
      <c r="F211" s="2071"/>
      <c r="G211" s="2071"/>
      <c r="H211" s="2071"/>
    </row>
    <row r="212" spans="2:8">
      <c r="B212" s="2070" t="s">
        <v>1892</v>
      </c>
      <c r="C212" s="2071"/>
      <c r="D212" s="2071"/>
      <c r="E212" s="2071"/>
      <c r="F212" s="2071"/>
      <c r="G212" s="2071"/>
      <c r="H212" s="2071"/>
    </row>
    <row r="213" spans="2:8">
      <c r="B213" s="2070" t="s">
        <v>1893</v>
      </c>
      <c r="C213" s="2071"/>
      <c r="D213" s="2071"/>
      <c r="E213" s="2071"/>
      <c r="F213" s="2071"/>
      <c r="G213" s="2071"/>
      <c r="H213" s="2071"/>
    </row>
    <row r="214" spans="2:8">
      <c r="B214" s="2070" t="s">
        <v>1894</v>
      </c>
      <c r="C214" s="2071"/>
      <c r="D214" s="2071"/>
      <c r="E214" s="2071"/>
      <c r="F214" s="2071"/>
      <c r="G214" s="2071"/>
      <c r="H214" s="2071"/>
    </row>
    <row r="215" spans="2:8">
      <c r="B215" s="2070" t="s">
        <v>1895</v>
      </c>
      <c r="C215" s="2071"/>
      <c r="D215" s="2071"/>
      <c r="E215" s="2071"/>
      <c r="F215" s="2071"/>
      <c r="G215" s="2071"/>
      <c r="H215" s="2071"/>
    </row>
    <row r="216" spans="2:8">
      <c r="B216" s="2070" t="s">
        <v>1896</v>
      </c>
      <c r="C216" s="2071"/>
      <c r="D216" s="2071"/>
      <c r="E216" s="2071"/>
      <c r="F216" s="2071"/>
      <c r="G216" s="2071"/>
      <c r="H216" s="2071"/>
    </row>
    <row r="217" spans="2:8">
      <c r="B217" s="2070" t="s">
        <v>1897</v>
      </c>
      <c r="C217" s="2071"/>
      <c r="D217" s="2071"/>
      <c r="E217" s="2071"/>
      <c r="F217" s="2071"/>
      <c r="G217" s="2071"/>
      <c r="H217" s="2071"/>
    </row>
    <row r="218" spans="2:8" ht="5.25" customHeight="1">
      <c r="B218" s="1211"/>
    </row>
    <row r="219" spans="2:8" ht="18.75" customHeight="1">
      <c r="B219" s="2116" t="s">
        <v>1898</v>
      </c>
      <c r="C219" s="2118"/>
    </row>
    <row r="220" spans="2:8">
      <c r="B220" s="2080" t="s">
        <v>1899</v>
      </c>
      <c r="C220" s="2081"/>
      <c r="D220" s="2081"/>
      <c r="E220" s="2081"/>
      <c r="F220" s="2081"/>
      <c r="G220" s="2081"/>
      <c r="H220" s="2082"/>
    </row>
    <row r="221" spans="2:8">
      <c r="B221" s="2074" t="s">
        <v>1900</v>
      </c>
      <c r="C221" s="2071"/>
      <c r="D221" s="2071"/>
      <c r="E221" s="2071"/>
      <c r="F221" s="2071"/>
      <c r="G221" s="2071"/>
      <c r="H221" s="2075"/>
    </row>
    <row r="222" spans="2:8">
      <c r="B222" s="2074" t="s">
        <v>1901</v>
      </c>
      <c r="C222" s="2071"/>
      <c r="D222" s="2071"/>
      <c r="E222" s="2071"/>
      <c r="F222" s="2071"/>
      <c r="G222" s="2071"/>
      <c r="H222" s="2075"/>
    </row>
    <row r="223" spans="2:8">
      <c r="B223" s="2074" t="s">
        <v>1902</v>
      </c>
      <c r="C223" s="2071"/>
      <c r="D223" s="2071"/>
      <c r="E223" s="2071"/>
      <c r="F223" s="2071"/>
      <c r="G223" s="2071"/>
      <c r="H223" s="2075"/>
    </row>
    <row r="224" spans="2:8">
      <c r="B224" s="2074" t="s">
        <v>1903</v>
      </c>
      <c r="C224" s="2071"/>
      <c r="D224" s="2071"/>
      <c r="E224" s="2071"/>
      <c r="F224" s="2071"/>
      <c r="G224" s="2071"/>
      <c r="H224" s="2075"/>
    </row>
    <row r="225" spans="1:9">
      <c r="B225" s="2074" t="s">
        <v>1904</v>
      </c>
      <c r="C225" s="2071"/>
      <c r="D225" s="2071"/>
      <c r="E225" s="2071"/>
      <c r="F225" s="2071"/>
      <c r="G225" s="2071"/>
      <c r="H225" s="2075"/>
    </row>
    <row r="226" spans="1:9">
      <c r="B226" s="2076" t="s">
        <v>1905</v>
      </c>
      <c r="C226" s="2077"/>
      <c r="D226" s="2077"/>
      <c r="E226" s="2077"/>
      <c r="F226" s="2077"/>
      <c r="G226" s="2077"/>
      <c r="H226" s="2078"/>
    </row>
    <row r="227" spans="1:9">
      <c r="B227" s="1191"/>
    </row>
    <row r="228" spans="1:9" ht="27" customHeight="1">
      <c r="B228" s="2070" t="s">
        <v>2565</v>
      </c>
      <c r="C228" s="2071"/>
      <c r="D228" s="2071"/>
      <c r="E228" s="2071"/>
      <c r="F228" s="2071"/>
      <c r="G228" s="2071"/>
      <c r="H228" s="2071"/>
    </row>
    <row r="229" spans="1:9" ht="15" customHeight="1">
      <c r="B229" s="1191"/>
    </row>
    <row r="230" spans="1:9" ht="15" customHeight="1">
      <c r="B230" s="2073" t="s">
        <v>2566</v>
      </c>
      <c r="C230" s="2073"/>
      <c r="D230" s="2073"/>
      <c r="E230" s="2073"/>
      <c r="F230" s="2073"/>
      <c r="G230" s="2073"/>
      <c r="H230" s="2073"/>
    </row>
    <row r="231" spans="1:9" ht="15" customHeight="1">
      <c r="B231" s="2070"/>
      <c r="C231" s="2071"/>
      <c r="D231" s="2071"/>
      <c r="E231" s="2071"/>
      <c r="F231" s="2071"/>
      <c r="G231" s="2071"/>
      <c r="H231" s="2071"/>
    </row>
    <row r="232" spans="1:9" ht="54.75" customHeight="1">
      <c r="A232" s="1200"/>
      <c r="B232" s="2120" t="s">
        <v>2567</v>
      </c>
      <c r="C232" s="2120"/>
      <c r="D232" s="2120"/>
      <c r="E232" s="2120"/>
      <c r="F232" s="2120"/>
      <c r="G232" s="2120"/>
      <c r="H232" s="2120"/>
      <c r="I232" s="1201"/>
    </row>
    <row r="233" spans="1:9" ht="15" customHeight="1">
      <c r="A233" s="1202"/>
      <c r="B233" s="2121"/>
      <c r="C233" s="2121"/>
      <c r="D233" s="2121"/>
      <c r="E233" s="2121"/>
      <c r="F233" s="2121"/>
      <c r="G233" s="2121"/>
      <c r="H233" s="2121"/>
      <c r="I233" s="1203"/>
    </row>
    <row r="234" spans="1:9" s="985" customFormat="1" ht="27" customHeight="1">
      <c r="A234" s="1212"/>
      <c r="B234" s="2122" t="s">
        <v>2568</v>
      </c>
      <c r="C234" s="2122"/>
      <c r="D234" s="2122"/>
      <c r="E234" s="2122"/>
      <c r="F234" s="2122"/>
      <c r="G234" s="2122"/>
      <c r="H234" s="2122"/>
      <c r="I234" s="1213"/>
    </row>
    <row r="235" spans="1:9" ht="15" customHeight="1">
      <c r="A235" s="1202"/>
      <c r="B235" s="2122" t="s">
        <v>2569</v>
      </c>
      <c r="C235" s="2122"/>
      <c r="D235" s="2122"/>
      <c r="E235" s="2122"/>
      <c r="F235" s="2122"/>
      <c r="G235" s="2122"/>
      <c r="H235" s="2122"/>
      <c r="I235" s="1203"/>
    </row>
    <row r="236" spans="1:9" ht="15" customHeight="1">
      <c r="A236" s="1202"/>
      <c r="B236" s="2122" t="s">
        <v>2570</v>
      </c>
      <c r="C236" s="2122"/>
      <c r="D236" s="2122"/>
      <c r="E236" s="2122"/>
      <c r="F236" s="2122"/>
      <c r="G236" s="2122"/>
      <c r="H236" s="2122"/>
      <c r="I236" s="1203"/>
    </row>
    <row r="237" spans="1:9" ht="15" customHeight="1">
      <c r="A237" s="1202"/>
      <c r="B237" s="2122" t="s">
        <v>1907</v>
      </c>
      <c r="C237" s="2122"/>
      <c r="D237" s="2122"/>
      <c r="E237" s="2122"/>
      <c r="F237" s="2122"/>
      <c r="G237" s="2122"/>
      <c r="H237" s="2122"/>
      <c r="I237" s="1203"/>
    </row>
    <row r="238" spans="1:9" ht="15" customHeight="1">
      <c r="A238" s="1202"/>
      <c r="B238" s="2122" t="s">
        <v>2571</v>
      </c>
      <c r="C238" s="2122"/>
      <c r="D238" s="2122"/>
      <c r="E238" s="2122"/>
      <c r="F238" s="2122"/>
      <c r="G238" s="2122"/>
      <c r="H238" s="2122"/>
      <c r="I238" s="1203"/>
    </row>
    <row r="239" spans="1:9" ht="15" customHeight="1">
      <c r="A239" s="1202"/>
      <c r="B239" s="2121"/>
      <c r="C239" s="2121"/>
      <c r="D239" s="2121"/>
      <c r="E239" s="2121"/>
      <c r="F239" s="2121"/>
      <c r="G239" s="2121"/>
      <c r="H239" s="2121"/>
      <c r="I239" s="1203"/>
    </row>
    <row r="240" spans="1:9" ht="15" customHeight="1">
      <c r="A240" s="1202"/>
      <c r="B240" s="2122" t="s">
        <v>2572</v>
      </c>
      <c r="C240" s="2122"/>
      <c r="D240" s="2122"/>
      <c r="E240" s="2122"/>
      <c r="F240" s="2122"/>
      <c r="G240" s="2122"/>
      <c r="H240" s="2122"/>
      <c r="I240" s="1203"/>
    </row>
    <row r="241" spans="1:9" ht="27" customHeight="1">
      <c r="A241" s="1202"/>
      <c r="B241" s="2122" t="s">
        <v>2573</v>
      </c>
      <c r="C241" s="2122"/>
      <c r="D241" s="2122"/>
      <c r="E241" s="2122"/>
      <c r="F241" s="2122"/>
      <c r="G241" s="2122"/>
      <c r="H241" s="2122"/>
      <c r="I241" s="1203"/>
    </row>
    <row r="242" spans="1:9" ht="15" customHeight="1">
      <c r="A242" s="1202"/>
      <c r="B242" s="2121"/>
      <c r="C242" s="2121"/>
      <c r="D242" s="2121"/>
      <c r="E242" s="2121"/>
      <c r="F242" s="2121"/>
      <c r="G242" s="2121"/>
      <c r="H242" s="2121"/>
      <c r="I242" s="1203"/>
    </row>
    <row r="243" spans="1:9" ht="15" customHeight="1">
      <c r="A243" s="1202"/>
      <c r="B243" s="2122" t="s">
        <v>2574</v>
      </c>
      <c r="C243" s="2122"/>
      <c r="D243" s="2122"/>
      <c r="E243" s="2122"/>
      <c r="F243" s="2122"/>
      <c r="G243" s="2122"/>
      <c r="H243" s="2122"/>
      <c r="I243" s="1203"/>
    </row>
    <row r="244" spans="1:9" ht="38.25" customHeight="1">
      <c r="A244" s="1202"/>
      <c r="B244" s="2122" t="s">
        <v>2575</v>
      </c>
      <c r="C244" s="2122"/>
      <c r="D244" s="2122"/>
      <c r="E244" s="2122"/>
      <c r="F244" s="2122"/>
      <c r="G244" s="2122"/>
      <c r="H244" s="2122"/>
      <c r="I244" s="1203"/>
    </row>
    <row r="245" spans="1:9" ht="27" customHeight="1">
      <c r="A245" s="1202"/>
      <c r="B245" s="2122" t="s">
        <v>2576</v>
      </c>
      <c r="C245" s="2122"/>
      <c r="D245" s="2122"/>
      <c r="E245" s="2122"/>
      <c r="F245" s="2122"/>
      <c r="G245" s="2122"/>
      <c r="H245" s="2122"/>
      <c r="I245" s="1203"/>
    </row>
    <row r="246" spans="1:9" ht="15" customHeight="1" thickBot="1">
      <c r="A246" s="1202"/>
      <c r="B246" s="2121"/>
      <c r="C246" s="2121"/>
      <c r="D246" s="2121"/>
      <c r="E246" s="2121"/>
      <c r="F246" s="2121"/>
      <c r="G246" s="2121"/>
      <c r="H246" s="2121"/>
      <c r="I246" s="1203"/>
    </row>
    <row r="247" spans="1:9" ht="54" customHeight="1" thickBot="1">
      <c r="A247" s="1202"/>
      <c r="B247" s="1214"/>
      <c r="C247" s="1215" t="s">
        <v>2577</v>
      </c>
      <c r="D247" s="2123" t="s">
        <v>2578</v>
      </c>
      <c r="E247" s="2124"/>
      <c r="F247" s="2110" t="s">
        <v>2579</v>
      </c>
      <c r="G247" s="2112"/>
      <c r="H247" s="1216"/>
      <c r="I247" s="1203"/>
    </row>
    <row r="248" spans="1:9" ht="18.600000000000001" customHeight="1" thickBot="1">
      <c r="A248" s="1202"/>
      <c r="B248" s="1214"/>
      <c r="C248" s="1217" t="s">
        <v>1149</v>
      </c>
      <c r="D248" s="2110" t="s">
        <v>2580</v>
      </c>
      <c r="E248" s="2112"/>
      <c r="F248" s="2128" t="s">
        <v>2581</v>
      </c>
      <c r="G248" s="2129"/>
      <c r="I248" s="1203"/>
    </row>
    <row r="249" spans="1:9" ht="18.600000000000001" customHeight="1" thickBot="1">
      <c r="A249" s="1202"/>
      <c r="B249" s="1218"/>
      <c r="C249" s="1219" t="s">
        <v>1150</v>
      </c>
      <c r="D249" s="2110" t="s">
        <v>2580</v>
      </c>
      <c r="E249" s="2112"/>
      <c r="F249" s="2125" t="s">
        <v>2582</v>
      </c>
      <c r="G249" s="2112"/>
      <c r="I249" s="1203"/>
    </row>
    <row r="250" spans="1:9" ht="18.600000000000001" customHeight="1" thickBot="1">
      <c r="A250" s="1202"/>
      <c r="B250" s="1218"/>
      <c r="C250" s="1219" t="s">
        <v>1153</v>
      </c>
      <c r="D250" s="2110" t="s">
        <v>2583</v>
      </c>
      <c r="E250" s="2112"/>
      <c r="F250" s="2125" t="s">
        <v>2581</v>
      </c>
      <c r="G250" s="2112"/>
      <c r="I250" s="1203"/>
    </row>
    <row r="251" spans="1:9" ht="18.600000000000001" customHeight="1" thickBot="1">
      <c r="A251" s="1202"/>
      <c r="B251" s="1218"/>
      <c r="C251" s="1217" t="s">
        <v>1156</v>
      </c>
      <c r="D251" s="2110" t="s">
        <v>2583</v>
      </c>
      <c r="E251" s="2112"/>
      <c r="F251" s="2125" t="s">
        <v>2582</v>
      </c>
      <c r="G251" s="2112"/>
      <c r="I251" s="1203"/>
    </row>
    <row r="252" spans="1:9">
      <c r="A252" s="1202"/>
      <c r="B252" s="1218"/>
      <c r="C252" s="1214"/>
      <c r="D252" s="1214"/>
      <c r="G252" s="1214"/>
      <c r="I252" s="1203"/>
    </row>
    <row r="253" spans="1:9" s="985" customFormat="1" ht="41.1" customHeight="1">
      <c r="A253" s="1212"/>
      <c r="B253" s="2122" t="s">
        <v>2584</v>
      </c>
      <c r="C253" s="2122"/>
      <c r="D253" s="2122"/>
      <c r="E253" s="2122"/>
      <c r="F253" s="2122"/>
      <c r="G253" s="2122"/>
      <c r="H253" s="2122"/>
      <c r="I253" s="1213"/>
    </row>
    <row r="254" spans="1:9" ht="18.75" customHeight="1">
      <c r="A254" s="1202"/>
      <c r="B254" s="2122" t="s">
        <v>2585</v>
      </c>
      <c r="C254" s="2122"/>
      <c r="D254" s="2122"/>
      <c r="E254" s="2122"/>
      <c r="F254" s="2122"/>
      <c r="G254" s="2122"/>
      <c r="H254" s="2122"/>
      <c r="I254" s="1203"/>
    </row>
    <row r="255" spans="1:9" ht="18.75" customHeight="1">
      <c r="A255" s="1202"/>
      <c r="B255" s="2126" t="s">
        <v>2586</v>
      </c>
      <c r="C255" s="2126"/>
      <c r="D255" s="2126"/>
      <c r="E255" s="2126"/>
      <c r="F255" s="2126"/>
      <c r="G255" s="2126"/>
      <c r="H255" s="2126"/>
      <c r="I255" s="1203"/>
    </row>
    <row r="256" spans="1:9" ht="19.5" customHeight="1">
      <c r="A256" s="1209"/>
      <c r="B256" s="2127" t="s">
        <v>2587</v>
      </c>
      <c r="C256" s="2127"/>
      <c r="D256" s="2127"/>
      <c r="E256" s="2127"/>
      <c r="F256" s="2127"/>
      <c r="G256" s="2127"/>
      <c r="H256" s="2127"/>
      <c r="I256" s="1210"/>
    </row>
    <row r="257" spans="2:8" ht="19.5" customHeight="1">
      <c r="B257" s="1220"/>
      <c r="C257" s="1220"/>
      <c r="D257" s="1220"/>
      <c r="E257" s="1220"/>
      <c r="F257" s="1220"/>
      <c r="G257" s="1220"/>
      <c r="H257" s="1220"/>
    </row>
    <row r="258" spans="2:8">
      <c r="B258" s="2079" t="s">
        <v>1908</v>
      </c>
      <c r="C258" s="2071"/>
      <c r="D258" s="2071"/>
      <c r="E258" s="2071"/>
      <c r="F258" s="2071"/>
      <c r="G258" s="2071"/>
      <c r="H258" s="2071"/>
    </row>
    <row r="259" spans="2:8" ht="27" customHeight="1">
      <c r="B259" s="2070" t="s">
        <v>2588</v>
      </c>
      <c r="C259" s="2071"/>
      <c r="D259" s="2071"/>
      <c r="E259" s="2071"/>
      <c r="F259" s="2071"/>
      <c r="G259" s="2071"/>
      <c r="H259" s="2071"/>
    </row>
    <row r="260" spans="2:8" ht="27" customHeight="1">
      <c r="B260" s="2070" t="s">
        <v>2589</v>
      </c>
      <c r="C260" s="2071"/>
      <c r="D260" s="2071"/>
      <c r="E260" s="2071"/>
      <c r="F260" s="2071"/>
      <c r="G260" s="2071"/>
      <c r="H260" s="2071"/>
    </row>
    <row r="261" spans="2:8" ht="41.1" customHeight="1">
      <c r="B261" s="2070" t="s">
        <v>2590</v>
      </c>
      <c r="C261" s="2071"/>
      <c r="D261" s="2071"/>
      <c r="E261" s="2071"/>
      <c r="F261" s="2071"/>
      <c r="G261" s="2071"/>
      <c r="H261" s="2071"/>
    </row>
    <row r="262" spans="2:8" ht="15" customHeight="1">
      <c r="B262" s="1191"/>
    </row>
    <row r="263" spans="2:8" ht="15" customHeight="1">
      <c r="B263" s="2070" t="s">
        <v>2591</v>
      </c>
      <c r="C263" s="2071"/>
      <c r="D263" s="2071"/>
      <c r="E263" s="2071"/>
      <c r="F263" s="2071"/>
      <c r="G263" s="2071"/>
      <c r="H263" s="2071"/>
    </row>
    <row r="264" spans="2:8" ht="41.1" customHeight="1">
      <c r="B264" s="2070" t="s">
        <v>2592</v>
      </c>
      <c r="C264" s="2071"/>
      <c r="D264" s="2071"/>
      <c r="E264" s="2071"/>
      <c r="F264" s="2071"/>
      <c r="G264" s="2071"/>
      <c r="H264" s="2071"/>
    </row>
    <row r="265" spans="2:8">
      <c r="B265" s="1221" t="s">
        <v>2593</v>
      </c>
    </row>
    <row r="266" spans="2:8" ht="18.600000000000001" customHeight="1">
      <c r="B266" s="2080" t="s">
        <v>1820</v>
      </c>
      <c r="C266" s="2081"/>
      <c r="D266" s="2081"/>
      <c r="E266" s="2081"/>
      <c r="F266" s="2081"/>
      <c r="G266" s="2081"/>
      <c r="H266" s="2082"/>
    </row>
    <row r="267" spans="2:8" ht="18.600000000000001" customHeight="1">
      <c r="B267" s="2074" t="s">
        <v>1821</v>
      </c>
      <c r="C267" s="2071"/>
      <c r="D267" s="2071"/>
      <c r="E267" s="2071"/>
      <c r="F267" s="2071"/>
      <c r="G267" s="2071"/>
      <c r="H267" s="2075"/>
    </row>
    <row r="268" spans="2:8" ht="18.600000000000001" customHeight="1">
      <c r="B268" s="2074" t="s">
        <v>2594</v>
      </c>
      <c r="C268" s="2071"/>
      <c r="D268" s="2071"/>
      <c r="E268" s="2071"/>
      <c r="F268" s="2071"/>
      <c r="G268" s="2071"/>
      <c r="H268" s="2075"/>
    </row>
    <row r="269" spans="2:8" ht="15" customHeight="1">
      <c r="B269" s="1195"/>
      <c r="H269" s="931"/>
    </row>
    <row r="270" spans="2:8" ht="18.600000000000001" customHeight="1">
      <c r="B270" s="2074" t="s">
        <v>1909</v>
      </c>
      <c r="C270" s="2071"/>
      <c r="D270" s="2071"/>
      <c r="E270" s="2071"/>
      <c r="F270" s="2071"/>
      <c r="G270" s="2071"/>
      <c r="H270" s="2075"/>
    </row>
    <row r="271" spans="2:8" ht="18.600000000000001" customHeight="1">
      <c r="B271" s="2074" t="s">
        <v>1910</v>
      </c>
      <c r="C271" s="2071"/>
      <c r="D271" s="2071"/>
      <c r="E271" s="2071"/>
      <c r="F271" s="2071"/>
      <c r="G271" s="2071"/>
      <c r="H271" s="2075"/>
    </row>
    <row r="272" spans="2:8" ht="18.600000000000001" customHeight="1">
      <c r="B272" s="2074" t="s">
        <v>1911</v>
      </c>
      <c r="C272" s="2071"/>
      <c r="D272" s="2071"/>
      <c r="E272" s="2071"/>
      <c r="F272" s="2071"/>
      <c r="G272" s="2071"/>
      <c r="H272" s="2075"/>
    </row>
    <row r="273" spans="2:8" ht="18.600000000000001" customHeight="1">
      <c r="B273" s="2074" t="s">
        <v>1912</v>
      </c>
      <c r="C273" s="2071"/>
      <c r="D273" s="2071"/>
      <c r="E273" s="2071"/>
      <c r="F273" s="2071"/>
      <c r="G273" s="2071"/>
      <c r="H273" s="2075"/>
    </row>
    <row r="274" spans="2:8" ht="15" customHeight="1">
      <c r="B274" s="1195"/>
      <c r="H274" s="931"/>
    </row>
    <row r="275" spans="2:8" ht="18.600000000000001" customHeight="1">
      <c r="B275" s="2074" t="s">
        <v>1913</v>
      </c>
      <c r="C275" s="2071"/>
      <c r="D275" s="2071"/>
      <c r="E275" s="2071"/>
      <c r="F275" s="2071"/>
      <c r="G275" s="2071"/>
      <c r="H275" s="2075"/>
    </row>
    <row r="276" spans="2:8" ht="18.600000000000001" customHeight="1">
      <c r="B276" s="2074" t="s">
        <v>1914</v>
      </c>
      <c r="C276" s="2071"/>
      <c r="D276" s="2071"/>
      <c r="E276" s="2071"/>
      <c r="F276" s="2071"/>
      <c r="G276" s="2071"/>
      <c r="H276" s="2075"/>
    </row>
    <row r="277" spans="2:8" ht="15" customHeight="1">
      <c r="B277" s="1195"/>
      <c r="H277" s="931"/>
    </row>
    <row r="278" spans="2:8" ht="18.600000000000001" customHeight="1">
      <c r="B278" s="2076" t="s">
        <v>1915</v>
      </c>
      <c r="C278" s="2077"/>
      <c r="D278" s="2077"/>
      <c r="E278" s="2077"/>
      <c r="F278" s="2077"/>
      <c r="G278" s="2077"/>
      <c r="H278" s="2078"/>
    </row>
    <row r="279" spans="2:8" ht="15" customHeight="1">
      <c r="B279" s="1191"/>
    </row>
    <row r="280" spans="2:8" ht="51" customHeight="1">
      <c r="B280" s="2072" t="s">
        <v>2595</v>
      </c>
      <c r="C280" s="2071"/>
      <c r="D280" s="2071"/>
      <c r="E280" s="2071"/>
      <c r="F280" s="2071"/>
      <c r="G280" s="2071"/>
      <c r="H280" s="2071"/>
    </row>
    <row r="281" spans="2:8" ht="18.75" customHeight="1">
      <c r="B281" s="2116" t="s">
        <v>1916</v>
      </c>
      <c r="C281" s="2117"/>
      <c r="D281" s="2117"/>
      <c r="E281" s="2118"/>
    </row>
    <row r="282" spans="2:8" ht="18.75" customHeight="1">
      <c r="B282" s="2130" t="s">
        <v>2596</v>
      </c>
      <c r="C282" s="2119"/>
      <c r="D282" s="2119"/>
      <c r="E282" s="2119"/>
      <c r="F282" s="2119"/>
      <c r="G282" s="2119"/>
      <c r="H282" s="2131"/>
    </row>
    <row r="283" spans="2:8" ht="18.75" customHeight="1">
      <c r="B283" s="2132" t="s">
        <v>2597</v>
      </c>
      <c r="C283" s="2133"/>
      <c r="D283" s="2133"/>
      <c r="E283" s="2133"/>
      <c r="F283" s="2133"/>
      <c r="G283" s="2133"/>
      <c r="H283" s="2134"/>
    </row>
    <row r="284" spans="2:8" ht="15" customHeight="1">
      <c r="B284" s="1222"/>
    </row>
    <row r="285" spans="2:8" s="985" customFormat="1" ht="27" customHeight="1">
      <c r="B285" s="2072" t="s">
        <v>1917</v>
      </c>
      <c r="C285" s="2072"/>
      <c r="D285" s="2072"/>
      <c r="E285" s="2072"/>
      <c r="F285" s="2072"/>
      <c r="G285" s="2072"/>
      <c r="H285" s="2072"/>
    </row>
    <row r="286" spans="2:8" ht="15" customHeight="1">
      <c r="B286" s="2070" t="s">
        <v>1831</v>
      </c>
      <c r="C286" s="2071"/>
      <c r="D286" s="2071"/>
      <c r="E286" s="2071"/>
      <c r="F286" s="2071"/>
      <c r="G286" s="2071"/>
      <c r="H286" s="2071"/>
    </row>
    <row r="287" spans="2:8" ht="27" customHeight="1">
      <c r="B287" s="2070" t="s">
        <v>1918</v>
      </c>
      <c r="C287" s="2071"/>
      <c r="D287" s="2071"/>
      <c r="E287" s="2071"/>
      <c r="F287" s="2071"/>
      <c r="G287" s="2071"/>
      <c r="H287" s="2071"/>
    </row>
    <row r="288" spans="2:8" ht="15" customHeight="1">
      <c r="B288" s="1191"/>
    </row>
    <row r="289" spans="1:9" ht="15" customHeight="1">
      <c r="A289" s="1200"/>
      <c r="B289" s="2135" t="s">
        <v>1861</v>
      </c>
      <c r="C289" s="2135"/>
      <c r="D289" s="2135"/>
      <c r="E289" s="2135"/>
      <c r="F289" s="2135"/>
      <c r="G289" s="2135"/>
      <c r="H289" s="2135"/>
      <c r="I289" s="1201"/>
    </row>
    <row r="290" spans="1:9" ht="67.5" customHeight="1">
      <c r="A290" s="1209"/>
      <c r="B290" s="2127" t="s">
        <v>2598</v>
      </c>
      <c r="C290" s="2127"/>
      <c r="D290" s="2127"/>
      <c r="E290" s="2127"/>
      <c r="F290" s="2127"/>
      <c r="G290" s="2127"/>
      <c r="H290" s="2127"/>
      <c r="I290" s="1210"/>
    </row>
    <row r="291" spans="1:9" ht="15" customHeight="1">
      <c r="B291" s="1191"/>
    </row>
    <row r="292" spans="1:9" ht="41.1" customHeight="1">
      <c r="B292" s="2070" t="s">
        <v>2599</v>
      </c>
      <c r="C292" s="2071"/>
      <c r="D292" s="2071"/>
      <c r="E292" s="2071"/>
      <c r="F292" s="2071"/>
      <c r="G292" s="2071"/>
      <c r="H292" s="2071"/>
    </row>
    <row r="293" spans="1:9" ht="15" customHeight="1">
      <c r="B293" s="1191"/>
    </row>
    <row r="294" spans="1:9" ht="27" customHeight="1">
      <c r="B294" s="2070" t="s">
        <v>2600</v>
      </c>
      <c r="C294" s="2071"/>
      <c r="D294" s="2071"/>
      <c r="E294" s="2071"/>
      <c r="F294" s="2071"/>
      <c r="G294" s="2071"/>
      <c r="H294" s="2071"/>
    </row>
    <row r="295" spans="1:9" ht="41.1" customHeight="1">
      <c r="B295" s="2070" t="s">
        <v>2601</v>
      </c>
      <c r="C295" s="2071"/>
      <c r="D295" s="2071"/>
      <c r="E295" s="2071"/>
      <c r="F295" s="2071"/>
      <c r="G295" s="2071"/>
      <c r="H295" s="2071"/>
    </row>
    <row r="296" spans="1:9" ht="15" customHeight="1">
      <c r="B296" s="1191"/>
    </row>
    <row r="297" spans="1:9" ht="27" customHeight="1">
      <c r="B297" s="2070" t="s">
        <v>1919</v>
      </c>
      <c r="C297" s="2071"/>
      <c r="D297" s="2071"/>
      <c r="E297" s="2071"/>
      <c r="F297" s="2071"/>
      <c r="G297" s="2071"/>
      <c r="H297" s="2071"/>
    </row>
    <row r="298" spans="1:9" ht="27" customHeight="1">
      <c r="B298" s="2070" t="s">
        <v>1920</v>
      </c>
      <c r="C298" s="2071"/>
      <c r="D298" s="2071"/>
      <c r="E298" s="2071"/>
      <c r="F298" s="2071"/>
      <c r="G298" s="2071"/>
      <c r="H298" s="2071"/>
    </row>
    <row r="299" spans="1:9" ht="27" customHeight="1">
      <c r="B299" s="2072" t="s">
        <v>2602</v>
      </c>
      <c r="C299" s="2072"/>
      <c r="D299" s="2072"/>
      <c r="E299" s="2072"/>
      <c r="F299" s="2072"/>
      <c r="G299" s="2072"/>
      <c r="H299" s="2072"/>
    </row>
    <row r="300" spans="1:9" ht="15" customHeight="1">
      <c r="B300" s="1191"/>
    </row>
    <row r="301" spans="1:9" ht="15" customHeight="1">
      <c r="A301" s="1200"/>
      <c r="B301" s="2135" t="s">
        <v>1861</v>
      </c>
      <c r="C301" s="2135"/>
      <c r="D301" s="2135"/>
      <c r="E301" s="2135"/>
      <c r="F301" s="2135"/>
      <c r="G301" s="2135"/>
      <c r="H301" s="2135"/>
      <c r="I301" s="1201"/>
    </row>
    <row r="302" spans="1:9" ht="92.25" customHeight="1">
      <c r="A302" s="1209"/>
      <c r="B302" s="2127" t="s">
        <v>2603</v>
      </c>
      <c r="C302" s="2127"/>
      <c r="D302" s="2127"/>
      <c r="E302" s="2127"/>
      <c r="F302" s="2127"/>
      <c r="G302" s="2127"/>
      <c r="H302" s="2127"/>
      <c r="I302" s="1210"/>
    </row>
    <row r="303" spans="1:9">
      <c r="B303" s="1222"/>
    </row>
    <row r="304" spans="1:9" ht="15" customHeight="1">
      <c r="B304" s="2070" t="s">
        <v>2604</v>
      </c>
      <c r="C304" s="2071"/>
      <c r="D304" s="2071"/>
      <c r="E304" s="2071"/>
      <c r="F304" s="2071"/>
      <c r="G304" s="2071"/>
      <c r="H304" s="2071"/>
    </row>
    <row r="305" spans="1:9" ht="15" customHeight="1">
      <c r="B305" s="1211"/>
    </row>
    <row r="306" spans="1:9" ht="51" customHeight="1">
      <c r="A306" s="1200"/>
      <c r="B306" s="2120" t="s">
        <v>2605</v>
      </c>
      <c r="C306" s="2120"/>
      <c r="D306" s="2120"/>
      <c r="E306" s="2120"/>
      <c r="F306" s="2120"/>
      <c r="G306" s="2120"/>
      <c r="H306" s="2120"/>
      <c r="I306" s="1201"/>
    </row>
    <row r="307" spans="1:9" ht="15" customHeight="1">
      <c r="A307" s="1202"/>
      <c r="B307" s="2121"/>
      <c r="C307" s="2121"/>
      <c r="D307" s="2121"/>
      <c r="E307" s="2121"/>
      <c r="F307" s="2121"/>
      <c r="G307" s="2121"/>
      <c r="H307" s="2121"/>
      <c r="I307" s="1203"/>
    </row>
    <row r="308" spans="1:9" s="985" customFormat="1" ht="27" customHeight="1">
      <c r="A308" s="1212"/>
      <c r="B308" s="2122" t="s">
        <v>2568</v>
      </c>
      <c r="C308" s="2122"/>
      <c r="D308" s="2122"/>
      <c r="E308" s="2122"/>
      <c r="F308" s="2122"/>
      <c r="G308" s="2122"/>
      <c r="H308" s="2122"/>
      <c r="I308" s="1213"/>
    </row>
    <row r="309" spans="1:9" ht="15" customHeight="1">
      <c r="A309" s="1202"/>
      <c r="B309" s="2122" t="s">
        <v>2569</v>
      </c>
      <c r="C309" s="2122"/>
      <c r="D309" s="2122"/>
      <c r="E309" s="2122"/>
      <c r="F309" s="2122"/>
      <c r="G309" s="2122"/>
      <c r="H309" s="2122"/>
      <c r="I309" s="1203"/>
    </row>
    <row r="310" spans="1:9" ht="15" customHeight="1">
      <c r="A310" s="1202"/>
      <c r="B310" s="2122" t="s">
        <v>1906</v>
      </c>
      <c r="C310" s="2122"/>
      <c r="D310" s="2122"/>
      <c r="E310" s="2122"/>
      <c r="F310" s="2122"/>
      <c r="G310" s="2122"/>
      <c r="H310" s="2122"/>
      <c r="I310" s="1203"/>
    </row>
    <row r="311" spans="1:9" ht="15" customHeight="1">
      <c r="A311" s="1202"/>
      <c r="B311" s="2122" t="s">
        <v>1907</v>
      </c>
      <c r="C311" s="2122"/>
      <c r="D311" s="2122"/>
      <c r="E311" s="2122"/>
      <c r="F311" s="2122"/>
      <c r="G311" s="2122"/>
      <c r="H311" s="2122"/>
      <c r="I311" s="1203"/>
    </row>
    <row r="312" spans="1:9" ht="15" customHeight="1">
      <c r="A312" s="1202"/>
      <c r="B312" s="2122" t="s">
        <v>2571</v>
      </c>
      <c r="C312" s="2122"/>
      <c r="D312" s="2122"/>
      <c r="E312" s="2122"/>
      <c r="F312" s="2122"/>
      <c r="G312" s="2122"/>
      <c r="H312" s="2122"/>
      <c r="I312" s="1203"/>
    </row>
    <row r="313" spans="1:9" ht="15" customHeight="1">
      <c r="A313" s="1202"/>
      <c r="B313" s="1220"/>
      <c r="C313" s="1220"/>
      <c r="D313" s="1220"/>
      <c r="E313" s="1220"/>
      <c r="F313" s="1220"/>
      <c r="G313" s="1220"/>
      <c r="H313" s="1220"/>
      <c r="I313" s="1203"/>
    </row>
    <row r="314" spans="1:9" ht="15" customHeight="1">
      <c r="A314" s="1202"/>
      <c r="B314" s="2122" t="s">
        <v>2606</v>
      </c>
      <c r="C314" s="2122"/>
      <c r="D314" s="2122"/>
      <c r="E314" s="2122"/>
      <c r="F314" s="2122"/>
      <c r="G314" s="2122"/>
      <c r="H314" s="2122"/>
      <c r="I314" s="1203"/>
    </row>
    <row r="315" spans="1:9" ht="27" customHeight="1">
      <c r="A315" s="1202"/>
      <c r="B315" s="2122" t="s">
        <v>2607</v>
      </c>
      <c r="C315" s="2122"/>
      <c r="D315" s="2122"/>
      <c r="E315" s="2122"/>
      <c r="F315" s="2122"/>
      <c r="G315" s="2122"/>
      <c r="H315" s="2122"/>
      <c r="I315" s="1203"/>
    </row>
    <row r="316" spans="1:9" ht="25.5" customHeight="1">
      <c r="A316" s="1202"/>
      <c r="B316" s="2122" t="s">
        <v>2608</v>
      </c>
      <c r="C316" s="2122"/>
      <c r="D316" s="2122"/>
      <c r="E316" s="2122"/>
      <c r="F316" s="2122"/>
      <c r="G316" s="2122"/>
      <c r="H316" s="2122"/>
      <c r="I316" s="1203"/>
    </row>
    <row r="317" spans="1:9" ht="19.5" thickBot="1">
      <c r="A317" s="1202"/>
      <c r="B317" s="2121"/>
      <c r="C317" s="2121"/>
      <c r="D317" s="2121"/>
      <c r="E317" s="2121"/>
      <c r="F317" s="2121"/>
      <c r="G317" s="2121"/>
      <c r="H317" s="2121"/>
      <c r="I317" s="1203"/>
    </row>
    <row r="318" spans="1:9" ht="51" customHeight="1" thickBot="1">
      <c r="A318" s="1202"/>
      <c r="B318" s="1214"/>
      <c r="C318" s="1223" t="s">
        <v>2577</v>
      </c>
      <c r="D318" s="2136" t="s">
        <v>2568</v>
      </c>
      <c r="E318" s="2137"/>
      <c r="F318" s="2110" t="s">
        <v>2579</v>
      </c>
      <c r="G318" s="2112"/>
      <c r="I318" s="1203"/>
    </row>
    <row r="319" spans="1:9" ht="18.600000000000001" customHeight="1" thickBot="1">
      <c r="A319" s="1202"/>
      <c r="B319" s="1214"/>
      <c r="C319" s="1219" t="s">
        <v>1149</v>
      </c>
      <c r="D319" s="2110" t="s">
        <v>2580</v>
      </c>
      <c r="E319" s="2112"/>
      <c r="F319" s="2128" t="s">
        <v>2581</v>
      </c>
      <c r="G319" s="2129"/>
      <c r="I319" s="1203"/>
    </row>
    <row r="320" spans="1:9" ht="18.600000000000001" customHeight="1" thickBot="1">
      <c r="A320" s="1202"/>
      <c r="B320" s="1218"/>
      <c r="C320" s="1219" t="s">
        <v>1150</v>
      </c>
      <c r="D320" s="2110" t="s">
        <v>2580</v>
      </c>
      <c r="E320" s="2112"/>
      <c r="F320" s="2125" t="s">
        <v>2582</v>
      </c>
      <c r="G320" s="2112"/>
      <c r="I320" s="1203"/>
    </row>
    <row r="321" spans="1:9" ht="18.600000000000001" customHeight="1" thickBot="1">
      <c r="A321" s="1202"/>
      <c r="B321" s="1218"/>
      <c r="C321" s="1219" t="s">
        <v>1153</v>
      </c>
      <c r="D321" s="2110" t="s">
        <v>2583</v>
      </c>
      <c r="E321" s="2112"/>
      <c r="F321" s="2125" t="s">
        <v>2581</v>
      </c>
      <c r="G321" s="2112"/>
      <c r="I321" s="1203"/>
    </row>
    <row r="322" spans="1:9" ht="18.600000000000001" customHeight="1" thickBot="1">
      <c r="A322" s="1202"/>
      <c r="B322" s="1218"/>
      <c r="C322" s="1219" t="s">
        <v>1156</v>
      </c>
      <c r="D322" s="2110" t="s">
        <v>2583</v>
      </c>
      <c r="E322" s="2112"/>
      <c r="F322" s="2125" t="s">
        <v>2582</v>
      </c>
      <c r="G322" s="2112"/>
      <c r="I322" s="1203"/>
    </row>
    <row r="323" spans="1:9">
      <c r="A323" s="1202"/>
      <c r="B323" s="2121"/>
      <c r="C323" s="2121"/>
      <c r="D323" s="2121"/>
      <c r="E323" s="2121"/>
      <c r="F323" s="2121"/>
      <c r="G323" s="2121"/>
      <c r="H323" s="2121"/>
      <c r="I323" s="1203"/>
    </row>
    <row r="324" spans="1:9" ht="41.1" customHeight="1">
      <c r="A324" s="1202"/>
      <c r="B324" s="2122" t="s">
        <v>2584</v>
      </c>
      <c r="C324" s="2122"/>
      <c r="D324" s="2122"/>
      <c r="E324" s="2122"/>
      <c r="F324" s="2122"/>
      <c r="G324" s="2122"/>
      <c r="H324" s="2122"/>
      <c r="I324" s="1203"/>
    </row>
    <row r="325" spans="1:9" ht="15" customHeight="1">
      <c r="A325" s="1202"/>
      <c r="B325" s="2121"/>
      <c r="C325" s="2121"/>
      <c r="D325" s="2121"/>
      <c r="E325" s="2121"/>
      <c r="F325" s="2121"/>
      <c r="G325" s="2121"/>
      <c r="H325" s="2121"/>
      <c r="I325" s="1203"/>
    </row>
    <row r="326" spans="1:9" ht="15" customHeight="1">
      <c r="A326" s="1209"/>
      <c r="B326" s="2127" t="s">
        <v>2609</v>
      </c>
      <c r="C326" s="2127"/>
      <c r="D326" s="2127"/>
      <c r="E326" s="2127"/>
      <c r="F326" s="2127"/>
      <c r="G326" s="2127"/>
      <c r="H326" s="2127"/>
      <c r="I326" s="1210"/>
    </row>
    <row r="327" spans="1:9" ht="15" customHeight="1">
      <c r="B327" s="1222"/>
    </row>
    <row r="328" spans="1:9" ht="15" customHeight="1">
      <c r="B328" s="1224" t="s">
        <v>1921</v>
      </c>
    </row>
    <row r="329" spans="1:9" ht="51" customHeight="1">
      <c r="B329" s="2070" t="s">
        <v>2610</v>
      </c>
      <c r="C329" s="2071"/>
      <c r="D329" s="2071"/>
      <c r="E329" s="2071"/>
      <c r="F329" s="2071"/>
      <c r="G329" s="2071"/>
      <c r="H329" s="2071"/>
    </row>
    <row r="330" spans="1:9" ht="15" customHeight="1">
      <c r="B330" s="1191"/>
    </row>
    <row r="331" spans="1:9" ht="27" customHeight="1">
      <c r="B331" s="2070" t="s">
        <v>2611</v>
      </c>
      <c r="C331" s="2071"/>
      <c r="D331" s="2071"/>
      <c r="E331" s="2071"/>
      <c r="F331" s="2071"/>
      <c r="G331" s="2071"/>
      <c r="H331" s="2071"/>
    </row>
    <row r="332" spans="1:9" ht="15" customHeight="1">
      <c r="B332" s="1191"/>
    </row>
    <row r="333" spans="1:9" ht="18.75" customHeight="1">
      <c r="B333" s="1225" t="s">
        <v>2612</v>
      </c>
      <c r="C333" s="1226"/>
      <c r="D333" s="1226"/>
      <c r="E333" s="1226"/>
      <c r="F333" s="1226"/>
      <c r="G333" s="1226"/>
      <c r="H333" s="1226"/>
      <c r="I333" s="827"/>
    </row>
    <row r="334" spans="1:9" ht="18.75" customHeight="1">
      <c r="B334" s="2138" t="s">
        <v>2613</v>
      </c>
      <c r="C334" s="2138"/>
      <c r="D334" s="2138"/>
      <c r="E334" s="2138"/>
      <c r="F334" s="2138"/>
      <c r="G334" s="2138"/>
      <c r="H334" s="2138"/>
      <c r="I334" s="827"/>
    </row>
    <row r="335" spans="1:9">
      <c r="B335" s="2080" t="s">
        <v>1922</v>
      </c>
      <c r="C335" s="2081"/>
      <c r="D335" s="2081"/>
      <c r="E335" s="2081"/>
      <c r="F335" s="2081"/>
      <c r="G335" s="2081"/>
      <c r="H335" s="2082"/>
    </row>
    <row r="336" spans="1:9">
      <c r="B336" s="2076" t="s">
        <v>1923</v>
      </c>
      <c r="C336" s="2077"/>
      <c r="D336" s="2077"/>
      <c r="E336" s="2077"/>
      <c r="F336" s="2077"/>
      <c r="G336" s="2077"/>
      <c r="H336" s="2078"/>
    </row>
    <row r="337" spans="2:8">
      <c r="B337" s="1191"/>
    </row>
    <row r="338" spans="2:8">
      <c r="B338" s="1227" t="s">
        <v>1924</v>
      </c>
    </row>
    <row r="339" spans="2:8">
      <c r="B339" s="2139" t="s">
        <v>1925</v>
      </c>
      <c r="C339" s="2140"/>
      <c r="D339" s="2140"/>
      <c r="E339" s="2140"/>
      <c r="F339" s="2140"/>
      <c r="G339" s="2140"/>
      <c r="H339" s="2141"/>
    </row>
    <row r="340" spans="2:8" ht="15" customHeight="1">
      <c r="B340" s="1196"/>
    </row>
    <row r="341" spans="2:8" ht="80.099999999999994" customHeight="1">
      <c r="B341" s="2086" t="s">
        <v>2614</v>
      </c>
      <c r="C341" s="2071"/>
      <c r="D341" s="2071"/>
      <c r="E341" s="2071"/>
      <c r="F341" s="2071"/>
      <c r="G341" s="2071"/>
      <c r="H341" s="2071"/>
    </row>
    <row r="342" spans="2:8" ht="15" customHeight="1">
      <c r="B342" s="1191"/>
    </row>
    <row r="343" spans="2:8" ht="65.099999999999994" customHeight="1">
      <c r="B343" s="2070" t="s">
        <v>2615</v>
      </c>
      <c r="C343" s="2071"/>
      <c r="D343" s="2071"/>
      <c r="E343" s="2071"/>
      <c r="F343" s="2071"/>
      <c r="G343" s="2071"/>
      <c r="H343" s="2071"/>
    </row>
    <row r="344" spans="2:8" ht="15" customHeight="1">
      <c r="B344" s="1191"/>
    </row>
    <row r="345" spans="2:8" ht="60" customHeight="1">
      <c r="B345" s="2070" t="s">
        <v>2616</v>
      </c>
      <c r="C345" s="2071"/>
      <c r="D345" s="2071"/>
      <c r="E345" s="2071"/>
      <c r="F345" s="2071"/>
      <c r="G345" s="2071"/>
      <c r="H345" s="2071"/>
    </row>
    <row r="346" spans="2:8" ht="15" customHeight="1">
      <c r="B346" s="1191"/>
    </row>
    <row r="347" spans="2:8" ht="51" customHeight="1">
      <c r="B347" s="2070" t="s">
        <v>2617</v>
      </c>
      <c r="C347" s="2071"/>
      <c r="D347" s="2071"/>
      <c r="E347" s="2071"/>
      <c r="F347" s="2071"/>
      <c r="G347" s="2071"/>
      <c r="H347" s="2071"/>
    </row>
    <row r="348" spans="2:8" ht="15" customHeight="1">
      <c r="B348" s="1191"/>
    </row>
    <row r="349" spans="2:8" ht="41.1" customHeight="1">
      <c r="B349" s="2070" t="s">
        <v>2618</v>
      </c>
      <c r="C349" s="2071"/>
      <c r="D349" s="2071"/>
      <c r="E349" s="2071"/>
      <c r="F349" s="2071"/>
      <c r="G349" s="2071"/>
      <c r="H349" s="2071"/>
    </row>
    <row r="350" spans="2:8" ht="15" customHeight="1">
      <c r="B350" s="1191"/>
    </row>
    <row r="351" spans="2:8" ht="41.1" customHeight="1">
      <c r="B351" s="2070" t="s">
        <v>2619</v>
      </c>
      <c r="C351" s="2071"/>
      <c r="D351" s="2071"/>
      <c r="E351" s="2071"/>
      <c r="F351" s="2071"/>
      <c r="G351" s="2071"/>
      <c r="H351" s="2071"/>
    </row>
    <row r="352" spans="2:8" ht="15" customHeight="1">
      <c r="B352" s="1191"/>
    </row>
    <row r="353" spans="2:8" ht="41.1" customHeight="1">
      <c r="B353" s="2070" t="s">
        <v>2620</v>
      </c>
      <c r="C353" s="2071"/>
      <c r="D353" s="2071"/>
      <c r="E353" s="2071"/>
      <c r="F353" s="2071"/>
      <c r="G353" s="2071"/>
      <c r="H353" s="2071"/>
    </row>
    <row r="354" spans="2:8" ht="15" customHeight="1">
      <c r="B354" s="1191"/>
    </row>
    <row r="355" spans="2:8" ht="27" customHeight="1">
      <c r="B355" s="2070" t="s">
        <v>2621</v>
      </c>
      <c r="C355" s="2071"/>
      <c r="D355" s="2071"/>
      <c r="E355" s="2071"/>
      <c r="F355" s="2071"/>
      <c r="G355" s="2071"/>
      <c r="H355" s="2071"/>
    </row>
    <row r="356" spans="2:8" ht="15" customHeight="1">
      <c r="B356" s="1191"/>
    </row>
    <row r="357" spans="2:8" ht="27" customHeight="1">
      <c r="B357" s="2070" t="s">
        <v>2622</v>
      </c>
      <c r="C357" s="2071"/>
      <c r="D357" s="2071"/>
      <c r="E357" s="2071"/>
      <c r="F357" s="2071"/>
      <c r="G357" s="2071"/>
      <c r="H357" s="2071"/>
    </row>
  </sheetData>
  <mergeCells count="301">
    <mergeCell ref="B357:H357"/>
    <mergeCell ref="B345:H345"/>
    <mergeCell ref="B347:H347"/>
    <mergeCell ref="B349:H349"/>
    <mergeCell ref="B351:H351"/>
    <mergeCell ref="B353:H353"/>
    <mergeCell ref="B355:H355"/>
    <mergeCell ref="B334:H334"/>
    <mergeCell ref="B335:H335"/>
    <mergeCell ref="B336:H336"/>
    <mergeCell ref="B339:H339"/>
    <mergeCell ref="B341:H341"/>
    <mergeCell ref="B343:H343"/>
    <mergeCell ref="B323:H323"/>
    <mergeCell ref="B324:H324"/>
    <mergeCell ref="B325:H325"/>
    <mergeCell ref="B326:H326"/>
    <mergeCell ref="B329:H329"/>
    <mergeCell ref="B331:H331"/>
    <mergeCell ref="D320:E320"/>
    <mergeCell ref="F320:G320"/>
    <mergeCell ref="D321:E321"/>
    <mergeCell ref="F321:G321"/>
    <mergeCell ref="D322:E322"/>
    <mergeCell ref="F322:G322"/>
    <mergeCell ref="B315:H315"/>
    <mergeCell ref="B316:H316"/>
    <mergeCell ref="B317:H317"/>
    <mergeCell ref="D318:E318"/>
    <mergeCell ref="F318:G318"/>
    <mergeCell ref="D319:E319"/>
    <mergeCell ref="F319:G319"/>
    <mergeCell ref="B308:H308"/>
    <mergeCell ref="B309:H309"/>
    <mergeCell ref="B310:H310"/>
    <mergeCell ref="B311:H311"/>
    <mergeCell ref="B312:H312"/>
    <mergeCell ref="B314:H314"/>
    <mergeCell ref="B299:H299"/>
    <mergeCell ref="B301:H301"/>
    <mergeCell ref="B302:H302"/>
    <mergeCell ref="B304:H304"/>
    <mergeCell ref="B306:H306"/>
    <mergeCell ref="B307:H307"/>
    <mergeCell ref="B290:H290"/>
    <mergeCell ref="B292:H292"/>
    <mergeCell ref="B294:H294"/>
    <mergeCell ref="B295:H295"/>
    <mergeCell ref="B297:H297"/>
    <mergeCell ref="B298:H298"/>
    <mergeCell ref="B282:H282"/>
    <mergeCell ref="B283:H283"/>
    <mergeCell ref="B285:H285"/>
    <mergeCell ref="B286:H286"/>
    <mergeCell ref="B287:H287"/>
    <mergeCell ref="B289:H289"/>
    <mergeCell ref="B273:H273"/>
    <mergeCell ref="B275:H275"/>
    <mergeCell ref="B276:H276"/>
    <mergeCell ref="B278:H278"/>
    <mergeCell ref="B280:H280"/>
    <mergeCell ref="B281:E281"/>
    <mergeCell ref="B266:H266"/>
    <mergeCell ref="B267:H267"/>
    <mergeCell ref="B268:H268"/>
    <mergeCell ref="B270:H270"/>
    <mergeCell ref="B271:H271"/>
    <mergeCell ref="B272:H272"/>
    <mergeCell ref="B258:H258"/>
    <mergeCell ref="B259:H259"/>
    <mergeCell ref="B260:H260"/>
    <mergeCell ref="B261:H261"/>
    <mergeCell ref="B263:H263"/>
    <mergeCell ref="B264:H264"/>
    <mergeCell ref="D251:E251"/>
    <mergeCell ref="F251:G251"/>
    <mergeCell ref="B253:H253"/>
    <mergeCell ref="B254:H254"/>
    <mergeCell ref="B255:H255"/>
    <mergeCell ref="B256:H256"/>
    <mergeCell ref="D248:E248"/>
    <mergeCell ref="F248:G248"/>
    <mergeCell ref="D249:E249"/>
    <mergeCell ref="F249:G249"/>
    <mergeCell ref="D250:E250"/>
    <mergeCell ref="F250:G250"/>
    <mergeCell ref="B242:H242"/>
    <mergeCell ref="B243:H243"/>
    <mergeCell ref="B244:H244"/>
    <mergeCell ref="B245:H245"/>
    <mergeCell ref="B246:H246"/>
    <mergeCell ref="D247:E247"/>
    <mergeCell ref="F247:G247"/>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22:H222"/>
    <mergeCell ref="B223:H223"/>
    <mergeCell ref="B224:H224"/>
    <mergeCell ref="B225:H225"/>
    <mergeCell ref="B226:H226"/>
    <mergeCell ref="B228:H228"/>
    <mergeCell ref="B215:H215"/>
    <mergeCell ref="B216:H216"/>
    <mergeCell ref="B217:H217"/>
    <mergeCell ref="B219:C219"/>
    <mergeCell ref="B220:H220"/>
    <mergeCell ref="B221:H221"/>
    <mergeCell ref="B208:H208"/>
    <mergeCell ref="B210:H210"/>
    <mergeCell ref="B211:H211"/>
    <mergeCell ref="B212:H212"/>
    <mergeCell ref="B213:H213"/>
    <mergeCell ref="B214:H214"/>
    <mergeCell ref="B202:H202"/>
    <mergeCell ref="B203:C203"/>
    <mergeCell ref="B204:H204"/>
    <mergeCell ref="B205:H205"/>
    <mergeCell ref="B206:H206"/>
    <mergeCell ref="B207:H207"/>
    <mergeCell ref="B195:H195"/>
    <mergeCell ref="B196:C196"/>
    <mergeCell ref="B197:H197"/>
    <mergeCell ref="B198:H198"/>
    <mergeCell ref="B199:H199"/>
    <mergeCell ref="B200:H200"/>
    <mergeCell ref="B187:H187"/>
    <mergeCell ref="B189:H189"/>
    <mergeCell ref="B190:E190"/>
    <mergeCell ref="B191:H191"/>
    <mergeCell ref="B192:H192"/>
    <mergeCell ref="B193:H193"/>
    <mergeCell ref="B181:H181"/>
    <mergeCell ref="B182:H182"/>
    <mergeCell ref="B183:H183"/>
    <mergeCell ref="B184:H184"/>
    <mergeCell ref="B185:H185"/>
    <mergeCell ref="B186:H186"/>
    <mergeCell ref="B174:H174"/>
    <mergeCell ref="B175:H175"/>
    <mergeCell ref="B176:H176"/>
    <mergeCell ref="B178:H178"/>
    <mergeCell ref="B179:D179"/>
    <mergeCell ref="B180:H180"/>
    <mergeCell ref="B167:H167"/>
    <mergeCell ref="B168:H168"/>
    <mergeCell ref="B169:H169"/>
    <mergeCell ref="B170:H170"/>
    <mergeCell ref="B172:H172"/>
    <mergeCell ref="B173:H173"/>
    <mergeCell ref="B160:H160"/>
    <mergeCell ref="B161:H161"/>
    <mergeCell ref="B162:H162"/>
    <mergeCell ref="B163:H163"/>
    <mergeCell ref="B165:H165"/>
    <mergeCell ref="B166:H166"/>
    <mergeCell ref="B153:H153"/>
    <mergeCell ref="B154:H154"/>
    <mergeCell ref="B155:H155"/>
    <mergeCell ref="B156:H156"/>
    <mergeCell ref="B157:H157"/>
    <mergeCell ref="B158:H158"/>
    <mergeCell ref="B145:H145"/>
    <mergeCell ref="B146:H146"/>
    <mergeCell ref="B148:H148"/>
    <mergeCell ref="B149:H149"/>
    <mergeCell ref="B150:H150"/>
    <mergeCell ref="B151:H151"/>
    <mergeCell ref="B139:H139"/>
    <mergeCell ref="B140:H140"/>
    <mergeCell ref="B141:H141"/>
    <mergeCell ref="B142:H142"/>
    <mergeCell ref="B143:H143"/>
    <mergeCell ref="B144:H144"/>
    <mergeCell ref="E130:E131"/>
    <mergeCell ref="G130:G131"/>
    <mergeCell ref="B134:H134"/>
    <mergeCell ref="B135:H135"/>
    <mergeCell ref="B137:H137"/>
    <mergeCell ref="B138:H138"/>
    <mergeCell ref="B124:H124"/>
    <mergeCell ref="B125:H125"/>
    <mergeCell ref="B126:H126"/>
    <mergeCell ref="B127:H127"/>
    <mergeCell ref="B128:H128"/>
    <mergeCell ref="B129:B131"/>
    <mergeCell ref="C129:C131"/>
    <mergeCell ref="D129:F129"/>
    <mergeCell ref="G129:H129"/>
    <mergeCell ref="D130:D131"/>
    <mergeCell ref="C116:G116"/>
    <mergeCell ref="C117:G117"/>
    <mergeCell ref="C118:G118"/>
    <mergeCell ref="C119:G119"/>
    <mergeCell ref="B121:H121"/>
    <mergeCell ref="B123:H123"/>
    <mergeCell ref="B107:B119"/>
    <mergeCell ref="C107:G107"/>
    <mergeCell ref="C108:G108"/>
    <mergeCell ref="C109:G109"/>
    <mergeCell ref="C110:G110"/>
    <mergeCell ref="C111:G111"/>
    <mergeCell ref="C112:G112"/>
    <mergeCell ref="C113:G113"/>
    <mergeCell ref="C114:G114"/>
    <mergeCell ref="C115:G115"/>
    <mergeCell ref="B99:H99"/>
    <mergeCell ref="B101:H101"/>
    <mergeCell ref="B102:H102"/>
    <mergeCell ref="B103:G103"/>
    <mergeCell ref="B104:B106"/>
    <mergeCell ref="C104:G104"/>
    <mergeCell ref="C105:G105"/>
    <mergeCell ref="C106:G106"/>
    <mergeCell ref="C92:F92"/>
    <mergeCell ref="B93:H93"/>
    <mergeCell ref="B94:H94"/>
    <mergeCell ref="B95:H95"/>
    <mergeCell ref="B97:H97"/>
    <mergeCell ref="B98:H98"/>
    <mergeCell ref="B85:H85"/>
    <mergeCell ref="B86:H86"/>
    <mergeCell ref="B87:H87"/>
    <mergeCell ref="B88:H88"/>
    <mergeCell ref="B89:H89"/>
    <mergeCell ref="B91:H91"/>
    <mergeCell ref="B79:H79"/>
    <mergeCell ref="B80:H80"/>
    <mergeCell ref="B81:H81"/>
    <mergeCell ref="B82:H82"/>
    <mergeCell ref="B83:H83"/>
    <mergeCell ref="B84:H84"/>
    <mergeCell ref="B73:H73"/>
    <mergeCell ref="B74:H74"/>
    <mergeCell ref="B75:H75"/>
    <mergeCell ref="B76:H76"/>
    <mergeCell ref="B77:H77"/>
    <mergeCell ref="B78:H78"/>
    <mergeCell ref="B67:H67"/>
    <mergeCell ref="B68:H68"/>
    <mergeCell ref="B69:H69"/>
    <mergeCell ref="B70:H70"/>
    <mergeCell ref="B71:H71"/>
    <mergeCell ref="B72:H72"/>
    <mergeCell ref="B58:H58"/>
    <mergeCell ref="B60:H60"/>
    <mergeCell ref="B61:H61"/>
    <mergeCell ref="B63:H63"/>
    <mergeCell ref="B64:H64"/>
    <mergeCell ref="B66:H66"/>
    <mergeCell ref="B50:H50"/>
    <mergeCell ref="B52:H52"/>
    <mergeCell ref="B53:H53"/>
    <mergeCell ref="B54:H54"/>
    <mergeCell ref="B56:H56"/>
    <mergeCell ref="B57:H57"/>
    <mergeCell ref="B42:H42"/>
    <mergeCell ref="B43:H43"/>
    <mergeCell ref="B44:H44"/>
    <mergeCell ref="B45:H45"/>
    <mergeCell ref="B48:H48"/>
    <mergeCell ref="B49:H49"/>
    <mergeCell ref="B33:H33"/>
    <mergeCell ref="B34:H34"/>
    <mergeCell ref="B36:H36"/>
    <mergeCell ref="B38:H38"/>
    <mergeCell ref="B40:H40"/>
    <mergeCell ref="B41:H41"/>
    <mergeCell ref="B26:H26"/>
    <mergeCell ref="B27:H27"/>
    <mergeCell ref="B28:H28"/>
    <mergeCell ref="B29:H29"/>
    <mergeCell ref="B30:H30"/>
    <mergeCell ref="B31:H31"/>
    <mergeCell ref="B19:H19"/>
    <mergeCell ref="B20:H20"/>
    <mergeCell ref="B22:H22"/>
    <mergeCell ref="B23:H23"/>
    <mergeCell ref="B24:H24"/>
    <mergeCell ref="B25:H25"/>
    <mergeCell ref="B8:H8"/>
    <mergeCell ref="B9:H9"/>
    <mergeCell ref="B11:H11"/>
    <mergeCell ref="B13:H13"/>
    <mergeCell ref="B14:H14"/>
    <mergeCell ref="B16:H16"/>
    <mergeCell ref="B1:D1"/>
    <mergeCell ref="E1:G1"/>
    <mergeCell ref="B3:H3"/>
    <mergeCell ref="B5:H5"/>
    <mergeCell ref="B6:H6"/>
    <mergeCell ref="B7:H7"/>
  </mergeCells>
  <phoneticPr fontId="1"/>
  <printOptions horizontalCentered="1"/>
  <pageMargins left="0.62992125984251968" right="0.62992125984251968" top="0.98425196850393704" bottom="0.98425196850393704" header="0.51181102362204722" footer="0.51181102362204722"/>
  <pageSetup paperSize="9" scale="98" fitToHeight="0" orientation="portrait" r:id="rId1"/>
  <rowBreaks count="4" manualBreakCount="4">
    <brk id="201" max="8" man="1"/>
    <brk id="235" max="8" man="1"/>
    <brk id="256" max="8" man="1"/>
    <brk id="327" max="8"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F0"/>
  </sheetPr>
  <dimension ref="A1:BC170"/>
  <sheetViews>
    <sheetView zoomScaleNormal="100" zoomScaleSheetLayoutView="120" workbookViewId="0">
      <selection activeCell="A2" sqref="A2"/>
    </sheetView>
  </sheetViews>
  <sheetFormatPr defaultRowHeight="13.5"/>
  <cols>
    <col min="1" max="1" width="1.25" style="130" customWidth="1"/>
    <col min="2" max="2" width="8.875" style="128" customWidth="1"/>
    <col min="3" max="3" width="15.875" style="129" customWidth="1"/>
    <col min="4" max="4" width="11" style="130" customWidth="1"/>
    <col min="5" max="5" width="1.375" style="130" customWidth="1"/>
    <col min="6" max="6" width="3.375" style="130" customWidth="1"/>
    <col min="7" max="7" width="3.125" style="130" customWidth="1"/>
    <col min="8" max="8" width="3.375" style="130" customWidth="1"/>
    <col min="9" max="9" width="1.375" style="130" customWidth="1"/>
    <col min="10" max="10" width="3.375" style="130" customWidth="1"/>
    <col min="11" max="11" width="3.125" style="130" customWidth="1"/>
    <col min="12" max="12" width="3.375" style="130" customWidth="1"/>
    <col min="13" max="13" width="1.375" style="130" customWidth="1"/>
    <col min="14" max="14" width="3.375" style="130" customWidth="1"/>
    <col min="15" max="15" width="3.125" style="130" customWidth="1"/>
    <col min="16" max="16" width="3.375" style="130" customWidth="1"/>
    <col min="17" max="17" width="1.375" style="130" customWidth="1"/>
    <col min="18" max="18" width="3.375" style="130" customWidth="1"/>
    <col min="19" max="19" width="3.125" style="130" customWidth="1"/>
    <col min="20" max="20" width="3.375" style="130" customWidth="1"/>
    <col min="21" max="21" width="1.375" style="130" customWidth="1"/>
    <col min="22" max="22" width="3.375" style="130" customWidth="1"/>
    <col min="23" max="23" width="3.125" style="130" customWidth="1"/>
    <col min="24" max="24" width="3.375" style="130" customWidth="1"/>
    <col min="25" max="25" width="1.25" style="131" customWidth="1"/>
    <col min="26" max="26" width="9" style="132"/>
    <col min="27" max="27" width="9" style="149"/>
    <col min="28" max="256" width="9" style="130"/>
    <col min="257" max="257" width="1.25" style="130" customWidth="1"/>
    <col min="258" max="258" width="8.875" style="130" customWidth="1"/>
    <col min="259" max="259" width="15.875" style="130" customWidth="1"/>
    <col min="260" max="260" width="11" style="130" customWidth="1"/>
    <col min="261" max="261" width="1.375" style="130" customWidth="1"/>
    <col min="262" max="262" width="3.375" style="130" customWidth="1"/>
    <col min="263" max="263" width="3.125" style="130" customWidth="1"/>
    <col min="264" max="264" width="3.375" style="130" customWidth="1"/>
    <col min="265" max="265" width="1.375" style="130" customWidth="1"/>
    <col min="266" max="266" width="3.375" style="130" customWidth="1"/>
    <col min="267" max="267" width="3.125" style="130" customWidth="1"/>
    <col min="268" max="268" width="3.375" style="130" customWidth="1"/>
    <col min="269" max="269" width="1.375" style="130" customWidth="1"/>
    <col min="270" max="270" width="3.375" style="130" customWidth="1"/>
    <col min="271" max="271" width="3.125" style="130" customWidth="1"/>
    <col min="272" max="272" width="3.375" style="130" customWidth="1"/>
    <col min="273" max="273" width="1.375" style="130" customWidth="1"/>
    <col min="274" max="274" width="3.375" style="130" customWidth="1"/>
    <col min="275" max="275" width="3.125" style="130" customWidth="1"/>
    <col min="276" max="276" width="3.375" style="130" customWidth="1"/>
    <col min="277" max="277" width="1.375" style="130" customWidth="1"/>
    <col min="278" max="278" width="3.375" style="130" customWidth="1"/>
    <col min="279" max="279" width="3.125" style="130" customWidth="1"/>
    <col min="280" max="280" width="3.375" style="130" customWidth="1"/>
    <col min="281" max="281" width="1.25" style="130" customWidth="1"/>
    <col min="282" max="512" width="9" style="130"/>
    <col min="513" max="513" width="1.25" style="130" customWidth="1"/>
    <col min="514" max="514" width="8.875" style="130" customWidth="1"/>
    <col min="515" max="515" width="15.875" style="130" customWidth="1"/>
    <col min="516" max="516" width="11" style="130" customWidth="1"/>
    <col min="517" max="517" width="1.375" style="130" customWidth="1"/>
    <col min="518" max="518" width="3.375" style="130" customWidth="1"/>
    <col min="519" max="519" width="3.125" style="130" customWidth="1"/>
    <col min="520" max="520" width="3.375" style="130" customWidth="1"/>
    <col min="521" max="521" width="1.375" style="130" customWidth="1"/>
    <col min="522" max="522" width="3.375" style="130" customWidth="1"/>
    <col min="523" max="523" width="3.125" style="130" customWidth="1"/>
    <col min="524" max="524" width="3.375" style="130" customWidth="1"/>
    <col min="525" max="525" width="1.375" style="130" customWidth="1"/>
    <col min="526" max="526" width="3.375" style="130" customWidth="1"/>
    <col min="527" max="527" width="3.125" style="130" customWidth="1"/>
    <col min="528" max="528" width="3.375" style="130" customWidth="1"/>
    <col min="529" max="529" width="1.375" style="130" customWidth="1"/>
    <col min="530" max="530" width="3.375" style="130" customWidth="1"/>
    <col min="531" max="531" width="3.125" style="130" customWidth="1"/>
    <col min="532" max="532" width="3.375" style="130" customWidth="1"/>
    <col min="533" max="533" width="1.375" style="130" customWidth="1"/>
    <col min="534" max="534" width="3.375" style="130" customWidth="1"/>
    <col min="535" max="535" width="3.125" style="130" customWidth="1"/>
    <col min="536" max="536" width="3.375" style="130" customWidth="1"/>
    <col min="537" max="537" width="1.25" style="130" customWidth="1"/>
    <col min="538" max="768" width="9" style="130"/>
    <col min="769" max="769" width="1.25" style="130" customWidth="1"/>
    <col min="770" max="770" width="8.875" style="130" customWidth="1"/>
    <col min="771" max="771" width="15.875" style="130" customWidth="1"/>
    <col min="772" max="772" width="11" style="130" customWidth="1"/>
    <col min="773" max="773" width="1.375" style="130" customWidth="1"/>
    <col min="774" max="774" width="3.375" style="130" customWidth="1"/>
    <col min="775" max="775" width="3.125" style="130" customWidth="1"/>
    <col min="776" max="776" width="3.375" style="130" customWidth="1"/>
    <col min="777" max="777" width="1.375" style="130" customWidth="1"/>
    <col min="778" max="778" width="3.375" style="130" customWidth="1"/>
    <col min="779" max="779" width="3.125" style="130" customWidth="1"/>
    <col min="780" max="780" width="3.375" style="130" customWidth="1"/>
    <col min="781" max="781" width="1.375" style="130" customWidth="1"/>
    <col min="782" max="782" width="3.375" style="130" customWidth="1"/>
    <col min="783" max="783" width="3.125" style="130" customWidth="1"/>
    <col min="784" max="784" width="3.375" style="130" customWidth="1"/>
    <col min="785" max="785" width="1.375" style="130" customWidth="1"/>
    <col min="786" max="786" width="3.375" style="130" customWidth="1"/>
    <col min="787" max="787" width="3.125" style="130" customWidth="1"/>
    <col min="788" max="788" width="3.375" style="130" customWidth="1"/>
    <col min="789" max="789" width="1.375" style="130" customWidth="1"/>
    <col min="790" max="790" width="3.375" style="130" customWidth="1"/>
    <col min="791" max="791" width="3.125" style="130" customWidth="1"/>
    <col min="792" max="792" width="3.375" style="130" customWidth="1"/>
    <col min="793" max="793" width="1.25" style="130" customWidth="1"/>
    <col min="794" max="1024" width="9" style="130"/>
    <col min="1025" max="1025" width="1.25" style="130" customWidth="1"/>
    <col min="1026" max="1026" width="8.875" style="130" customWidth="1"/>
    <col min="1027" max="1027" width="15.875" style="130" customWidth="1"/>
    <col min="1028" max="1028" width="11" style="130" customWidth="1"/>
    <col min="1029" max="1029" width="1.375" style="130" customWidth="1"/>
    <col min="1030" max="1030" width="3.375" style="130" customWidth="1"/>
    <col min="1031" max="1031" width="3.125" style="130" customWidth="1"/>
    <col min="1032" max="1032" width="3.375" style="130" customWidth="1"/>
    <col min="1033" max="1033" width="1.375" style="130" customWidth="1"/>
    <col min="1034" max="1034" width="3.375" style="130" customWidth="1"/>
    <col min="1035" max="1035" width="3.125" style="130" customWidth="1"/>
    <col min="1036" max="1036" width="3.375" style="130" customWidth="1"/>
    <col min="1037" max="1037" width="1.375" style="130" customWidth="1"/>
    <col min="1038" max="1038" width="3.375" style="130" customWidth="1"/>
    <col min="1039" max="1039" width="3.125" style="130" customWidth="1"/>
    <col min="1040" max="1040" width="3.375" style="130" customWidth="1"/>
    <col min="1041" max="1041" width="1.375" style="130" customWidth="1"/>
    <col min="1042" max="1042" width="3.375" style="130" customWidth="1"/>
    <col min="1043" max="1043" width="3.125" style="130" customWidth="1"/>
    <col min="1044" max="1044" width="3.375" style="130" customWidth="1"/>
    <col min="1045" max="1045" width="1.375" style="130" customWidth="1"/>
    <col min="1046" max="1046" width="3.375" style="130" customWidth="1"/>
    <col min="1047" max="1047" width="3.125" style="130" customWidth="1"/>
    <col min="1048" max="1048" width="3.375" style="130" customWidth="1"/>
    <col min="1049" max="1049" width="1.25" style="130" customWidth="1"/>
    <col min="1050" max="1280" width="9" style="130"/>
    <col min="1281" max="1281" width="1.25" style="130" customWidth="1"/>
    <col min="1282" max="1282" width="8.875" style="130" customWidth="1"/>
    <col min="1283" max="1283" width="15.875" style="130" customWidth="1"/>
    <col min="1284" max="1284" width="11" style="130" customWidth="1"/>
    <col min="1285" max="1285" width="1.375" style="130" customWidth="1"/>
    <col min="1286" max="1286" width="3.375" style="130" customWidth="1"/>
    <col min="1287" max="1287" width="3.125" style="130" customWidth="1"/>
    <col min="1288" max="1288" width="3.375" style="130" customWidth="1"/>
    <col min="1289" max="1289" width="1.375" style="130" customWidth="1"/>
    <col min="1290" max="1290" width="3.375" style="130" customWidth="1"/>
    <col min="1291" max="1291" width="3.125" style="130" customWidth="1"/>
    <col min="1292" max="1292" width="3.375" style="130" customWidth="1"/>
    <col min="1293" max="1293" width="1.375" style="130" customWidth="1"/>
    <col min="1294" max="1294" width="3.375" style="130" customWidth="1"/>
    <col min="1295" max="1295" width="3.125" style="130" customWidth="1"/>
    <col min="1296" max="1296" width="3.375" style="130" customWidth="1"/>
    <col min="1297" max="1297" width="1.375" style="130" customWidth="1"/>
    <col min="1298" max="1298" width="3.375" style="130" customWidth="1"/>
    <col min="1299" max="1299" width="3.125" style="130" customWidth="1"/>
    <col min="1300" max="1300" width="3.375" style="130" customWidth="1"/>
    <col min="1301" max="1301" width="1.375" style="130" customWidth="1"/>
    <col min="1302" max="1302" width="3.375" style="130" customWidth="1"/>
    <col min="1303" max="1303" width="3.125" style="130" customWidth="1"/>
    <col min="1304" max="1304" width="3.375" style="130" customWidth="1"/>
    <col min="1305" max="1305" width="1.25" style="130" customWidth="1"/>
    <col min="1306" max="1536" width="9" style="130"/>
    <col min="1537" max="1537" width="1.25" style="130" customWidth="1"/>
    <col min="1538" max="1538" width="8.875" style="130" customWidth="1"/>
    <col min="1539" max="1539" width="15.875" style="130" customWidth="1"/>
    <col min="1540" max="1540" width="11" style="130" customWidth="1"/>
    <col min="1541" max="1541" width="1.375" style="130" customWidth="1"/>
    <col min="1542" max="1542" width="3.375" style="130" customWidth="1"/>
    <col min="1543" max="1543" width="3.125" style="130" customWidth="1"/>
    <col min="1544" max="1544" width="3.375" style="130" customWidth="1"/>
    <col min="1545" max="1545" width="1.375" style="130" customWidth="1"/>
    <col min="1546" max="1546" width="3.375" style="130" customWidth="1"/>
    <col min="1547" max="1547" width="3.125" style="130" customWidth="1"/>
    <col min="1548" max="1548" width="3.375" style="130" customWidth="1"/>
    <col min="1549" max="1549" width="1.375" style="130" customWidth="1"/>
    <col min="1550" max="1550" width="3.375" style="130" customWidth="1"/>
    <col min="1551" max="1551" width="3.125" style="130" customWidth="1"/>
    <col min="1552" max="1552" width="3.375" style="130" customWidth="1"/>
    <col min="1553" max="1553" width="1.375" style="130" customWidth="1"/>
    <col min="1554" max="1554" width="3.375" style="130" customWidth="1"/>
    <col min="1555" max="1555" width="3.125" style="130" customWidth="1"/>
    <col min="1556" max="1556" width="3.375" style="130" customWidth="1"/>
    <col min="1557" max="1557" width="1.375" style="130" customWidth="1"/>
    <col min="1558" max="1558" width="3.375" style="130" customWidth="1"/>
    <col min="1559" max="1559" width="3.125" style="130" customWidth="1"/>
    <col min="1560" max="1560" width="3.375" style="130" customWidth="1"/>
    <col min="1561" max="1561" width="1.25" style="130" customWidth="1"/>
    <col min="1562" max="1792" width="9" style="130"/>
    <col min="1793" max="1793" width="1.25" style="130" customWidth="1"/>
    <col min="1794" max="1794" width="8.875" style="130" customWidth="1"/>
    <col min="1795" max="1795" width="15.875" style="130" customWidth="1"/>
    <col min="1796" max="1796" width="11" style="130" customWidth="1"/>
    <col min="1797" max="1797" width="1.375" style="130" customWidth="1"/>
    <col min="1798" max="1798" width="3.375" style="130" customWidth="1"/>
    <col min="1799" max="1799" width="3.125" style="130" customWidth="1"/>
    <col min="1800" max="1800" width="3.375" style="130" customWidth="1"/>
    <col min="1801" max="1801" width="1.375" style="130" customWidth="1"/>
    <col min="1802" max="1802" width="3.375" style="130" customWidth="1"/>
    <col min="1803" max="1803" width="3.125" style="130" customWidth="1"/>
    <col min="1804" max="1804" width="3.375" style="130" customWidth="1"/>
    <col min="1805" max="1805" width="1.375" style="130" customWidth="1"/>
    <col min="1806" max="1806" width="3.375" style="130" customWidth="1"/>
    <col min="1807" max="1807" width="3.125" style="130" customWidth="1"/>
    <col min="1808" max="1808" width="3.375" style="130" customWidth="1"/>
    <col min="1809" max="1809" width="1.375" style="130" customWidth="1"/>
    <col min="1810" max="1810" width="3.375" style="130" customWidth="1"/>
    <col min="1811" max="1811" width="3.125" style="130" customWidth="1"/>
    <col min="1812" max="1812" width="3.375" style="130" customWidth="1"/>
    <col min="1813" max="1813" width="1.375" style="130" customWidth="1"/>
    <col min="1814" max="1814" width="3.375" style="130" customWidth="1"/>
    <col min="1815" max="1815" width="3.125" style="130" customWidth="1"/>
    <col min="1816" max="1816" width="3.375" style="130" customWidth="1"/>
    <col min="1817" max="1817" width="1.25" style="130" customWidth="1"/>
    <col min="1818" max="2048" width="9" style="130"/>
    <col min="2049" max="2049" width="1.25" style="130" customWidth="1"/>
    <col min="2050" max="2050" width="8.875" style="130" customWidth="1"/>
    <col min="2051" max="2051" width="15.875" style="130" customWidth="1"/>
    <col min="2052" max="2052" width="11" style="130" customWidth="1"/>
    <col min="2053" max="2053" width="1.375" style="130" customWidth="1"/>
    <col min="2054" max="2054" width="3.375" style="130" customWidth="1"/>
    <col min="2055" max="2055" width="3.125" style="130" customWidth="1"/>
    <col min="2056" max="2056" width="3.375" style="130" customWidth="1"/>
    <col min="2057" max="2057" width="1.375" style="130" customWidth="1"/>
    <col min="2058" max="2058" width="3.375" style="130" customWidth="1"/>
    <col min="2059" max="2059" width="3.125" style="130" customWidth="1"/>
    <col min="2060" max="2060" width="3.375" style="130" customWidth="1"/>
    <col min="2061" max="2061" width="1.375" style="130" customWidth="1"/>
    <col min="2062" max="2062" width="3.375" style="130" customWidth="1"/>
    <col min="2063" max="2063" width="3.125" style="130" customWidth="1"/>
    <col min="2064" max="2064" width="3.375" style="130" customWidth="1"/>
    <col min="2065" max="2065" width="1.375" style="130" customWidth="1"/>
    <col min="2066" max="2066" width="3.375" style="130" customWidth="1"/>
    <col min="2067" max="2067" width="3.125" style="130" customWidth="1"/>
    <col min="2068" max="2068" width="3.375" style="130" customWidth="1"/>
    <col min="2069" max="2069" width="1.375" style="130" customWidth="1"/>
    <col min="2070" max="2070" width="3.375" style="130" customWidth="1"/>
    <col min="2071" max="2071" width="3.125" style="130" customWidth="1"/>
    <col min="2072" max="2072" width="3.375" style="130" customWidth="1"/>
    <col min="2073" max="2073" width="1.25" style="130" customWidth="1"/>
    <col min="2074" max="2304" width="9" style="130"/>
    <col min="2305" max="2305" width="1.25" style="130" customWidth="1"/>
    <col min="2306" max="2306" width="8.875" style="130" customWidth="1"/>
    <col min="2307" max="2307" width="15.875" style="130" customWidth="1"/>
    <col min="2308" max="2308" width="11" style="130" customWidth="1"/>
    <col min="2309" max="2309" width="1.375" style="130" customWidth="1"/>
    <col min="2310" max="2310" width="3.375" style="130" customWidth="1"/>
    <col min="2311" max="2311" width="3.125" style="130" customWidth="1"/>
    <col min="2312" max="2312" width="3.375" style="130" customWidth="1"/>
    <col min="2313" max="2313" width="1.375" style="130" customWidth="1"/>
    <col min="2314" max="2314" width="3.375" style="130" customWidth="1"/>
    <col min="2315" max="2315" width="3.125" style="130" customWidth="1"/>
    <col min="2316" max="2316" width="3.375" style="130" customWidth="1"/>
    <col min="2317" max="2317" width="1.375" style="130" customWidth="1"/>
    <col min="2318" max="2318" width="3.375" style="130" customWidth="1"/>
    <col min="2319" max="2319" width="3.125" style="130" customWidth="1"/>
    <col min="2320" max="2320" width="3.375" style="130" customWidth="1"/>
    <col min="2321" max="2321" width="1.375" style="130" customWidth="1"/>
    <col min="2322" max="2322" width="3.375" style="130" customWidth="1"/>
    <col min="2323" max="2323" width="3.125" style="130" customWidth="1"/>
    <col min="2324" max="2324" width="3.375" style="130" customWidth="1"/>
    <col min="2325" max="2325" width="1.375" style="130" customWidth="1"/>
    <col min="2326" max="2326" width="3.375" style="130" customWidth="1"/>
    <col min="2327" max="2327" width="3.125" style="130" customWidth="1"/>
    <col min="2328" max="2328" width="3.375" style="130" customWidth="1"/>
    <col min="2329" max="2329" width="1.25" style="130" customWidth="1"/>
    <col min="2330" max="2560" width="9" style="130"/>
    <col min="2561" max="2561" width="1.25" style="130" customWidth="1"/>
    <col min="2562" max="2562" width="8.875" style="130" customWidth="1"/>
    <col min="2563" max="2563" width="15.875" style="130" customWidth="1"/>
    <col min="2564" max="2564" width="11" style="130" customWidth="1"/>
    <col min="2565" max="2565" width="1.375" style="130" customWidth="1"/>
    <col min="2566" max="2566" width="3.375" style="130" customWidth="1"/>
    <col min="2567" max="2567" width="3.125" style="130" customWidth="1"/>
    <col min="2568" max="2568" width="3.375" style="130" customWidth="1"/>
    <col min="2569" max="2569" width="1.375" style="130" customWidth="1"/>
    <col min="2570" max="2570" width="3.375" style="130" customWidth="1"/>
    <col min="2571" max="2571" width="3.125" style="130" customWidth="1"/>
    <col min="2572" max="2572" width="3.375" style="130" customWidth="1"/>
    <col min="2573" max="2573" width="1.375" style="130" customWidth="1"/>
    <col min="2574" max="2574" width="3.375" style="130" customWidth="1"/>
    <col min="2575" max="2575" width="3.125" style="130" customWidth="1"/>
    <col min="2576" max="2576" width="3.375" style="130" customWidth="1"/>
    <col min="2577" max="2577" width="1.375" style="130" customWidth="1"/>
    <col min="2578" max="2578" width="3.375" style="130" customWidth="1"/>
    <col min="2579" max="2579" width="3.125" style="130" customWidth="1"/>
    <col min="2580" max="2580" width="3.375" style="130" customWidth="1"/>
    <col min="2581" max="2581" width="1.375" style="130" customWidth="1"/>
    <col min="2582" max="2582" width="3.375" style="130" customWidth="1"/>
    <col min="2583" max="2583" width="3.125" style="130" customWidth="1"/>
    <col min="2584" max="2584" width="3.375" style="130" customWidth="1"/>
    <col min="2585" max="2585" width="1.25" style="130" customWidth="1"/>
    <col min="2586" max="2816" width="9" style="130"/>
    <col min="2817" max="2817" width="1.25" style="130" customWidth="1"/>
    <col min="2818" max="2818" width="8.875" style="130" customWidth="1"/>
    <col min="2819" max="2819" width="15.875" style="130" customWidth="1"/>
    <col min="2820" max="2820" width="11" style="130" customWidth="1"/>
    <col min="2821" max="2821" width="1.375" style="130" customWidth="1"/>
    <col min="2822" max="2822" width="3.375" style="130" customWidth="1"/>
    <col min="2823" max="2823" width="3.125" style="130" customWidth="1"/>
    <col min="2824" max="2824" width="3.375" style="130" customWidth="1"/>
    <col min="2825" max="2825" width="1.375" style="130" customWidth="1"/>
    <col min="2826" max="2826" width="3.375" style="130" customWidth="1"/>
    <col min="2827" max="2827" width="3.125" style="130" customWidth="1"/>
    <col min="2828" max="2828" width="3.375" style="130" customWidth="1"/>
    <col min="2829" max="2829" width="1.375" style="130" customWidth="1"/>
    <col min="2830" max="2830" width="3.375" style="130" customWidth="1"/>
    <col min="2831" max="2831" width="3.125" style="130" customWidth="1"/>
    <col min="2832" max="2832" width="3.375" style="130" customWidth="1"/>
    <col min="2833" max="2833" width="1.375" style="130" customWidth="1"/>
    <col min="2834" max="2834" width="3.375" style="130" customWidth="1"/>
    <col min="2835" max="2835" width="3.125" style="130" customWidth="1"/>
    <col min="2836" max="2836" width="3.375" style="130" customWidth="1"/>
    <col min="2837" max="2837" width="1.375" style="130" customWidth="1"/>
    <col min="2838" max="2838" width="3.375" style="130" customWidth="1"/>
    <col min="2839" max="2839" width="3.125" style="130" customWidth="1"/>
    <col min="2840" max="2840" width="3.375" style="130" customWidth="1"/>
    <col min="2841" max="2841" width="1.25" style="130" customWidth="1"/>
    <col min="2842" max="3072" width="9" style="130"/>
    <col min="3073" max="3073" width="1.25" style="130" customWidth="1"/>
    <col min="3074" max="3074" width="8.875" style="130" customWidth="1"/>
    <col min="3075" max="3075" width="15.875" style="130" customWidth="1"/>
    <col min="3076" max="3076" width="11" style="130" customWidth="1"/>
    <col min="3077" max="3077" width="1.375" style="130" customWidth="1"/>
    <col min="3078" max="3078" width="3.375" style="130" customWidth="1"/>
    <col min="3079" max="3079" width="3.125" style="130" customWidth="1"/>
    <col min="3080" max="3080" width="3.375" style="130" customWidth="1"/>
    <col min="3081" max="3081" width="1.375" style="130" customWidth="1"/>
    <col min="3082" max="3082" width="3.375" style="130" customWidth="1"/>
    <col min="3083" max="3083" width="3.125" style="130" customWidth="1"/>
    <col min="3084" max="3084" width="3.375" style="130" customWidth="1"/>
    <col min="3085" max="3085" width="1.375" style="130" customWidth="1"/>
    <col min="3086" max="3086" width="3.375" style="130" customWidth="1"/>
    <col min="3087" max="3087" width="3.125" style="130" customWidth="1"/>
    <col min="3088" max="3088" width="3.375" style="130" customWidth="1"/>
    <col min="3089" max="3089" width="1.375" style="130" customWidth="1"/>
    <col min="3090" max="3090" width="3.375" style="130" customWidth="1"/>
    <col min="3091" max="3091" width="3.125" style="130" customWidth="1"/>
    <col min="3092" max="3092" width="3.375" style="130" customWidth="1"/>
    <col min="3093" max="3093" width="1.375" style="130" customWidth="1"/>
    <col min="3094" max="3094" width="3.375" style="130" customWidth="1"/>
    <col min="3095" max="3095" width="3.125" style="130" customWidth="1"/>
    <col min="3096" max="3096" width="3.375" style="130" customWidth="1"/>
    <col min="3097" max="3097" width="1.25" style="130" customWidth="1"/>
    <col min="3098" max="3328" width="9" style="130"/>
    <col min="3329" max="3329" width="1.25" style="130" customWidth="1"/>
    <col min="3330" max="3330" width="8.875" style="130" customWidth="1"/>
    <col min="3331" max="3331" width="15.875" style="130" customWidth="1"/>
    <col min="3332" max="3332" width="11" style="130" customWidth="1"/>
    <col min="3333" max="3333" width="1.375" style="130" customWidth="1"/>
    <col min="3334" max="3334" width="3.375" style="130" customWidth="1"/>
    <col min="3335" max="3335" width="3.125" style="130" customWidth="1"/>
    <col min="3336" max="3336" width="3.375" style="130" customWidth="1"/>
    <col min="3337" max="3337" width="1.375" style="130" customWidth="1"/>
    <col min="3338" max="3338" width="3.375" style="130" customWidth="1"/>
    <col min="3339" max="3339" width="3.125" style="130" customWidth="1"/>
    <col min="3340" max="3340" width="3.375" style="130" customWidth="1"/>
    <col min="3341" max="3341" width="1.375" style="130" customWidth="1"/>
    <col min="3342" max="3342" width="3.375" style="130" customWidth="1"/>
    <col min="3343" max="3343" width="3.125" style="130" customWidth="1"/>
    <col min="3344" max="3344" width="3.375" style="130" customWidth="1"/>
    <col min="3345" max="3345" width="1.375" style="130" customWidth="1"/>
    <col min="3346" max="3346" width="3.375" style="130" customWidth="1"/>
    <col min="3347" max="3347" width="3.125" style="130" customWidth="1"/>
    <col min="3348" max="3348" width="3.375" style="130" customWidth="1"/>
    <col min="3349" max="3349" width="1.375" style="130" customWidth="1"/>
    <col min="3350" max="3350" width="3.375" style="130" customWidth="1"/>
    <col min="3351" max="3351" width="3.125" style="130" customWidth="1"/>
    <col min="3352" max="3352" width="3.375" style="130" customWidth="1"/>
    <col min="3353" max="3353" width="1.25" style="130" customWidth="1"/>
    <col min="3354" max="3584" width="9" style="130"/>
    <col min="3585" max="3585" width="1.25" style="130" customWidth="1"/>
    <col min="3586" max="3586" width="8.875" style="130" customWidth="1"/>
    <col min="3587" max="3587" width="15.875" style="130" customWidth="1"/>
    <col min="3588" max="3588" width="11" style="130" customWidth="1"/>
    <col min="3589" max="3589" width="1.375" style="130" customWidth="1"/>
    <col min="3590" max="3590" width="3.375" style="130" customWidth="1"/>
    <col min="3591" max="3591" width="3.125" style="130" customWidth="1"/>
    <col min="3592" max="3592" width="3.375" style="130" customWidth="1"/>
    <col min="3593" max="3593" width="1.375" style="130" customWidth="1"/>
    <col min="3594" max="3594" width="3.375" style="130" customWidth="1"/>
    <col min="3595" max="3595" width="3.125" style="130" customWidth="1"/>
    <col min="3596" max="3596" width="3.375" style="130" customWidth="1"/>
    <col min="3597" max="3597" width="1.375" style="130" customWidth="1"/>
    <col min="3598" max="3598" width="3.375" style="130" customWidth="1"/>
    <col min="3599" max="3599" width="3.125" style="130" customWidth="1"/>
    <col min="3600" max="3600" width="3.375" style="130" customWidth="1"/>
    <col min="3601" max="3601" width="1.375" style="130" customWidth="1"/>
    <col min="3602" max="3602" width="3.375" style="130" customWidth="1"/>
    <col min="3603" max="3603" width="3.125" style="130" customWidth="1"/>
    <col min="3604" max="3604" width="3.375" style="130" customWidth="1"/>
    <col min="3605" max="3605" width="1.375" style="130" customWidth="1"/>
    <col min="3606" max="3606" width="3.375" style="130" customWidth="1"/>
    <col min="3607" max="3607" width="3.125" style="130" customWidth="1"/>
    <col min="3608" max="3608" width="3.375" style="130" customWidth="1"/>
    <col min="3609" max="3609" width="1.25" style="130" customWidth="1"/>
    <col min="3610" max="3840" width="9" style="130"/>
    <col min="3841" max="3841" width="1.25" style="130" customWidth="1"/>
    <col min="3842" max="3842" width="8.875" style="130" customWidth="1"/>
    <col min="3843" max="3843" width="15.875" style="130" customWidth="1"/>
    <col min="3844" max="3844" width="11" style="130" customWidth="1"/>
    <col min="3845" max="3845" width="1.375" style="130" customWidth="1"/>
    <col min="3846" max="3846" width="3.375" style="130" customWidth="1"/>
    <col min="3847" max="3847" width="3.125" style="130" customWidth="1"/>
    <col min="3848" max="3848" width="3.375" style="130" customWidth="1"/>
    <col min="3849" max="3849" width="1.375" style="130" customWidth="1"/>
    <col min="3850" max="3850" width="3.375" style="130" customWidth="1"/>
    <col min="3851" max="3851" width="3.125" style="130" customWidth="1"/>
    <col min="3852" max="3852" width="3.375" style="130" customWidth="1"/>
    <col min="3853" max="3853" width="1.375" style="130" customWidth="1"/>
    <col min="3854" max="3854" width="3.375" style="130" customWidth="1"/>
    <col min="3855" max="3855" width="3.125" style="130" customWidth="1"/>
    <col min="3856" max="3856" width="3.375" style="130" customWidth="1"/>
    <col min="3857" max="3857" width="1.375" style="130" customWidth="1"/>
    <col min="3858" max="3858" width="3.375" style="130" customWidth="1"/>
    <col min="3859" max="3859" width="3.125" style="130" customWidth="1"/>
    <col min="3860" max="3860" width="3.375" style="130" customWidth="1"/>
    <col min="3861" max="3861" width="1.375" style="130" customWidth="1"/>
    <col min="3862" max="3862" width="3.375" style="130" customWidth="1"/>
    <col min="3863" max="3863" width="3.125" style="130" customWidth="1"/>
    <col min="3864" max="3864" width="3.375" style="130" customWidth="1"/>
    <col min="3865" max="3865" width="1.25" style="130" customWidth="1"/>
    <col min="3866" max="4096" width="9" style="130"/>
    <col min="4097" max="4097" width="1.25" style="130" customWidth="1"/>
    <col min="4098" max="4098" width="8.875" style="130" customWidth="1"/>
    <col min="4099" max="4099" width="15.875" style="130" customWidth="1"/>
    <col min="4100" max="4100" width="11" style="130" customWidth="1"/>
    <col min="4101" max="4101" width="1.375" style="130" customWidth="1"/>
    <col min="4102" max="4102" width="3.375" style="130" customWidth="1"/>
    <col min="4103" max="4103" width="3.125" style="130" customWidth="1"/>
    <col min="4104" max="4104" width="3.375" style="130" customWidth="1"/>
    <col min="4105" max="4105" width="1.375" style="130" customWidth="1"/>
    <col min="4106" max="4106" width="3.375" style="130" customWidth="1"/>
    <col min="4107" max="4107" width="3.125" style="130" customWidth="1"/>
    <col min="4108" max="4108" width="3.375" style="130" customWidth="1"/>
    <col min="4109" max="4109" width="1.375" style="130" customWidth="1"/>
    <col min="4110" max="4110" width="3.375" style="130" customWidth="1"/>
    <col min="4111" max="4111" width="3.125" style="130" customWidth="1"/>
    <col min="4112" max="4112" width="3.375" style="130" customWidth="1"/>
    <col min="4113" max="4113" width="1.375" style="130" customWidth="1"/>
    <col min="4114" max="4114" width="3.375" style="130" customWidth="1"/>
    <col min="4115" max="4115" width="3.125" style="130" customWidth="1"/>
    <col min="4116" max="4116" width="3.375" style="130" customWidth="1"/>
    <col min="4117" max="4117" width="1.375" style="130" customWidth="1"/>
    <col min="4118" max="4118" width="3.375" style="130" customWidth="1"/>
    <col min="4119" max="4119" width="3.125" style="130" customWidth="1"/>
    <col min="4120" max="4120" width="3.375" style="130" customWidth="1"/>
    <col min="4121" max="4121" width="1.25" style="130" customWidth="1"/>
    <col min="4122" max="4352" width="9" style="130"/>
    <col min="4353" max="4353" width="1.25" style="130" customWidth="1"/>
    <col min="4354" max="4354" width="8.875" style="130" customWidth="1"/>
    <col min="4355" max="4355" width="15.875" style="130" customWidth="1"/>
    <col min="4356" max="4356" width="11" style="130" customWidth="1"/>
    <col min="4357" max="4357" width="1.375" style="130" customWidth="1"/>
    <col min="4358" max="4358" width="3.375" style="130" customWidth="1"/>
    <col min="4359" max="4359" width="3.125" style="130" customWidth="1"/>
    <col min="4360" max="4360" width="3.375" style="130" customWidth="1"/>
    <col min="4361" max="4361" width="1.375" style="130" customWidth="1"/>
    <col min="4362" max="4362" width="3.375" style="130" customWidth="1"/>
    <col min="4363" max="4363" width="3.125" style="130" customWidth="1"/>
    <col min="4364" max="4364" width="3.375" style="130" customWidth="1"/>
    <col min="4365" max="4365" width="1.375" style="130" customWidth="1"/>
    <col min="4366" max="4366" width="3.375" style="130" customWidth="1"/>
    <col min="4367" max="4367" width="3.125" style="130" customWidth="1"/>
    <col min="4368" max="4368" width="3.375" style="130" customWidth="1"/>
    <col min="4369" max="4369" width="1.375" style="130" customWidth="1"/>
    <col min="4370" max="4370" width="3.375" style="130" customWidth="1"/>
    <col min="4371" max="4371" width="3.125" style="130" customWidth="1"/>
    <col min="4372" max="4372" width="3.375" style="130" customWidth="1"/>
    <col min="4373" max="4373" width="1.375" style="130" customWidth="1"/>
    <col min="4374" max="4374" width="3.375" style="130" customWidth="1"/>
    <col min="4375" max="4375" width="3.125" style="130" customWidth="1"/>
    <col min="4376" max="4376" width="3.375" style="130" customWidth="1"/>
    <col min="4377" max="4377" width="1.25" style="130" customWidth="1"/>
    <col min="4378" max="4608" width="9" style="130"/>
    <col min="4609" max="4609" width="1.25" style="130" customWidth="1"/>
    <col min="4610" max="4610" width="8.875" style="130" customWidth="1"/>
    <col min="4611" max="4611" width="15.875" style="130" customWidth="1"/>
    <col min="4612" max="4612" width="11" style="130" customWidth="1"/>
    <col min="4613" max="4613" width="1.375" style="130" customWidth="1"/>
    <col min="4614" max="4614" width="3.375" style="130" customWidth="1"/>
    <col min="4615" max="4615" width="3.125" style="130" customWidth="1"/>
    <col min="4616" max="4616" width="3.375" style="130" customWidth="1"/>
    <col min="4617" max="4617" width="1.375" style="130" customWidth="1"/>
    <col min="4618" max="4618" width="3.375" style="130" customWidth="1"/>
    <col min="4619" max="4619" width="3.125" style="130" customWidth="1"/>
    <col min="4620" max="4620" width="3.375" style="130" customWidth="1"/>
    <col min="4621" max="4621" width="1.375" style="130" customWidth="1"/>
    <col min="4622" max="4622" width="3.375" style="130" customWidth="1"/>
    <col min="4623" max="4623" width="3.125" style="130" customWidth="1"/>
    <col min="4624" max="4624" width="3.375" style="130" customWidth="1"/>
    <col min="4625" max="4625" width="1.375" style="130" customWidth="1"/>
    <col min="4626" max="4626" width="3.375" style="130" customWidth="1"/>
    <col min="4627" max="4627" width="3.125" style="130" customWidth="1"/>
    <col min="4628" max="4628" width="3.375" style="130" customWidth="1"/>
    <col min="4629" max="4629" width="1.375" style="130" customWidth="1"/>
    <col min="4630" max="4630" width="3.375" style="130" customWidth="1"/>
    <col min="4631" max="4631" width="3.125" style="130" customWidth="1"/>
    <col min="4632" max="4632" width="3.375" style="130" customWidth="1"/>
    <col min="4633" max="4633" width="1.25" style="130" customWidth="1"/>
    <col min="4634" max="4864" width="9" style="130"/>
    <col min="4865" max="4865" width="1.25" style="130" customWidth="1"/>
    <col min="4866" max="4866" width="8.875" style="130" customWidth="1"/>
    <col min="4867" max="4867" width="15.875" style="130" customWidth="1"/>
    <col min="4868" max="4868" width="11" style="130" customWidth="1"/>
    <col min="4869" max="4869" width="1.375" style="130" customWidth="1"/>
    <col min="4870" max="4870" width="3.375" style="130" customWidth="1"/>
    <col min="4871" max="4871" width="3.125" style="130" customWidth="1"/>
    <col min="4872" max="4872" width="3.375" style="130" customWidth="1"/>
    <col min="4873" max="4873" width="1.375" style="130" customWidth="1"/>
    <col min="4874" max="4874" width="3.375" style="130" customWidth="1"/>
    <col min="4875" max="4875" width="3.125" style="130" customWidth="1"/>
    <col min="4876" max="4876" width="3.375" style="130" customWidth="1"/>
    <col min="4877" max="4877" width="1.375" style="130" customWidth="1"/>
    <col min="4878" max="4878" width="3.375" style="130" customWidth="1"/>
    <col min="4879" max="4879" width="3.125" style="130" customWidth="1"/>
    <col min="4880" max="4880" width="3.375" style="130" customWidth="1"/>
    <col min="4881" max="4881" width="1.375" style="130" customWidth="1"/>
    <col min="4882" max="4882" width="3.375" style="130" customWidth="1"/>
    <col min="4883" max="4883" width="3.125" style="130" customWidth="1"/>
    <col min="4884" max="4884" width="3.375" style="130" customWidth="1"/>
    <col min="4885" max="4885" width="1.375" style="130" customWidth="1"/>
    <col min="4886" max="4886" width="3.375" style="130" customWidth="1"/>
    <col min="4887" max="4887" width="3.125" style="130" customWidth="1"/>
    <col min="4888" max="4888" width="3.375" style="130" customWidth="1"/>
    <col min="4889" max="4889" width="1.25" style="130" customWidth="1"/>
    <col min="4890" max="5120" width="9" style="130"/>
    <col min="5121" max="5121" width="1.25" style="130" customWidth="1"/>
    <col min="5122" max="5122" width="8.875" style="130" customWidth="1"/>
    <col min="5123" max="5123" width="15.875" style="130" customWidth="1"/>
    <col min="5124" max="5124" width="11" style="130" customWidth="1"/>
    <col min="5125" max="5125" width="1.375" style="130" customWidth="1"/>
    <col min="5126" max="5126" width="3.375" style="130" customWidth="1"/>
    <col min="5127" max="5127" width="3.125" style="130" customWidth="1"/>
    <col min="5128" max="5128" width="3.375" style="130" customWidth="1"/>
    <col min="5129" max="5129" width="1.375" style="130" customWidth="1"/>
    <col min="5130" max="5130" width="3.375" style="130" customWidth="1"/>
    <col min="5131" max="5131" width="3.125" style="130" customWidth="1"/>
    <col min="5132" max="5132" width="3.375" style="130" customWidth="1"/>
    <col min="5133" max="5133" width="1.375" style="130" customWidth="1"/>
    <col min="5134" max="5134" width="3.375" style="130" customWidth="1"/>
    <col min="5135" max="5135" width="3.125" style="130" customWidth="1"/>
    <col min="5136" max="5136" width="3.375" style="130" customWidth="1"/>
    <col min="5137" max="5137" width="1.375" style="130" customWidth="1"/>
    <col min="5138" max="5138" width="3.375" style="130" customWidth="1"/>
    <col min="5139" max="5139" width="3.125" style="130" customWidth="1"/>
    <col min="5140" max="5140" width="3.375" style="130" customWidth="1"/>
    <col min="5141" max="5141" width="1.375" style="130" customWidth="1"/>
    <col min="5142" max="5142" width="3.375" style="130" customWidth="1"/>
    <col min="5143" max="5143" width="3.125" style="130" customWidth="1"/>
    <col min="5144" max="5144" width="3.375" style="130" customWidth="1"/>
    <col min="5145" max="5145" width="1.25" style="130" customWidth="1"/>
    <col min="5146" max="5376" width="9" style="130"/>
    <col min="5377" max="5377" width="1.25" style="130" customWidth="1"/>
    <col min="5378" max="5378" width="8.875" style="130" customWidth="1"/>
    <col min="5379" max="5379" width="15.875" style="130" customWidth="1"/>
    <col min="5380" max="5380" width="11" style="130" customWidth="1"/>
    <col min="5381" max="5381" width="1.375" style="130" customWidth="1"/>
    <col min="5382" max="5382" width="3.375" style="130" customWidth="1"/>
    <col min="5383" max="5383" width="3.125" style="130" customWidth="1"/>
    <col min="5384" max="5384" width="3.375" style="130" customWidth="1"/>
    <col min="5385" max="5385" width="1.375" style="130" customWidth="1"/>
    <col min="5386" max="5386" width="3.375" style="130" customWidth="1"/>
    <col min="5387" max="5387" width="3.125" style="130" customWidth="1"/>
    <col min="5388" max="5388" width="3.375" style="130" customWidth="1"/>
    <col min="5389" max="5389" width="1.375" style="130" customWidth="1"/>
    <col min="5390" max="5390" width="3.375" style="130" customWidth="1"/>
    <col min="5391" max="5391" width="3.125" style="130" customWidth="1"/>
    <col min="5392" max="5392" width="3.375" style="130" customWidth="1"/>
    <col min="5393" max="5393" width="1.375" style="130" customWidth="1"/>
    <col min="5394" max="5394" width="3.375" style="130" customWidth="1"/>
    <col min="5395" max="5395" width="3.125" style="130" customWidth="1"/>
    <col min="5396" max="5396" width="3.375" style="130" customWidth="1"/>
    <col min="5397" max="5397" width="1.375" style="130" customWidth="1"/>
    <col min="5398" max="5398" width="3.375" style="130" customWidth="1"/>
    <col min="5399" max="5399" width="3.125" style="130" customWidth="1"/>
    <col min="5400" max="5400" width="3.375" style="130" customWidth="1"/>
    <col min="5401" max="5401" width="1.25" style="130" customWidth="1"/>
    <col min="5402" max="5632" width="9" style="130"/>
    <col min="5633" max="5633" width="1.25" style="130" customWidth="1"/>
    <col min="5634" max="5634" width="8.875" style="130" customWidth="1"/>
    <col min="5635" max="5635" width="15.875" style="130" customWidth="1"/>
    <col min="5636" max="5636" width="11" style="130" customWidth="1"/>
    <col min="5637" max="5637" width="1.375" style="130" customWidth="1"/>
    <col min="5638" max="5638" width="3.375" style="130" customWidth="1"/>
    <col min="5639" max="5639" width="3.125" style="130" customWidth="1"/>
    <col min="5640" max="5640" width="3.375" style="130" customWidth="1"/>
    <col min="5641" max="5641" width="1.375" style="130" customWidth="1"/>
    <col min="5642" max="5642" width="3.375" style="130" customWidth="1"/>
    <col min="5643" max="5643" width="3.125" style="130" customWidth="1"/>
    <col min="5644" max="5644" width="3.375" style="130" customWidth="1"/>
    <col min="5645" max="5645" width="1.375" style="130" customWidth="1"/>
    <col min="5646" max="5646" width="3.375" style="130" customWidth="1"/>
    <col min="5647" max="5647" width="3.125" style="130" customWidth="1"/>
    <col min="5648" max="5648" width="3.375" style="130" customWidth="1"/>
    <col min="5649" max="5649" width="1.375" style="130" customWidth="1"/>
    <col min="5650" max="5650" width="3.375" style="130" customWidth="1"/>
    <col min="5651" max="5651" width="3.125" style="130" customWidth="1"/>
    <col min="5652" max="5652" width="3.375" style="130" customWidth="1"/>
    <col min="5653" max="5653" width="1.375" style="130" customWidth="1"/>
    <col min="5654" max="5654" width="3.375" style="130" customWidth="1"/>
    <col min="5655" max="5655" width="3.125" style="130" customWidth="1"/>
    <col min="5656" max="5656" width="3.375" style="130" customWidth="1"/>
    <col min="5657" max="5657" width="1.25" style="130" customWidth="1"/>
    <col min="5658" max="5888" width="9" style="130"/>
    <col min="5889" max="5889" width="1.25" style="130" customWidth="1"/>
    <col min="5890" max="5890" width="8.875" style="130" customWidth="1"/>
    <col min="5891" max="5891" width="15.875" style="130" customWidth="1"/>
    <col min="5892" max="5892" width="11" style="130" customWidth="1"/>
    <col min="5893" max="5893" width="1.375" style="130" customWidth="1"/>
    <col min="5894" max="5894" width="3.375" style="130" customWidth="1"/>
    <col min="5895" max="5895" width="3.125" style="130" customWidth="1"/>
    <col min="5896" max="5896" width="3.375" style="130" customWidth="1"/>
    <col min="5897" max="5897" width="1.375" style="130" customWidth="1"/>
    <col min="5898" max="5898" width="3.375" style="130" customWidth="1"/>
    <col min="5899" max="5899" width="3.125" style="130" customWidth="1"/>
    <col min="5900" max="5900" width="3.375" style="130" customWidth="1"/>
    <col min="5901" max="5901" width="1.375" style="130" customWidth="1"/>
    <col min="5902" max="5902" width="3.375" style="130" customWidth="1"/>
    <col min="5903" max="5903" width="3.125" style="130" customWidth="1"/>
    <col min="5904" max="5904" width="3.375" style="130" customWidth="1"/>
    <col min="5905" max="5905" width="1.375" style="130" customWidth="1"/>
    <col min="5906" max="5906" width="3.375" style="130" customWidth="1"/>
    <col min="5907" max="5907" width="3.125" style="130" customWidth="1"/>
    <col min="5908" max="5908" width="3.375" style="130" customWidth="1"/>
    <col min="5909" max="5909" width="1.375" style="130" customWidth="1"/>
    <col min="5910" max="5910" width="3.375" style="130" customWidth="1"/>
    <col min="5911" max="5911" width="3.125" style="130" customWidth="1"/>
    <col min="5912" max="5912" width="3.375" style="130" customWidth="1"/>
    <col min="5913" max="5913" width="1.25" style="130" customWidth="1"/>
    <col min="5914" max="6144" width="9" style="130"/>
    <col min="6145" max="6145" width="1.25" style="130" customWidth="1"/>
    <col min="6146" max="6146" width="8.875" style="130" customWidth="1"/>
    <col min="6147" max="6147" width="15.875" style="130" customWidth="1"/>
    <col min="6148" max="6148" width="11" style="130" customWidth="1"/>
    <col min="6149" max="6149" width="1.375" style="130" customWidth="1"/>
    <col min="6150" max="6150" width="3.375" style="130" customWidth="1"/>
    <col min="6151" max="6151" width="3.125" style="130" customWidth="1"/>
    <col min="6152" max="6152" width="3.375" style="130" customWidth="1"/>
    <col min="6153" max="6153" width="1.375" style="130" customWidth="1"/>
    <col min="6154" max="6154" width="3.375" style="130" customWidth="1"/>
    <col min="6155" max="6155" width="3.125" style="130" customWidth="1"/>
    <col min="6156" max="6156" width="3.375" style="130" customWidth="1"/>
    <col min="6157" max="6157" width="1.375" style="130" customWidth="1"/>
    <col min="6158" max="6158" width="3.375" style="130" customWidth="1"/>
    <col min="6159" max="6159" width="3.125" style="130" customWidth="1"/>
    <col min="6160" max="6160" width="3.375" style="130" customWidth="1"/>
    <col min="6161" max="6161" width="1.375" style="130" customWidth="1"/>
    <col min="6162" max="6162" width="3.375" style="130" customWidth="1"/>
    <col min="6163" max="6163" width="3.125" style="130" customWidth="1"/>
    <col min="6164" max="6164" width="3.375" style="130" customWidth="1"/>
    <col min="6165" max="6165" width="1.375" style="130" customWidth="1"/>
    <col min="6166" max="6166" width="3.375" style="130" customWidth="1"/>
    <col min="6167" max="6167" width="3.125" style="130" customWidth="1"/>
    <col min="6168" max="6168" width="3.375" style="130" customWidth="1"/>
    <col min="6169" max="6169" width="1.25" style="130" customWidth="1"/>
    <col min="6170" max="6400" width="9" style="130"/>
    <col min="6401" max="6401" width="1.25" style="130" customWidth="1"/>
    <col min="6402" max="6402" width="8.875" style="130" customWidth="1"/>
    <col min="6403" max="6403" width="15.875" style="130" customWidth="1"/>
    <col min="6404" max="6404" width="11" style="130" customWidth="1"/>
    <col min="6405" max="6405" width="1.375" style="130" customWidth="1"/>
    <col min="6406" max="6406" width="3.375" style="130" customWidth="1"/>
    <col min="6407" max="6407" width="3.125" style="130" customWidth="1"/>
    <col min="6408" max="6408" width="3.375" style="130" customWidth="1"/>
    <col min="6409" max="6409" width="1.375" style="130" customWidth="1"/>
    <col min="6410" max="6410" width="3.375" style="130" customWidth="1"/>
    <col min="6411" max="6411" width="3.125" style="130" customWidth="1"/>
    <col min="6412" max="6412" width="3.375" style="130" customWidth="1"/>
    <col min="6413" max="6413" width="1.375" style="130" customWidth="1"/>
    <col min="6414" max="6414" width="3.375" style="130" customWidth="1"/>
    <col min="6415" max="6415" width="3.125" style="130" customWidth="1"/>
    <col min="6416" max="6416" width="3.375" style="130" customWidth="1"/>
    <col min="6417" max="6417" width="1.375" style="130" customWidth="1"/>
    <col min="6418" max="6418" width="3.375" style="130" customWidth="1"/>
    <col min="6419" max="6419" width="3.125" style="130" customWidth="1"/>
    <col min="6420" max="6420" width="3.375" style="130" customWidth="1"/>
    <col min="6421" max="6421" width="1.375" style="130" customWidth="1"/>
    <col min="6422" max="6422" width="3.375" style="130" customWidth="1"/>
    <col min="6423" max="6423" width="3.125" style="130" customWidth="1"/>
    <col min="6424" max="6424" width="3.375" style="130" customWidth="1"/>
    <col min="6425" max="6425" width="1.25" style="130" customWidth="1"/>
    <col min="6426" max="6656" width="9" style="130"/>
    <col min="6657" max="6657" width="1.25" style="130" customWidth="1"/>
    <col min="6658" max="6658" width="8.875" style="130" customWidth="1"/>
    <col min="6659" max="6659" width="15.875" style="130" customWidth="1"/>
    <col min="6660" max="6660" width="11" style="130" customWidth="1"/>
    <col min="6661" max="6661" width="1.375" style="130" customWidth="1"/>
    <col min="6662" max="6662" width="3.375" style="130" customWidth="1"/>
    <col min="6663" max="6663" width="3.125" style="130" customWidth="1"/>
    <col min="6664" max="6664" width="3.375" style="130" customWidth="1"/>
    <col min="6665" max="6665" width="1.375" style="130" customWidth="1"/>
    <col min="6666" max="6666" width="3.375" style="130" customWidth="1"/>
    <col min="6667" max="6667" width="3.125" style="130" customWidth="1"/>
    <col min="6668" max="6668" width="3.375" style="130" customWidth="1"/>
    <col min="6669" max="6669" width="1.375" style="130" customWidth="1"/>
    <col min="6670" max="6670" width="3.375" style="130" customWidth="1"/>
    <col min="6671" max="6671" width="3.125" style="130" customWidth="1"/>
    <col min="6672" max="6672" width="3.375" style="130" customWidth="1"/>
    <col min="6673" max="6673" width="1.375" style="130" customWidth="1"/>
    <col min="6674" max="6674" width="3.375" style="130" customWidth="1"/>
    <col min="6675" max="6675" width="3.125" style="130" customWidth="1"/>
    <col min="6676" max="6676" width="3.375" style="130" customWidth="1"/>
    <col min="6677" max="6677" width="1.375" style="130" customWidth="1"/>
    <col min="6678" max="6678" width="3.375" style="130" customWidth="1"/>
    <col min="6679" max="6679" width="3.125" style="130" customWidth="1"/>
    <col min="6680" max="6680" width="3.375" style="130" customWidth="1"/>
    <col min="6681" max="6681" width="1.25" style="130" customWidth="1"/>
    <col min="6682" max="6912" width="9" style="130"/>
    <col min="6913" max="6913" width="1.25" style="130" customWidth="1"/>
    <col min="6914" max="6914" width="8.875" style="130" customWidth="1"/>
    <col min="6915" max="6915" width="15.875" style="130" customWidth="1"/>
    <col min="6916" max="6916" width="11" style="130" customWidth="1"/>
    <col min="6917" max="6917" width="1.375" style="130" customWidth="1"/>
    <col min="6918" max="6918" width="3.375" style="130" customWidth="1"/>
    <col min="6919" max="6919" width="3.125" style="130" customWidth="1"/>
    <col min="6920" max="6920" width="3.375" style="130" customWidth="1"/>
    <col min="6921" max="6921" width="1.375" style="130" customWidth="1"/>
    <col min="6922" max="6922" width="3.375" style="130" customWidth="1"/>
    <col min="6923" max="6923" width="3.125" style="130" customWidth="1"/>
    <col min="6924" max="6924" width="3.375" style="130" customWidth="1"/>
    <col min="6925" max="6925" width="1.375" style="130" customWidth="1"/>
    <col min="6926" max="6926" width="3.375" style="130" customWidth="1"/>
    <col min="6927" max="6927" width="3.125" style="130" customWidth="1"/>
    <col min="6928" max="6928" width="3.375" style="130" customWidth="1"/>
    <col min="6929" max="6929" width="1.375" style="130" customWidth="1"/>
    <col min="6930" max="6930" width="3.375" style="130" customWidth="1"/>
    <col min="6931" max="6931" width="3.125" style="130" customWidth="1"/>
    <col min="6932" max="6932" width="3.375" style="130" customWidth="1"/>
    <col min="6933" max="6933" width="1.375" style="130" customWidth="1"/>
    <col min="6934" max="6934" width="3.375" style="130" customWidth="1"/>
    <col min="6935" max="6935" width="3.125" style="130" customWidth="1"/>
    <col min="6936" max="6936" width="3.375" style="130" customWidth="1"/>
    <col min="6937" max="6937" width="1.25" style="130" customWidth="1"/>
    <col min="6938" max="7168" width="9" style="130"/>
    <col min="7169" max="7169" width="1.25" style="130" customWidth="1"/>
    <col min="7170" max="7170" width="8.875" style="130" customWidth="1"/>
    <col min="7171" max="7171" width="15.875" style="130" customWidth="1"/>
    <col min="7172" max="7172" width="11" style="130" customWidth="1"/>
    <col min="7173" max="7173" width="1.375" style="130" customWidth="1"/>
    <col min="7174" max="7174" width="3.375" style="130" customWidth="1"/>
    <col min="7175" max="7175" width="3.125" style="130" customWidth="1"/>
    <col min="7176" max="7176" width="3.375" style="130" customWidth="1"/>
    <col min="7177" max="7177" width="1.375" style="130" customWidth="1"/>
    <col min="7178" max="7178" width="3.375" style="130" customWidth="1"/>
    <col min="7179" max="7179" width="3.125" style="130" customWidth="1"/>
    <col min="7180" max="7180" width="3.375" style="130" customWidth="1"/>
    <col min="7181" max="7181" width="1.375" style="130" customWidth="1"/>
    <col min="7182" max="7182" width="3.375" style="130" customWidth="1"/>
    <col min="7183" max="7183" width="3.125" style="130" customWidth="1"/>
    <col min="7184" max="7184" width="3.375" style="130" customWidth="1"/>
    <col min="7185" max="7185" width="1.375" style="130" customWidth="1"/>
    <col min="7186" max="7186" width="3.375" style="130" customWidth="1"/>
    <col min="7187" max="7187" width="3.125" style="130" customWidth="1"/>
    <col min="7188" max="7188" width="3.375" style="130" customWidth="1"/>
    <col min="7189" max="7189" width="1.375" style="130" customWidth="1"/>
    <col min="7190" max="7190" width="3.375" style="130" customWidth="1"/>
    <col min="7191" max="7191" width="3.125" style="130" customWidth="1"/>
    <col min="7192" max="7192" width="3.375" style="130" customWidth="1"/>
    <col min="7193" max="7193" width="1.25" style="130" customWidth="1"/>
    <col min="7194" max="7424" width="9" style="130"/>
    <col min="7425" max="7425" width="1.25" style="130" customWidth="1"/>
    <col min="7426" max="7426" width="8.875" style="130" customWidth="1"/>
    <col min="7427" max="7427" width="15.875" style="130" customWidth="1"/>
    <col min="7428" max="7428" width="11" style="130" customWidth="1"/>
    <col min="7429" max="7429" width="1.375" style="130" customWidth="1"/>
    <col min="7430" max="7430" width="3.375" style="130" customWidth="1"/>
    <col min="7431" max="7431" width="3.125" style="130" customWidth="1"/>
    <col min="7432" max="7432" width="3.375" style="130" customWidth="1"/>
    <col min="7433" max="7433" width="1.375" style="130" customWidth="1"/>
    <col min="7434" max="7434" width="3.375" style="130" customWidth="1"/>
    <col min="7435" max="7435" width="3.125" style="130" customWidth="1"/>
    <col min="7436" max="7436" width="3.375" style="130" customWidth="1"/>
    <col min="7437" max="7437" width="1.375" style="130" customWidth="1"/>
    <col min="7438" max="7438" width="3.375" style="130" customWidth="1"/>
    <col min="7439" max="7439" width="3.125" style="130" customWidth="1"/>
    <col min="7440" max="7440" width="3.375" style="130" customWidth="1"/>
    <col min="7441" max="7441" width="1.375" style="130" customWidth="1"/>
    <col min="7442" max="7442" width="3.375" style="130" customWidth="1"/>
    <col min="7443" max="7443" width="3.125" style="130" customWidth="1"/>
    <col min="7444" max="7444" width="3.375" style="130" customWidth="1"/>
    <col min="7445" max="7445" width="1.375" style="130" customWidth="1"/>
    <col min="7446" max="7446" width="3.375" style="130" customWidth="1"/>
    <col min="7447" max="7447" width="3.125" style="130" customWidth="1"/>
    <col min="7448" max="7448" width="3.375" style="130" customWidth="1"/>
    <col min="7449" max="7449" width="1.25" style="130" customWidth="1"/>
    <col min="7450" max="7680" width="9" style="130"/>
    <col min="7681" max="7681" width="1.25" style="130" customWidth="1"/>
    <col min="7682" max="7682" width="8.875" style="130" customWidth="1"/>
    <col min="7683" max="7683" width="15.875" style="130" customWidth="1"/>
    <col min="7684" max="7684" width="11" style="130" customWidth="1"/>
    <col min="7685" max="7685" width="1.375" style="130" customWidth="1"/>
    <col min="7686" max="7686" width="3.375" style="130" customWidth="1"/>
    <col min="7687" max="7687" width="3.125" style="130" customWidth="1"/>
    <col min="7688" max="7688" width="3.375" style="130" customWidth="1"/>
    <col min="7689" max="7689" width="1.375" style="130" customWidth="1"/>
    <col min="7690" max="7690" width="3.375" style="130" customWidth="1"/>
    <col min="7691" max="7691" width="3.125" style="130" customWidth="1"/>
    <col min="7692" max="7692" width="3.375" style="130" customWidth="1"/>
    <col min="7693" max="7693" width="1.375" style="130" customWidth="1"/>
    <col min="7694" max="7694" width="3.375" style="130" customWidth="1"/>
    <col min="7695" max="7695" width="3.125" style="130" customWidth="1"/>
    <col min="7696" max="7696" width="3.375" style="130" customWidth="1"/>
    <col min="7697" max="7697" width="1.375" style="130" customWidth="1"/>
    <col min="7698" max="7698" width="3.375" style="130" customWidth="1"/>
    <col min="7699" max="7699" width="3.125" style="130" customWidth="1"/>
    <col min="7700" max="7700" width="3.375" style="130" customWidth="1"/>
    <col min="7701" max="7701" width="1.375" style="130" customWidth="1"/>
    <col min="7702" max="7702" width="3.375" style="130" customWidth="1"/>
    <col min="7703" max="7703" width="3.125" style="130" customWidth="1"/>
    <col min="7704" max="7704" width="3.375" style="130" customWidth="1"/>
    <col min="7705" max="7705" width="1.25" style="130" customWidth="1"/>
    <col min="7706" max="7936" width="9" style="130"/>
    <col min="7937" max="7937" width="1.25" style="130" customWidth="1"/>
    <col min="7938" max="7938" width="8.875" style="130" customWidth="1"/>
    <col min="7939" max="7939" width="15.875" style="130" customWidth="1"/>
    <col min="7940" max="7940" width="11" style="130" customWidth="1"/>
    <col min="7941" max="7941" width="1.375" style="130" customWidth="1"/>
    <col min="7942" max="7942" width="3.375" style="130" customWidth="1"/>
    <col min="7943" max="7943" width="3.125" style="130" customWidth="1"/>
    <col min="7944" max="7944" width="3.375" style="130" customWidth="1"/>
    <col min="7945" max="7945" width="1.375" style="130" customWidth="1"/>
    <col min="7946" max="7946" width="3.375" style="130" customWidth="1"/>
    <col min="7947" max="7947" width="3.125" style="130" customWidth="1"/>
    <col min="7948" max="7948" width="3.375" style="130" customWidth="1"/>
    <col min="7949" max="7949" width="1.375" style="130" customWidth="1"/>
    <col min="7950" max="7950" width="3.375" style="130" customWidth="1"/>
    <col min="7951" max="7951" width="3.125" style="130" customWidth="1"/>
    <col min="7952" max="7952" width="3.375" style="130" customWidth="1"/>
    <col min="7953" max="7953" width="1.375" style="130" customWidth="1"/>
    <col min="7954" max="7954" width="3.375" style="130" customWidth="1"/>
    <col min="7955" max="7955" width="3.125" style="130" customWidth="1"/>
    <col min="7956" max="7956" width="3.375" style="130" customWidth="1"/>
    <col min="7957" max="7957" width="1.375" style="130" customWidth="1"/>
    <col min="7958" max="7958" width="3.375" style="130" customWidth="1"/>
    <col min="7959" max="7959" width="3.125" style="130" customWidth="1"/>
    <col min="7960" max="7960" width="3.375" style="130" customWidth="1"/>
    <col min="7961" max="7961" width="1.25" style="130" customWidth="1"/>
    <col min="7962" max="8192" width="9" style="130"/>
    <col min="8193" max="8193" width="1.25" style="130" customWidth="1"/>
    <col min="8194" max="8194" width="8.875" style="130" customWidth="1"/>
    <col min="8195" max="8195" width="15.875" style="130" customWidth="1"/>
    <col min="8196" max="8196" width="11" style="130" customWidth="1"/>
    <col min="8197" max="8197" width="1.375" style="130" customWidth="1"/>
    <col min="8198" max="8198" width="3.375" style="130" customWidth="1"/>
    <col min="8199" max="8199" width="3.125" style="130" customWidth="1"/>
    <col min="8200" max="8200" width="3.375" style="130" customWidth="1"/>
    <col min="8201" max="8201" width="1.375" style="130" customWidth="1"/>
    <col min="8202" max="8202" width="3.375" style="130" customWidth="1"/>
    <col min="8203" max="8203" width="3.125" style="130" customWidth="1"/>
    <col min="8204" max="8204" width="3.375" style="130" customWidth="1"/>
    <col min="8205" max="8205" width="1.375" style="130" customWidth="1"/>
    <col min="8206" max="8206" width="3.375" style="130" customWidth="1"/>
    <col min="8207" max="8207" width="3.125" style="130" customWidth="1"/>
    <col min="8208" max="8208" width="3.375" style="130" customWidth="1"/>
    <col min="8209" max="8209" width="1.375" style="130" customWidth="1"/>
    <col min="8210" max="8210" width="3.375" style="130" customWidth="1"/>
    <col min="8211" max="8211" width="3.125" style="130" customWidth="1"/>
    <col min="8212" max="8212" width="3.375" style="130" customWidth="1"/>
    <col min="8213" max="8213" width="1.375" style="130" customWidth="1"/>
    <col min="8214" max="8214" width="3.375" style="130" customWidth="1"/>
    <col min="8215" max="8215" width="3.125" style="130" customWidth="1"/>
    <col min="8216" max="8216" width="3.375" style="130" customWidth="1"/>
    <col min="8217" max="8217" width="1.25" style="130" customWidth="1"/>
    <col min="8218" max="8448" width="9" style="130"/>
    <col min="8449" max="8449" width="1.25" style="130" customWidth="1"/>
    <col min="8450" max="8450" width="8.875" style="130" customWidth="1"/>
    <col min="8451" max="8451" width="15.875" style="130" customWidth="1"/>
    <col min="8452" max="8452" width="11" style="130" customWidth="1"/>
    <col min="8453" max="8453" width="1.375" style="130" customWidth="1"/>
    <col min="8454" max="8454" width="3.375" style="130" customWidth="1"/>
    <col min="8455" max="8455" width="3.125" style="130" customWidth="1"/>
    <col min="8456" max="8456" width="3.375" style="130" customWidth="1"/>
    <col min="8457" max="8457" width="1.375" style="130" customWidth="1"/>
    <col min="8458" max="8458" width="3.375" style="130" customWidth="1"/>
    <col min="8459" max="8459" width="3.125" style="130" customWidth="1"/>
    <col min="8460" max="8460" width="3.375" style="130" customWidth="1"/>
    <col min="8461" max="8461" width="1.375" style="130" customWidth="1"/>
    <col min="8462" max="8462" width="3.375" style="130" customWidth="1"/>
    <col min="8463" max="8463" width="3.125" style="130" customWidth="1"/>
    <col min="8464" max="8464" width="3.375" style="130" customWidth="1"/>
    <col min="8465" max="8465" width="1.375" style="130" customWidth="1"/>
    <col min="8466" max="8466" width="3.375" style="130" customWidth="1"/>
    <col min="8467" max="8467" width="3.125" style="130" customWidth="1"/>
    <col min="8468" max="8468" width="3.375" style="130" customWidth="1"/>
    <col min="8469" max="8469" width="1.375" style="130" customWidth="1"/>
    <col min="8470" max="8470" width="3.375" style="130" customWidth="1"/>
    <col min="8471" max="8471" width="3.125" style="130" customWidth="1"/>
    <col min="8472" max="8472" width="3.375" style="130" customWidth="1"/>
    <col min="8473" max="8473" width="1.25" style="130" customWidth="1"/>
    <col min="8474" max="8704" width="9" style="130"/>
    <col min="8705" max="8705" width="1.25" style="130" customWidth="1"/>
    <col min="8706" max="8706" width="8.875" style="130" customWidth="1"/>
    <col min="8707" max="8707" width="15.875" style="130" customWidth="1"/>
    <col min="8708" max="8708" width="11" style="130" customWidth="1"/>
    <col min="8709" max="8709" width="1.375" style="130" customWidth="1"/>
    <col min="8710" max="8710" width="3.375" style="130" customWidth="1"/>
    <col min="8711" max="8711" width="3.125" style="130" customWidth="1"/>
    <col min="8712" max="8712" width="3.375" style="130" customWidth="1"/>
    <col min="8713" max="8713" width="1.375" style="130" customWidth="1"/>
    <col min="8714" max="8714" width="3.375" style="130" customWidth="1"/>
    <col min="8715" max="8715" width="3.125" style="130" customWidth="1"/>
    <col min="8716" max="8716" width="3.375" style="130" customWidth="1"/>
    <col min="8717" max="8717" width="1.375" style="130" customWidth="1"/>
    <col min="8718" max="8718" width="3.375" style="130" customWidth="1"/>
    <col min="8719" max="8719" width="3.125" style="130" customWidth="1"/>
    <col min="8720" max="8720" width="3.375" style="130" customWidth="1"/>
    <col min="8721" max="8721" width="1.375" style="130" customWidth="1"/>
    <col min="8722" max="8722" width="3.375" style="130" customWidth="1"/>
    <col min="8723" max="8723" width="3.125" style="130" customWidth="1"/>
    <col min="8724" max="8724" width="3.375" style="130" customWidth="1"/>
    <col min="8725" max="8725" width="1.375" style="130" customWidth="1"/>
    <col min="8726" max="8726" width="3.375" style="130" customWidth="1"/>
    <col min="8727" max="8727" width="3.125" style="130" customWidth="1"/>
    <col min="8728" max="8728" width="3.375" style="130" customWidth="1"/>
    <col min="8729" max="8729" width="1.25" style="130" customWidth="1"/>
    <col min="8730" max="8960" width="9" style="130"/>
    <col min="8961" max="8961" width="1.25" style="130" customWidth="1"/>
    <col min="8962" max="8962" width="8.875" style="130" customWidth="1"/>
    <col min="8963" max="8963" width="15.875" style="130" customWidth="1"/>
    <col min="8964" max="8964" width="11" style="130" customWidth="1"/>
    <col min="8965" max="8965" width="1.375" style="130" customWidth="1"/>
    <col min="8966" max="8966" width="3.375" style="130" customWidth="1"/>
    <col min="8967" max="8967" width="3.125" style="130" customWidth="1"/>
    <col min="8968" max="8968" width="3.375" style="130" customWidth="1"/>
    <col min="8969" max="8969" width="1.375" style="130" customWidth="1"/>
    <col min="8970" max="8970" width="3.375" style="130" customWidth="1"/>
    <col min="8971" max="8971" width="3.125" style="130" customWidth="1"/>
    <col min="8972" max="8972" width="3.375" style="130" customWidth="1"/>
    <col min="8973" max="8973" width="1.375" style="130" customWidth="1"/>
    <col min="8974" max="8974" width="3.375" style="130" customWidth="1"/>
    <col min="8975" max="8975" width="3.125" style="130" customWidth="1"/>
    <col min="8976" max="8976" width="3.375" style="130" customWidth="1"/>
    <col min="8977" max="8977" width="1.375" style="130" customWidth="1"/>
    <col min="8978" max="8978" width="3.375" style="130" customWidth="1"/>
    <col min="8979" max="8979" width="3.125" style="130" customWidth="1"/>
    <col min="8980" max="8980" width="3.375" style="130" customWidth="1"/>
    <col min="8981" max="8981" width="1.375" style="130" customWidth="1"/>
    <col min="8982" max="8982" width="3.375" style="130" customWidth="1"/>
    <col min="8983" max="8983" width="3.125" style="130" customWidth="1"/>
    <col min="8984" max="8984" width="3.375" style="130" customWidth="1"/>
    <col min="8985" max="8985" width="1.25" style="130" customWidth="1"/>
    <col min="8986" max="9216" width="9" style="130"/>
    <col min="9217" max="9217" width="1.25" style="130" customWidth="1"/>
    <col min="9218" max="9218" width="8.875" style="130" customWidth="1"/>
    <col min="9219" max="9219" width="15.875" style="130" customWidth="1"/>
    <col min="9220" max="9220" width="11" style="130" customWidth="1"/>
    <col min="9221" max="9221" width="1.375" style="130" customWidth="1"/>
    <col min="9222" max="9222" width="3.375" style="130" customWidth="1"/>
    <col min="9223" max="9223" width="3.125" style="130" customWidth="1"/>
    <col min="9224" max="9224" width="3.375" style="130" customWidth="1"/>
    <col min="9225" max="9225" width="1.375" style="130" customWidth="1"/>
    <col min="9226" max="9226" width="3.375" style="130" customWidth="1"/>
    <col min="9227" max="9227" width="3.125" style="130" customWidth="1"/>
    <col min="9228" max="9228" width="3.375" style="130" customWidth="1"/>
    <col min="9229" max="9229" width="1.375" style="130" customWidth="1"/>
    <col min="9230" max="9230" width="3.375" style="130" customWidth="1"/>
    <col min="9231" max="9231" width="3.125" style="130" customWidth="1"/>
    <col min="9232" max="9232" width="3.375" style="130" customWidth="1"/>
    <col min="9233" max="9233" width="1.375" style="130" customWidth="1"/>
    <col min="9234" max="9234" width="3.375" style="130" customWidth="1"/>
    <col min="9235" max="9235" width="3.125" style="130" customWidth="1"/>
    <col min="9236" max="9236" width="3.375" style="130" customWidth="1"/>
    <col min="9237" max="9237" width="1.375" style="130" customWidth="1"/>
    <col min="9238" max="9238" width="3.375" style="130" customWidth="1"/>
    <col min="9239" max="9239" width="3.125" style="130" customWidth="1"/>
    <col min="9240" max="9240" width="3.375" style="130" customWidth="1"/>
    <col min="9241" max="9241" width="1.25" style="130" customWidth="1"/>
    <col min="9242" max="9472" width="9" style="130"/>
    <col min="9473" max="9473" width="1.25" style="130" customWidth="1"/>
    <col min="9474" max="9474" width="8.875" style="130" customWidth="1"/>
    <col min="9475" max="9475" width="15.875" style="130" customWidth="1"/>
    <col min="9476" max="9476" width="11" style="130" customWidth="1"/>
    <col min="9477" max="9477" width="1.375" style="130" customWidth="1"/>
    <col min="9478" max="9478" width="3.375" style="130" customWidth="1"/>
    <col min="9479" max="9479" width="3.125" style="130" customWidth="1"/>
    <col min="9480" max="9480" width="3.375" style="130" customWidth="1"/>
    <col min="9481" max="9481" width="1.375" style="130" customWidth="1"/>
    <col min="9482" max="9482" width="3.375" style="130" customWidth="1"/>
    <col min="9483" max="9483" width="3.125" style="130" customWidth="1"/>
    <col min="9484" max="9484" width="3.375" style="130" customWidth="1"/>
    <col min="9485" max="9485" width="1.375" style="130" customWidth="1"/>
    <col min="9486" max="9486" width="3.375" style="130" customWidth="1"/>
    <col min="9487" max="9487" width="3.125" style="130" customWidth="1"/>
    <col min="9488" max="9488" width="3.375" style="130" customWidth="1"/>
    <col min="9489" max="9489" width="1.375" style="130" customWidth="1"/>
    <col min="9490" max="9490" width="3.375" style="130" customWidth="1"/>
    <col min="9491" max="9491" width="3.125" style="130" customWidth="1"/>
    <col min="9492" max="9492" width="3.375" style="130" customWidth="1"/>
    <col min="9493" max="9493" width="1.375" style="130" customWidth="1"/>
    <col min="9494" max="9494" width="3.375" style="130" customWidth="1"/>
    <col min="9495" max="9495" width="3.125" style="130" customWidth="1"/>
    <col min="9496" max="9496" width="3.375" style="130" customWidth="1"/>
    <col min="9497" max="9497" width="1.25" style="130" customWidth="1"/>
    <col min="9498" max="9728" width="9" style="130"/>
    <col min="9729" max="9729" width="1.25" style="130" customWidth="1"/>
    <col min="9730" max="9730" width="8.875" style="130" customWidth="1"/>
    <col min="9731" max="9731" width="15.875" style="130" customWidth="1"/>
    <col min="9732" max="9732" width="11" style="130" customWidth="1"/>
    <col min="9733" max="9733" width="1.375" style="130" customWidth="1"/>
    <col min="9734" max="9734" width="3.375" style="130" customWidth="1"/>
    <col min="9735" max="9735" width="3.125" style="130" customWidth="1"/>
    <col min="9736" max="9736" width="3.375" style="130" customWidth="1"/>
    <col min="9737" max="9737" width="1.375" style="130" customWidth="1"/>
    <col min="9738" max="9738" width="3.375" style="130" customWidth="1"/>
    <col min="9739" max="9739" width="3.125" style="130" customWidth="1"/>
    <col min="9740" max="9740" width="3.375" style="130" customWidth="1"/>
    <col min="9741" max="9741" width="1.375" style="130" customWidth="1"/>
    <col min="9742" max="9742" width="3.375" style="130" customWidth="1"/>
    <col min="9743" max="9743" width="3.125" style="130" customWidth="1"/>
    <col min="9744" max="9744" width="3.375" style="130" customWidth="1"/>
    <col min="9745" max="9745" width="1.375" style="130" customWidth="1"/>
    <col min="9746" max="9746" width="3.375" style="130" customWidth="1"/>
    <col min="9747" max="9747" width="3.125" style="130" customWidth="1"/>
    <col min="9748" max="9748" width="3.375" style="130" customWidth="1"/>
    <col min="9749" max="9749" width="1.375" style="130" customWidth="1"/>
    <col min="9750" max="9750" width="3.375" style="130" customWidth="1"/>
    <col min="9751" max="9751" width="3.125" style="130" customWidth="1"/>
    <col min="9752" max="9752" width="3.375" style="130" customWidth="1"/>
    <col min="9753" max="9753" width="1.25" style="130" customWidth="1"/>
    <col min="9754" max="9984" width="9" style="130"/>
    <col min="9985" max="9985" width="1.25" style="130" customWidth="1"/>
    <col min="9986" max="9986" width="8.875" style="130" customWidth="1"/>
    <col min="9987" max="9987" width="15.875" style="130" customWidth="1"/>
    <col min="9988" max="9988" width="11" style="130" customWidth="1"/>
    <col min="9989" max="9989" width="1.375" style="130" customWidth="1"/>
    <col min="9990" max="9990" width="3.375" style="130" customWidth="1"/>
    <col min="9991" max="9991" width="3.125" style="130" customWidth="1"/>
    <col min="9992" max="9992" width="3.375" style="130" customWidth="1"/>
    <col min="9993" max="9993" width="1.375" style="130" customWidth="1"/>
    <col min="9994" max="9994" width="3.375" style="130" customWidth="1"/>
    <col min="9995" max="9995" width="3.125" style="130" customWidth="1"/>
    <col min="9996" max="9996" width="3.375" style="130" customWidth="1"/>
    <col min="9997" max="9997" width="1.375" style="130" customWidth="1"/>
    <col min="9998" max="9998" width="3.375" style="130" customWidth="1"/>
    <col min="9999" max="9999" width="3.125" style="130" customWidth="1"/>
    <col min="10000" max="10000" width="3.375" style="130" customWidth="1"/>
    <col min="10001" max="10001" width="1.375" style="130" customWidth="1"/>
    <col min="10002" max="10002" width="3.375" style="130" customWidth="1"/>
    <col min="10003" max="10003" width="3.125" style="130" customWidth="1"/>
    <col min="10004" max="10004" width="3.375" style="130" customWidth="1"/>
    <col min="10005" max="10005" width="1.375" style="130" customWidth="1"/>
    <col min="10006" max="10006" width="3.375" style="130" customWidth="1"/>
    <col min="10007" max="10007" width="3.125" style="130" customWidth="1"/>
    <col min="10008" max="10008" width="3.375" style="130" customWidth="1"/>
    <col min="10009" max="10009" width="1.25" style="130" customWidth="1"/>
    <col min="10010" max="10240" width="9" style="130"/>
    <col min="10241" max="10241" width="1.25" style="130" customWidth="1"/>
    <col min="10242" max="10242" width="8.875" style="130" customWidth="1"/>
    <col min="10243" max="10243" width="15.875" style="130" customWidth="1"/>
    <col min="10244" max="10244" width="11" style="130" customWidth="1"/>
    <col min="10245" max="10245" width="1.375" style="130" customWidth="1"/>
    <col min="10246" max="10246" width="3.375" style="130" customWidth="1"/>
    <col min="10247" max="10247" width="3.125" style="130" customWidth="1"/>
    <col min="10248" max="10248" width="3.375" style="130" customWidth="1"/>
    <col min="10249" max="10249" width="1.375" style="130" customWidth="1"/>
    <col min="10250" max="10250" width="3.375" style="130" customWidth="1"/>
    <col min="10251" max="10251" width="3.125" style="130" customWidth="1"/>
    <col min="10252" max="10252" width="3.375" style="130" customWidth="1"/>
    <col min="10253" max="10253" width="1.375" style="130" customWidth="1"/>
    <col min="10254" max="10254" width="3.375" style="130" customWidth="1"/>
    <col min="10255" max="10255" width="3.125" style="130" customWidth="1"/>
    <col min="10256" max="10256" width="3.375" style="130" customWidth="1"/>
    <col min="10257" max="10257" width="1.375" style="130" customWidth="1"/>
    <col min="10258" max="10258" width="3.375" style="130" customWidth="1"/>
    <col min="10259" max="10259" width="3.125" style="130" customWidth="1"/>
    <col min="10260" max="10260" width="3.375" style="130" customWidth="1"/>
    <col min="10261" max="10261" width="1.375" style="130" customWidth="1"/>
    <col min="10262" max="10262" width="3.375" style="130" customWidth="1"/>
    <col min="10263" max="10263" width="3.125" style="130" customWidth="1"/>
    <col min="10264" max="10264" width="3.375" style="130" customWidth="1"/>
    <col min="10265" max="10265" width="1.25" style="130" customWidth="1"/>
    <col min="10266" max="10496" width="9" style="130"/>
    <col min="10497" max="10497" width="1.25" style="130" customWidth="1"/>
    <col min="10498" max="10498" width="8.875" style="130" customWidth="1"/>
    <col min="10499" max="10499" width="15.875" style="130" customWidth="1"/>
    <col min="10500" max="10500" width="11" style="130" customWidth="1"/>
    <col min="10501" max="10501" width="1.375" style="130" customWidth="1"/>
    <col min="10502" max="10502" width="3.375" style="130" customWidth="1"/>
    <col min="10503" max="10503" width="3.125" style="130" customWidth="1"/>
    <col min="10504" max="10504" width="3.375" style="130" customWidth="1"/>
    <col min="10505" max="10505" width="1.375" style="130" customWidth="1"/>
    <col min="10506" max="10506" width="3.375" style="130" customWidth="1"/>
    <col min="10507" max="10507" width="3.125" style="130" customWidth="1"/>
    <col min="10508" max="10508" width="3.375" style="130" customWidth="1"/>
    <col min="10509" max="10509" width="1.375" style="130" customWidth="1"/>
    <col min="10510" max="10510" width="3.375" style="130" customWidth="1"/>
    <col min="10511" max="10511" width="3.125" style="130" customWidth="1"/>
    <col min="10512" max="10512" width="3.375" style="130" customWidth="1"/>
    <col min="10513" max="10513" width="1.375" style="130" customWidth="1"/>
    <col min="10514" max="10514" width="3.375" style="130" customWidth="1"/>
    <col min="10515" max="10515" width="3.125" style="130" customWidth="1"/>
    <col min="10516" max="10516" width="3.375" style="130" customWidth="1"/>
    <col min="10517" max="10517" width="1.375" style="130" customWidth="1"/>
    <col min="10518" max="10518" width="3.375" style="130" customWidth="1"/>
    <col min="10519" max="10519" width="3.125" style="130" customWidth="1"/>
    <col min="10520" max="10520" width="3.375" style="130" customWidth="1"/>
    <col min="10521" max="10521" width="1.25" style="130" customWidth="1"/>
    <col min="10522" max="10752" width="9" style="130"/>
    <col min="10753" max="10753" width="1.25" style="130" customWidth="1"/>
    <col min="10754" max="10754" width="8.875" style="130" customWidth="1"/>
    <col min="10755" max="10755" width="15.875" style="130" customWidth="1"/>
    <col min="10756" max="10756" width="11" style="130" customWidth="1"/>
    <col min="10757" max="10757" width="1.375" style="130" customWidth="1"/>
    <col min="10758" max="10758" width="3.375" style="130" customWidth="1"/>
    <col min="10759" max="10759" width="3.125" style="130" customWidth="1"/>
    <col min="10760" max="10760" width="3.375" style="130" customWidth="1"/>
    <col min="10761" max="10761" width="1.375" style="130" customWidth="1"/>
    <col min="10762" max="10762" width="3.375" style="130" customWidth="1"/>
    <col min="10763" max="10763" width="3.125" style="130" customWidth="1"/>
    <col min="10764" max="10764" width="3.375" style="130" customWidth="1"/>
    <col min="10765" max="10765" width="1.375" style="130" customWidth="1"/>
    <col min="10766" max="10766" width="3.375" style="130" customWidth="1"/>
    <col min="10767" max="10767" width="3.125" style="130" customWidth="1"/>
    <col min="10768" max="10768" width="3.375" style="130" customWidth="1"/>
    <col min="10769" max="10769" width="1.375" style="130" customWidth="1"/>
    <col min="10770" max="10770" width="3.375" style="130" customWidth="1"/>
    <col min="10771" max="10771" width="3.125" style="130" customWidth="1"/>
    <col min="10772" max="10772" width="3.375" style="130" customWidth="1"/>
    <col min="10773" max="10773" width="1.375" style="130" customWidth="1"/>
    <col min="10774" max="10774" width="3.375" style="130" customWidth="1"/>
    <col min="10775" max="10775" width="3.125" style="130" customWidth="1"/>
    <col min="10776" max="10776" width="3.375" style="130" customWidth="1"/>
    <col min="10777" max="10777" width="1.25" style="130" customWidth="1"/>
    <col min="10778" max="11008" width="9" style="130"/>
    <col min="11009" max="11009" width="1.25" style="130" customWidth="1"/>
    <col min="11010" max="11010" width="8.875" style="130" customWidth="1"/>
    <col min="11011" max="11011" width="15.875" style="130" customWidth="1"/>
    <col min="11012" max="11012" width="11" style="130" customWidth="1"/>
    <col min="11013" max="11013" width="1.375" style="130" customWidth="1"/>
    <col min="11014" max="11014" width="3.375" style="130" customWidth="1"/>
    <col min="11015" max="11015" width="3.125" style="130" customWidth="1"/>
    <col min="11016" max="11016" width="3.375" style="130" customWidth="1"/>
    <col min="11017" max="11017" width="1.375" style="130" customWidth="1"/>
    <col min="11018" max="11018" width="3.375" style="130" customWidth="1"/>
    <col min="11019" max="11019" width="3.125" style="130" customWidth="1"/>
    <col min="11020" max="11020" width="3.375" style="130" customWidth="1"/>
    <col min="11021" max="11021" width="1.375" style="130" customWidth="1"/>
    <col min="11022" max="11022" width="3.375" style="130" customWidth="1"/>
    <col min="11023" max="11023" width="3.125" style="130" customWidth="1"/>
    <col min="11024" max="11024" width="3.375" style="130" customWidth="1"/>
    <col min="11025" max="11025" width="1.375" style="130" customWidth="1"/>
    <col min="11026" max="11026" width="3.375" style="130" customWidth="1"/>
    <col min="11027" max="11027" width="3.125" style="130" customWidth="1"/>
    <col min="11028" max="11028" width="3.375" style="130" customWidth="1"/>
    <col min="11029" max="11029" width="1.375" style="130" customWidth="1"/>
    <col min="11030" max="11030" width="3.375" style="130" customWidth="1"/>
    <col min="11031" max="11031" width="3.125" style="130" customWidth="1"/>
    <col min="11032" max="11032" width="3.375" style="130" customWidth="1"/>
    <col min="11033" max="11033" width="1.25" style="130" customWidth="1"/>
    <col min="11034" max="11264" width="9" style="130"/>
    <col min="11265" max="11265" width="1.25" style="130" customWidth="1"/>
    <col min="11266" max="11266" width="8.875" style="130" customWidth="1"/>
    <col min="11267" max="11267" width="15.875" style="130" customWidth="1"/>
    <col min="11268" max="11268" width="11" style="130" customWidth="1"/>
    <col min="11269" max="11269" width="1.375" style="130" customWidth="1"/>
    <col min="11270" max="11270" width="3.375" style="130" customWidth="1"/>
    <col min="11271" max="11271" width="3.125" style="130" customWidth="1"/>
    <col min="11272" max="11272" width="3.375" style="130" customWidth="1"/>
    <col min="11273" max="11273" width="1.375" style="130" customWidth="1"/>
    <col min="11274" max="11274" width="3.375" style="130" customWidth="1"/>
    <col min="11275" max="11275" width="3.125" style="130" customWidth="1"/>
    <col min="11276" max="11276" width="3.375" style="130" customWidth="1"/>
    <col min="11277" max="11277" width="1.375" style="130" customWidth="1"/>
    <col min="11278" max="11278" width="3.375" style="130" customWidth="1"/>
    <col min="11279" max="11279" width="3.125" style="130" customWidth="1"/>
    <col min="11280" max="11280" width="3.375" style="130" customWidth="1"/>
    <col min="11281" max="11281" width="1.375" style="130" customWidth="1"/>
    <col min="11282" max="11282" width="3.375" style="130" customWidth="1"/>
    <col min="11283" max="11283" width="3.125" style="130" customWidth="1"/>
    <col min="11284" max="11284" width="3.375" style="130" customWidth="1"/>
    <col min="11285" max="11285" width="1.375" style="130" customWidth="1"/>
    <col min="11286" max="11286" width="3.375" style="130" customWidth="1"/>
    <col min="11287" max="11287" width="3.125" style="130" customWidth="1"/>
    <col min="11288" max="11288" width="3.375" style="130" customWidth="1"/>
    <col min="11289" max="11289" width="1.25" style="130" customWidth="1"/>
    <col min="11290" max="11520" width="9" style="130"/>
    <col min="11521" max="11521" width="1.25" style="130" customWidth="1"/>
    <col min="11522" max="11522" width="8.875" style="130" customWidth="1"/>
    <col min="11523" max="11523" width="15.875" style="130" customWidth="1"/>
    <col min="11524" max="11524" width="11" style="130" customWidth="1"/>
    <col min="11525" max="11525" width="1.375" style="130" customWidth="1"/>
    <col min="11526" max="11526" width="3.375" style="130" customWidth="1"/>
    <col min="11527" max="11527" width="3.125" style="130" customWidth="1"/>
    <col min="11528" max="11528" width="3.375" style="130" customWidth="1"/>
    <col min="11529" max="11529" width="1.375" style="130" customWidth="1"/>
    <col min="11530" max="11530" width="3.375" style="130" customWidth="1"/>
    <col min="11531" max="11531" width="3.125" style="130" customWidth="1"/>
    <col min="11532" max="11532" width="3.375" style="130" customWidth="1"/>
    <col min="11533" max="11533" width="1.375" style="130" customWidth="1"/>
    <col min="11534" max="11534" width="3.375" style="130" customWidth="1"/>
    <col min="11535" max="11535" width="3.125" style="130" customWidth="1"/>
    <col min="11536" max="11536" width="3.375" style="130" customWidth="1"/>
    <col min="11537" max="11537" width="1.375" style="130" customWidth="1"/>
    <col min="11538" max="11538" width="3.375" style="130" customWidth="1"/>
    <col min="11539" max="11539" width="3.125" style="130" customWidth="1"/>
    <col min="11540" max="11540" width="3.375" style="130" customWidth="1"/>
    <col min="11541" max="11541" width="1.375" style="130" customWidth="1"/>
    <col min="11542" max="11542" width="3.375" style="130" customWidth="1"/>
    <col min="11543" max="11543" width="3.125" style="130" customWidth="1"/>
    <col min="11544" max="11544" width="3.375" style="130" customWidth="1"/>
    <col min="11545" max="11545" width="1.25" style="130" customWidth="1"/>
    <col min="11546" max="11776" width="9" style="130"/>
    <col min="11777" max="11777" width="1.25" style="130" customWidth="1"/>
    <col min="11778" max="11778" width="8.875" style="130" customWidth="1"/>
    <col min="11779" max="11779" width="15.875" style="130" customWidth="1"/>
    <col min="11780" max="11780" width="11" style="130" customWidth="1"/>
    <col min="11781" max="11781" width="1.375" style="130" customWidth="1"/>
    <col min="11782" max="11782" width="3.375" style="130" customWidth="1"/>
    <col min="11783" max="11783" width="3.125" style="130" customWidth="1"/>
    <col min="11784" max="11784" width="3.375" style="130" customWidth="1"/>
    <col min="11785" max="11785" width="1.375" style="130" customWidth="1"/>
    <col min="11786" max="11786" width="3.375" style="130" customWidth="1"/>
    <col min="11787" max="11787" width="3.125" style="130" customWidth="1"/>
    <col min="11788" max="11788" width="3.375" style="130" customWidth="1"/>
    <col min="11789" max="11789" width="1.375" style="130" customWidth="1"/>
    <col min="11790" max="11790" width="3.375" style="130" customWidth="1"/>
    <col min="11791" max="11791" width="3.125" style="130" customWidth="1"/>
    <col min="11792" max="11792" width="3.375" style="130" customWidth="1"/>
    <col min="11793" max="11793" width="1.375" style="130" customWidth="1"/>
    <col min="11794" max="11794" width="3.375" style="130" customWidth="1"/>
    <col min="11795" max="11795" width="3.125" style="130" customWidth="1"/>
    <col min="11796" max="11796" width="3.375" style="130" customWidth="1"/>
    <col min="11797" max="11797" width="1.375" style="130" customWidth="1"/>
    <col min="11798" max="11798" width="3.375" style="130" customWidth="1"/>
    <col min="11799" max="11799" width="3.125" style="130" customWidth="1"/>
    <col min="11800" max="11800" width="3.375" style="130" customWidth="1"/>
    <col min="11801" max="11801" width="1.25" style="130" customWidth="1"/>
    <col min="11802" max="12032" width="9" style="130"/>
    <col min="12033" max="12033" width="1.25" style="130" customWidth="1"/>
    <col min="12034" max="12034" width="8.875" style="130" customWidth="1"/>
    <col min="12035" max="12035" width="15.875" style="130" customWidth="1"/>
    <col min="12036" max="12036" width="11" style="130" customWidth="1"/>
    <col min="12037" max="12037" width="1.375" style="130" customWidth="1"/>
    <col min="12038" max="12038" width="3.375" style="130" customWidth="1"/>
    <col min="12039" max="12039" width="3.125" style="130" customWidth="1"/>
    <col min="12040" max="12040" width="3.375" style="130" customWidth="1"/>
    <col min="12041" max="12041" width="1.375" style="130" customWidth="1"/>
    <col min="12042" max="12042" width="3.375" style="130" customWidth="1"/>
    <col min="12043" max="12043" width="3.125" style="130" customWidth="1"/>
    <col min="12044" max="12044" width="3.375" style="130" customWidth="1"/>
    <col min="12045" max="12045" width="1.375" style="130" customWidth="1"/>
    <col min="12046" max="12046" width="3.375" style="130" customWidth="1"/>
    <col min="12047" max="12047" width="3.125" style="130" customWidth="1"/>
    <col min="12048" max="12048" width="3.375" style="130" customWidth="1"/>
    <col min="12049" max="12049" width="1.375" style="130" customWidth="1"/>
    <col min="12050" max="12050" width="3.375" style="130" customWidth="1"/>
    <col min="12051" max="12051" width="3.125" style="130" customWidth="1"/>
    <col min="12052" max="12052" width="3.375" style="130" customWidth="1"/>
    <col min="12053" max="12053" width="1.375" style="130" customWidth="1"/>
    <col min="12054" max="12054" width="3.375" style="130" customWidth="1"/>
    <col min="12055" max="12055" width="3.125" style="130" customWidth="1"/>
    <col min="12056" max="12056" width="3.375" style="130" customWidth="1"/>
    <col min="12057" max="12057" width="1.25" style="130" customWidth="1"/>
    <col min="12058" max="12288" width="9" style="130"/>
    <col min="12289" max="12289" width="1.25" style="130" customWidth="1"/>
    <col min="12290" max="12290" width="8.875" style="130" customWidth="1"/>
    <col min="12291" max="12291" width="15.875" style="130" customWidth="1"/>
    <col min="12292" max="12292" width="11" style="130" customWidth="1"/>
    <col min="12293" max="12293" width="1.375" style="130" customWidth="1"/>
    <col min="12294" max="12294" width="3.375" style="130" customWidth="1"/>
    <col min="12295" max="12295" width="3.125" style="130" customWidth="1"/>
    <col min="12296" max="12296" width="3.375" style="130" customWidth="1"/>
    <col min="12297" max="12297" width="1.375" style="130" customWidth="1"/>
    <col min="12298" max="12298" width="3.375" style="130" customWidth="1"/>
    <col min="12299" max="12299" width="3.125" style="130" customWidth="1"/>
    <col min="12300" max="12300" width="3.375" style="130" customWidth="1"/>
    <col min="12301" max="12301" width="1.375" style="130" customWidth="1"/>
    <col min="12302" max="12302" width="3.375" style="130" customWidth="1"/>
    <col min="12303" max="12303" width="3.125" style="130" customWidth="1"/>
    <col min="12304" max="12304" width="3.375" style="130" customWidth="1"/>
    <col min="12305" max="12305" width="1.375" style="130" customWidth="1"/>
    <col min="12306" max="12306" width="3.375" style="130" customWidth="1"/>
    <col min="12307" max="12307" width="3.125" style="130" customWidth="1"/>
    <col min="12308" max="12308" width="3.375" style="130" customWidth="1"/>
    <col min="12309" max="12309" width="1.375" style="130" customWidth="1"/>
    <col min="12310" max="12310" width="3.375" style="130" customWidth="1"/>
    <col min="12311" max="12311" width="3.125" style="130" customWidth="1"/>
    <col min="12312" max="12312" width="3.375" style="130" customWidth="1"/>
    <col min="12313" max="12313" width="1.25" style="130" customWidth="1"/>
    <col min="12314" max="12544" width="9" style="130"/>
    <col min="12545" max="12545" width="1.25" style="130" customWidth="1"/>
    <col min="12546" max="12546" width="8.875" style="130" customWidth="1"/>
    <col min="12547" max="12547" width="15.875" style="130" customWidth="1"/>
    <col min="12548" max="12548" width="11" style="130" customWidth="1"/>
    <col min="12549" max="12549" width="1.375" style="130" customWidth="1"/>
    <col min="12550" max="12550" width="3.375" style="130" customWidth="1"/>
    <col min="12551" max="12551" width="3.125" style="130" customWidth="1"/>
    <col min="12552" max="12552" width="3.375" style="130" customWidth="1"/>
    <col min="12553" max="12553" width="1.375" style="130" customWidth="1"/>
    <col min="12554" max="12554" width="3.375" style="130" customWidth="1"/>
    <col min="12555" max="12555" width="3.125" style="130" customWidth="1"/>
    <col min="12556" max="12556" width="3.375" style="130" customWidth="1"/>
    <col min="12557" max="12557" width="1.375" style="130" customWidth="1"/>
    <col min="12558" max="12558" width="3.375" style="130" customWidth="1"/>
    <col min="12559" max="12559" width="3.125" style="130" customWidth="1"/>
    <col min="12560" max="12560" width="3.375" style="130" customWidth="1"/>
    <col min="12561" max="12561" width="1.375" style="130" customWidth="1"/>
    <col min="12562" max="12562" width="3.375" style="130" customWidth="1"/>
    <col min="12563" max="12563" width="3.125" style="130" customWidth="1"/>
    <col min="12564" max="12564" width="3.375" style="130" customWidth="1"/>
    <col min="12565" max="12565" width="1.375" style="130" customWidth="1"/>
    <col min="12566" max="12566" width="3.375" style="130" customWidth="1"/>
    <col min="12567" max="12567" width="3.125" style="130" customWidth="1"/>
    <col min="12568" max="12568" width="3.375" style="130" customWidth="1"/>
    <col min="12569" max="12569" width="1.25" style="130" customWidth="1"/>
    <col min="12570" max="12800" width="9" style="130"/>
    <col min="12801" max="12801" width="1.25" style="130" customWidth="1"/>
    <col min="12802" max="12802" width="8.875" style="130" customWidth="1"/>
    <col min="12803" max="12803" width="15.875" style="130" customWidth="1"/>
    <col min="12804" max="12804" width="11" style="130" customWidth="1"/>
    <col min="12805" max="12805" width="1.375" style="130" customWidth="1"/>
    <col min="12806" max="12806" width="3.375" style="130" customWidth="1"/>
    <col min="12807" max="12807" width="3.125" style="130" customWidth="1"/>
    <col min="12808" max="12808" width="3.375" style="130" customWidth="1"/>
    <col min="12809" max="12809" width="1.375" style="130" customWidth="1"/>
    <col min="12810" max="12810" width="3.375" style="130" customWidth="1"/>
    <col min="12811" max="12811" width="3.125" style="130" customWidth="1"/>
    <col min="12812" max="12812" width="3.375" style="130" customWidth="1"/>
    <col min="12813" max="12813" width="1.375" style="130" customWidth="1"/>
    <col min="12814" max="12814" width="3.375" style="130" customWidth="1"/>
    <col min="12815" max="12815" width="3.125" style="130" customWidth="1"/>
    <col min="12816" max="12816" width="3.375" style="130" customWidth="1"/>
    <col min="12817" max="12817" width="1.375" style="130" customWidth="1"/>
    <col min="12818" max="12818" width="3.375" style="130" customWidth="1"/>
    <col min="12819" max="12819" width="3.125" style="130" customWidth="1"/>
    <col min="12820" max="12820" width="3.375" style="130" customWidth="1"/>
    <col min="12821" max="12821" width="1.375" style="130" customWidth="1"/>
    <col min="12822" max="12822" width="3.375" style="130" customWidth="1"/>
    <col min="12823" max="12823" width="3.125" style="130" customWidth="1"/>
    <col min="12824" max="12824" width="3.375" style="130" customWidth="1"/>
    <col min="12825" max="12825" width="1.25" style="130" customWidth="1"/>
    <col min="12826" max="13056" width="9" style="130"/>
    <col min="13057" max="13057" width="1.25" style="130" customWidth="1"/>
    <col min="13058" max="13058" width="8.875" style="130" customWidth="1"/>
    <col min="13059" max="13059" width="15.875" style="130" customWidth="1"/>
    <col min="13060" max="13060" width="11" style="130" customWidth="1"/>
    <col min="13061" max="13061" width="1.375" style="130" customWidth="1"/>
    <col min="13062" max="13062" width="3.375" style="130" customWidth="1"/>
    <col min="13063" max="13063" width="3.125" style="130" customWidth="1"/>
    <col min="13064" max="13064" width="3.375" style="130" customWidth="1"/>
    <col min="13065" max="13065" width="1.375" style="130" customWidth="1"/>
    <col min="13066" max="13066" width="3.375" style="130" customWidth="1"/>
    <col min="13067" max="13067" width="3.125" style="130" customWidth="1"/>
    <col min="13068" max="13068" width="3.375" style="130" customWidth="1"/>
    <col min="13069" max="13069" width="1.375" style="130" customWidth="1"/>
    <col min="13070" max="13070" width="3.375" style="130" customWidth="1"/>
    <col min="13071" max="13071" width="3.125" style="130" customWidth="1"/>
    <col min="13072" max="13072" width="3.375" style="130" customWidth="1"/>
    <col min="13073" max="13073" width="1.375" style="130" customWidth="1"/>
    <col min="13074" max="13074" width="3.375" style="130" customWidth="1"/>
    <col min="13075" max="13075" width="3.125" style="130" customWidth="1"/>
    <col min="13076" max="13076" width="3.375" style="130" customWidth="1"/>
    <col min="13077" max="13077" width="1.375" style="130" customWidth="1"/>
    <col min="13078" max="13078" width="3.375" style="130" customWidth="1"/>
    <col min="13079" max="13079" width="3.125" style="130" customWidth="1"/>
    <col min="13080" max="13080" width="3.375" style="130" customWidth="1"/>
    <col min="13081" max="13081" width="1.25" style="130" customWidth="1"/>
    <col min="13082" max="13312" width="9" style="130"/>
    <col min="13313" max="13313" width="1.25" style="130" customWidth="1"/>
    <col min="13314" max="13314" width="8.875" style="130" customWidth="1"/>
    <col min="13315" max="13315" width="15.875" style="130" customWidth="1"/>
    <col min="13316" max="13316" width="11" style="130" customWidth="1"/>
    <col min="13317" max="13317" width="1.375" style="130" customWidth="1"/>
    <col min="13318" max="13318" width="3.375" style="130" customWidth="1"/>
    <col min="13319" max="13319" width="3.125" style="130" customWidth="1"/>
    <col min="13320" max="13320" width="3.375" style="130" customWidth="1"/>
    <col min="13321" max="13321" width="1.375" style="130" customWidth="1"/>
    <col min="13322" max="13322" width="3.375" style="130" customWidth="1"/>
    <col min="13323" max="13323" width="3.125" style="130" customWidth="1"/>
    <col min="13324" max="13324" width="3.375" style="130" customWidth="1"/>
    <col min="13325" max="13325" width="1.375" style="130" customWidth="1"/>
    <col min="13326" max="13326" width="3.375" style="130" customWidth="1"/>
    <col min="13327" max="13327" width="3.125" style="130" customWidth="1"/>
    <col min="13328" max="13328" width="3.375" style="130" customWidth="1"/>
    <col min="13329" max="13329" width="1.375" style="130" customWidth="1"/>
    <col min="13330" max="13330" width="3.375" style="130" customWidth="1"/>
    <col min="13331" max="13331" width="3.125" style="130" customWidth="1"/>
    <col min="13332" max="13332" width="3.375" style="130" customWidth="1"/>
    <col min="13333" max="13333" width="1.375" style="130" customWidth="1"/>
    <col min="13334" max="13334" width="3.375" style="130" customWidth="1"/>
    <col min="13335" max="13335" width="3.125" style="130" customWidth="1"/>
    <col min="13336" max="13336" width="3.375" style="130" customWidth="1"/>
    <col min="13337" max="13337" width="1.25" style="130" customWidth="1"/>
    <col min="13338" max="13568" width="9" style="130"/>
    <col min="13569" max="13569" width="1.25" style="130" customWidth="1"/>
    <col min="13570" max="13570" width="8.875" style="130" customWidth="1"/>
    <col min="13571" max="13571" width="15.875" style="130" customWidth="1"/>
    <col min="13572" max="13572" width="11" style="130" customWidth="1"/>
    <col min="13573" max="13573" width="1.375" style="130" customWidth="1"/>
    <col min="13574" max="13574" width="3.375" style="130" customWidth="1"/>
    <col min="13575" max="13575" width="3.125" style="130" customWidth="1"/>
    <col min="13576" max="13576" width="3.375" style="130" customWidth="1"/>
    <col min="13577" max="13577" width="1.375" style="130" customWidth="1"/>
    <col min="13578" max="13578" width="3.375" style="130" customWidth="1"/>
    <col min="13579" max="13579" width="3.125" style="130" customWidth="1"/>
    <col min="13580" max="13580" width="3.375" style="130" customWidth="1"/>
    <col min="13581" max="13581" width="1.375" style="130" customWidth="1"/>
    <col min="13582" max="13582" width="3.375" style="130" customWidth="1"/>
    <col min="13583" max="13583" width="3.125" style="130" customWidth="1"/>
    <col min="13584" max="13584" width="3.375" style="130" customWidth="1"/>
    <col min="13585" max="13585" width="1.375" style="130" customWidth="1"/>
    <col min="13586" max="13586" width="3.375" style="130" customWidth="1"/>
    <col min="13587" max="13587" width="3.125" style="130" customWidth="1"/>
    <col min="13588" max="13588" width="3.375" style="130" customWidth="1"/>
    <col min="13589" max="13589" width="1.375" style="130" customWidth="1"/>
    <col min="13590" max="13590" width="3.375" style="130" customWidth="1"/>
    <col min="13591" max="13591" width="3.125" style="130" customWidth="1"/>
    <col min="13592" max="13592" width="3.375" style="130" customWidth="1"/>
    <col min="13593" max="13593" width="1.25" style="130" customWidth="1"/>
    <col min="13594" max="13824" width="9" style="130"/>
    <col min="13825" max="13825" width="1.25" style="130" customWidth="1"/>
    <col min="13826" max="13826" width="8.875" style="130" customWidth="1"/>
    <col min="13827" max="13827" width="15.875" style="130" customWidth="1"/>
    <col min="13828" max="13828" width="11" style="130" customWidth="1"/>
    <col min="13829" max="13829" width="1.375" style="130" customWidth="1"/>
    <col min="13830" max="13830" width="3.375" style="130" customWidth="1"/>
    <col min="13831" max="13831" width="3.125" style="130" customWidth="1"/>
    <col min="13832" max="13832" width="3.375" style="130" customWidth="1"/>
    <col min="13833" max="13833" width="1.375" style="130" customWidth="1"/>
    <col min="13834" max="13834" width="3.375" style="130" customWidth="1"/>
    <col min="13835" max="13835" width="3.125" style="130" customWidth="1"/>
    <col min="13836" max="13836" width="3.375" style="130" customWidth="1"/>
    <col min="13837" max="13837" width="1.375" style="130" customWidth="1"/>
    <col min="13838" max="13838" width="3.375" style="130" customWidth="1"/>
    <col min="13839" max="13839" width="3.125" style="130" customWidth="1"/>
    <col min="13840" max="13840" width="3.375" style="130" customWidth="1"/>
    <col min="13841" max="13841" width="1.375" style="130" customWidth="1"/>
    <col min="13842" max="13842" width="3.375" style="130" customWidth="1"/>
    <col min="13843" max="13843" width="3.125" style="130" customWidth="1"/>
    <col min="13844" max="13844" width="3.375" style="130" customWidth="1"/>
    <col min="13845" max="13845" width="1.375" style="130" customWidth="1"/>
    <col min="13846" max="13846" width="3.375" style="130" customWidth="1"/>
    <col min="13847" max="13847" width="3.125" style="130" customWidth="1"/>
    <col min="13848" max="13848" width="3.375" style="130" customWidth="1"/>
    <col min="13849" max="13849" width="1.25" style="130" customWidth="1"/>
    <col min="13850" max="14080" width="9" style="130"/>
    <col min="14081" max="14081" width="1.25" style="130" customWidth="1"/>
    <col min="14082" max="14082" width="8.875" style="130" customWidth="1"/>
    <col min="14083" max="14083" width="15.875" style="130" customWidth="1"/>
    <col min="14084" max="14084" width="11" style="130" customWidth="1"/>
    <col min="14085" max="14085" width="1.375" style="130" customWidth="1"/>
    <col min="14086" max="14086" width="3.375" style="130" customWidth="1"/>
    <col min="14087" max="14087" width="3.125" style="130" customWidth="1"/>
    <col min="14088" max="14088" width="3.375" style="130" customWidth="1"/>
    <col min="14089" max="14089" width="1.375" style="130" customWidth="1"/>
    <col min="14090" max="14090" width="3.375" style="130" customWidth="1"/>
    <col min="14091" max="14091" width="3.125" style="130" customWidth="1"/>
    <col min="14092" max="14092" width="3.375" style="130" customWidth="1"/>
    <col min="14093" max="14093" width="1.375" style="130" customWidth="1"/>
    <col min="14094" max="14094" width="3.375" style="130" customWidth="1"/>
    <col min="14095" max="14095" width="3.125" style="130" customWidth="1"/>
    <col min="14096" max="14096" width="3.375" style="130" customWidth="1"/>
    <col min="14097" max="14097" width="1.375" style="130" customWidth="1"/>
    <col min="14098" max="14098" width="3.375" style="130" customWidth="1"/>
    <col min="14099" max="14099" width="3.125" style="130" customWidth="1"/>
    <col min="14100" max="14100" width="3.375" style="130" customWidth="1"/>
    <col min="14101" max="14101" width="1.375" style="130" customWidth="1"/>
    <col min="14102" max="14102" width="3.375" style="130" customWidth="1"/>
    <col min="14103" max="14103" width="3.125" style="130" customWidth="1"/>
    <col min="14104" max="14104" width="3.375" style="130" customWidth="1"/>
    <col min="14105" max="14105" width="1.25" style="130" customWidth="1"/>
    <col min="14106" max="14336" width="9" style="130"/>
    <col min="14337" max="14337" width="1.25" style="130" customWidth="1"/>
    <col min="14338" max="14338" width="8.875" style="130" customWidth="1"/>
    <col min="14339" max="14339" width="15.875" style="130" customWidth="1"/>
    <col min="14340" max="14340" width="11" style="130" customWidth="1"/>
    <col min="14341" max="14341" width="1.375" style="130" customWidth="1"/>
    <col min="14342" max="14342" width="3.375" style="130" customWidth="1"/>
    <col min="14343" max="14343" width="3.125" style="130" customWidth="1"/>
    <col min="14344" max="14344" width="3.375" style="130" customWidth="1"/>
    <col min="14345" max="14345" width="1.375" style="130" customWidth="1"/>
    <col min="14346" max="14346" width="3.375" style="130" customWidth="1"/>
    <col min="14347" max="14347" width="3.125" style="130" customWidth="1"/>
    <col min="14348" max="14348" width="3.375" style="130" customWidth="1"/>
    <col min="14349" max="14349" width="1.375" style="130" customWidth="1"/>
    <col min="14350" max="14350" width="3.375" style="130" customWidth="1"/>
    <col min="14351" max="14351" width="3.125" style="130" customWidth="1"/>
    <col min="14352" max="14352" width="3.375" style="130" customWidth="1"/>
    <col min="14353" max="14353" width="1.375" style="130" customWidth="1"/>
    <col min="14354" max="14354" width="3.375" style="130" customWidth="1"/>
    <col min="14355" max="14355" width="3.125" style="130" customWidth="1"/>
    <col min="14356" max="14356" width="3.375" style="130" customWidth="1"/>
    <col min="14357" max="14357" width="1.375" style="130" customWidth="1"/>
    <col min="14358" max="14358" width="3.375" style="130" customWidth="1"/>
    <col min="14359" max="14359" width="3.125" style="130" customWidth="1"/>
    <col min="14360" max="14360" width="3.375" style="130" customWidth="1"/>
    <col min="14361" max="14361" width="1.25" style="130" customWidth="1"/>
    <col min="14362" max="14592" width="9" style="130"/>
    <col min="14593" max="14593" width="1.25" style="130" customWidth="1"/>
    <col min="14594" max="14594" width="8.875" style="130" customWidth="1"/>
    <col min="14595" max="14595" width="15.875" style="130" customWidth="1"/>
    <col min="14596" max="14596" width="11" style="130" customWidth="1"/>
    <col min="14597" max="14597" width="1.375" style="130" customWidth="1"/>
    <col min="14598" max="14598" width="3.375" style="130" customWidth="1"/>
    <col min="14599" max="14599" width="3.125" style="130" customWidth="1"/>
    <col min="14600" max="14600" width="3.375" style="130" customWidth="1"/>
    <col min="14601" max="14601" width="1.375" style="130" customWidth="1"/>
    <col min="14602" max="14602" width="3.375" style="130" customWidth="1"/>
    <col min="14603" max="14603" width="3.125" style="130" customWidth="1"/>
    <col min="14604" max="14604" width="3.375" style="130" customWidth="1"/>
    <col min="14605" max="14605" width="1.375" style="130" customWidth="1"/>
    <col min="14606" max="14606" width="3.375" style="130" customWidth="1"/>
    <col min="14607" max="14607" width="3.125" style="130" customWidth="1"/>
    <col min="14608" max="14608" width="3.375" style="130" customWidth="1"/>
    <col min="14609" max="14609" width="1.375" style="130" customWidth="1"/>
    <col min="14610" max="14610" width="3.375" style="130" customWidth="1"/>
    <col min="14611" max="14611" width="3.125" style="130" customWidth="1"/>
    <col min="14612" max="14612" width="3.375" style="130" customWidth="1"/>
    <col min="14613" max="14613" width="1.375" style="130" customWidth="1"/>
    <col min="14614" max="14614" width="3.375" style="130" customWidth="1"/>
    <col min="14615" max="14615" width="3.125" style="130" customWidth="1"/>
    <col min="14616" max="14616" width="3.375" style="130" customWidth="1"/>
    <col min="14617" max="14617" width="1.25" style="130" customWidth="1"/>
    <col min="14618" max="14848" width="9" style="130"/>
    <col min="14849" max="14849" width="1.25" style="130" customWidth="1"/>
    <col min="14850" max="14850" width="8.875" style="130" customWidth="1"/>
    <col min="14851" max="14851" width="15.875" style="130" customWidth="1"/>
    <col min="14852" max="14852" width="11" style="130" customWidth="1"/>
    <col min="14853" max="14853" width="1.375" style="130" customWidth="1"/>
    <col min="14854" max="14854" width="3.375" style="130" customWidth="1"/>
    <col min="14855" max="14855" width="3.125" style="130" customWidth="1"/>
    <col min="14856" max="14856" width="3.375" style="130" customWidth="1"/>
    <col min="14857" max="14857" width="1.375" style="130" customWidth="1"/>
    <col min="14858" max="14858" width="3.375" style="130" customWidth="1"/>
    <col min="14859" max="14859" width="3.125" style="130" customWidth="1"/>
    <col min="14860" max="14860" width="3.375" style="130" customWidth="1"/>
    <col min="14861" max="14861" width="1.375" style="130" customWidth="1"/>
    <col min="14862" max="14862" width="3.375" style="130" customWidth="1"/>
    <col min="14863" max="14863" width="3.125" style="130" customWidth="1"/>
    <col min="14864" max="14864" width="3.375" style="130" customWidth="1"/>
    <col min="14865" max="14865" width="1.375" style="130" customWidth="1"/>
    <col min="14866" max="14866" width="3.375" style="130" customWidth="1"/>
    <col min="14867" max="14867" width="3.125" style="130" customWidth="1"/>
    <col min="14868" max="14868" width="3.375" style="130" customWidth="1"/>
    <col min="14869" max="14869" width="1.375" style="130" customWidth="1"/>
    <col min="14870" max="14870" width="3.375" style="130" customWidth="1"/>
    <col min="14871" max="14871" width="3.125" style="130" customWidth="1"/>
    <col min="14872" max="14872" width="3.375" style="130" customWidth="1"/>
    <col min="14873" max="14873" width="1.25" style="130" customWidth="1"/>
    <col min="14874" max="15104" width="9" style="130"/>
    <col min="15105" max="15105" width="1.25" style="130" customWidth="1"/>
    <col min="15106" max="15106" width="8.875" style="130" customWidth="1"/>
    <col min="15107" max="15107" width="15.875" style="130" customWidth="1"/>
    <col min="15108" max="15108" width="11" style="130" customWidth="1"/>
    <col min="15109" max="15109" width="1.375" style="130" customWidth="1"/>
    <col min="15110" max="15110" width="3.375" style="130" customWidth="1"/>
    <col min="15111" max="15111" width="3.125" style="130" customWidth="1"/>
    <col min="15112" max="15112" width="3.375" style="130" customWidth="1"/>
    <col min="15113" max="15113" width="1.375" style="130" customWidth="1"/>
    <col min="15114" max="15114" width="3.375" style="130" customWidth="1"/>
    <col min="15115" max="15115" width="3.125" style="130" customWidth="1"/>
    <col min="15116" max="15116" width="3.375" style="130" customWidth="1"/>
    <col min="15117" max="15117" width="1.375" style="130" customWidth="1"/>
    <col min="15118" max="15118" width="3.375" style="130" customWidth="1"/>
    <col min="15119" max="15119" width="3.125" style="130" customWidth="1"/>
    <col min="15120" max="15120" width="3.375" style="130" customWidth="1"/>
    <col min="15121" max="15121" width="1.375" style="130" customWidth="1"/>
    <col min="15122" max="15122" width="3.375" style="130" customWidth="1"/>
    <col min="15123" max="15123" width="3.125" style="130" customWidth="1"/>
    <col min="15124" max="15124" width="3.375" style="130" customWidth="1"/>
    <col min="15125" max="15125" width="1.375" style="130" customWidth="1"/>
    <col min="15126" max="15126" width="3.375" style="130" customWidth="1"/>
    <col min="15127" max="15127" width="3.125" style="130" customWidth="1"/>
    <col min="15128" max="15128" width="3.375" style="130" customWidth="1"/>
    <col min="15129" max="15129" width="1.25" style="130" customWidth="1"/>
    <col min="15130" max="15360" width="9" style="130"/>
    <col min="15361" max="15361" width="1.25" style="130" customWidth="1"/>
    <col min="15362" max="15362" width="8.875" style="130" customWidth="1"/>
    <col min="15363" max="15363" width="15.875" style="130" customWidth="1"/>
    <col min="15364" max="15364" width="11" style="130" customWidth="1"/>
    <col min="15365" max="15365" width="1.375" style="130" customWidth="1"/>
    <col min="15366" max="15366" width="3.375" style="130" customWidth="1"/>
    <col min="15367" max="15367" width="3.125" style="130" customWidth="1"/>
    <col min="15368" max="15368" width="3.375" style="130" customWidth="1"/>
    <col min="15369" max="15369" width="1.375" style="130" customWidth="1"/>
    <col min="15370" max="15370" width="3.375" style="130" customWidth="1"/>
    <col min="15371" max="15371" width="3.125" style="130" customWidth="1"/>
    <col min="15372" max="15372" width="3.375" style="130" customWidth="1"/>
    <col min="15373" max="15373" width="1.375" style="130" customWidth="1"/>
    <col min="15374" max="15374" width="3.375" style="130" customWidth="1"/>
    <col min="15375" max="15375" width="3.125" style="130" customWidth="1"/>
    <col min="15376" max="15376" width="3.375" style="130" customWidth="1"/>
    <col min="15377" max="15377" width="1.375" style="130" customWidth="1"/>
    <col min="15378" max="15378" width="3.375" style="130" customWidth="1"/>
    <col min="15379" max="15379" width="3.125" style="130" customWidth="1"/>
    <col min="15380" max="15380" width="3.375" style="130" customWidth="1"/>
    <col min="15381" max="15381" width="1.375" style="130" customWidth="1"/>
    <col min="15382" max="15382" width="3.375" style="130" customWidth="1"/>
    <col min="15383" max="15383" width="3.125" style="130" customWidth="1"/>
    <col min="15384" max="15384" width="3.375" style="130" customWidth="1"/>
    <col min="15385" max="15385" width="1.25" style="130" customWidth="1"/>
    <col min="15386" max="15616" width="9" style="130"/>
    <col min="15617" max="15617" width="1.25" style="130" customWidth="1"/>
    <col min="15618" max="15618" width="8.875" style="130" customWidth="1"/>
    <col min="15619" max="15619" width="15.875" style="130" customWidth="1"/>
    <col min="15620" max="15620" width="11" style="130" customWidth="1"/>
    <col min="15621" max="15621" width="1.375" style="130" customWidth="1"/>
    <col min="15622" max="15622" width="3.375" style="130" customWidth="1"/>
    <col min="15623" max="15623" width="3.125" style="130" customWidth="1"/>
    <col min="15624" max="15624" width="3.375" style="130" customWidth="1"/>
    <col min="15625" max="15625" width="1.375" style="130" customWidth="1"/>
    <col min="15626" max="15626" width="3.375" style="130" customWidth="1"/>
    <col min="15627" max="15627" width="3.125" style="130" customWidth="1"/>
    <col min="15628" max="15628" width="3.375" style="130" customWidth="1"/>
    <col min="15629" max="15629" width="1.375" style="130" customWidth="1"/>
    <col min="15630" max="15630" width="3.375" style="130" customWidth="1"/>
    <col min="15631" max="15631" width="3.125" style="130" customWidth="1"/>
    <col min="15632" max="15632" width="3.375" style="130" customWidth="1"/>
    <col min="15633" max="15633" width="1.375" style="130" customWidth="1"/>
    <col min="15634" max="15634" width="3.375" style="130" customWidth="1"/>
    <col min="15635" max="15635" width="3.125" style="130" customWidth="1"/>
    <col min="15636" max="15636" width="3.375" style="130" customWidth="1"/>
    <col min="15637" max="15637" width="1.375" style="130" customWidth="1"/>
    <col min="15638" max="15638" width="3.375" style="130" customWidth="1"/>
    <col min="15639" max="15639" width="3.125" style="130" customWidth="1"/>
    <col min="15640" max="15640" width="3.375" style="130" customWidth="1"/>
    <col min="15641" max="15641" width="1.25" style="130" customWidth="1"/>
    <col min="15642" max="15872" width="9" style="130"/>
    <col min="15873" max="15873" width="1.25" style="130" customWidth="1"/>
    <col min="15874" max="15874" width="8.875" style="130" customWidth="1"/>
    <col min="15875" max="15875" width="15.875" style="130" customWidth="1"/>
    <col min="15876" max="15876" width="11" style="130" customWidth="1"/>
    <col min="15877" max="15877" width="1.375" style="130" customWidth="1"/>
    <col min="15878" max="15878" width="3.375" style="130" customWidth="1"/>
    <col min="15879" max="15879" width="3.125" style="130" customWidth="1"/>
    <col min="15880" max="15880" width="3.375" style="130" customWidth="1"/>
    <col min="15881" max="15881" width="1.375" style="130" customWidth="1"/>
    <col min="15882" max="15882" width="3.375" style="130" customWidth="1"/>
    <col min="15883" max="15883" width="3.125" style="130" customWidth="1"/>
    <col min="15884" max="15884" width="3.375" style="130" customWidth="1"/>
    <col min="15885" max="15885" width="1.375" style="130" customWidth="1"/>
    <col min="15886" max="15886" width="3.375" style="130" customWidth="1"/>
    <col min="15887" max="15887" width="3.125" style="130" customWidth="1"/>
    <col min="15888" max="15888" width="3.375" style="130" customWidth="1"/>
    <col min="15889" max="15889" width="1.375" style="130" customWidth="1"/>
    <col min="15890" max="15890" width="3.375" style="130" customWidth="1"/>
    <col min="15891" max="15891" width="3.125" style="130" customWidth="1"/>
    <col min="15892" max="15892" width="3.375" style="130" customWidth="1"/>
    <col min="15893" max="15893" width="1.375" style="130" customWidth="1"/>
    <col min="15894" max="15894" width="3.375" style="130" customWidth="1"/>
    <col min="15895" max="15895" width="3.125" style="130" customWidth="1"/>
    <col min="15896" max="15896" width="3.375" style="130" customWidth="1"/>
    <col min="15897" max="15897" width="1.25" style="130" customWidth="1"/>
    <col min="15898" max="16128" width="9" style="130"/>
    <col min="16129" max="16129" width="1.25" style="130" customWidth="1"/>
    <col min="16130" max="16130" width="8.875" style="130" customWidth="1"/>
    <col min="16131" max="16131" width="15.875" style="130" customWidth="1"/>
    <col min="16132" max="16132" width="11" style="130" customWidth="1"/>
    <col min="16133" max="16133" width="1.375" style="130" customWidth="1"/>
    <col min="16134" max="16134" width="3.375" style="130" customWidth="1"/>
    <col min="16135" max="16135" width="3.125" style="130" customWidth="1"/>
    <col min="16136" max="16136" width="3.375" style="130" customWidth="1"/>
    <col min="16137" max="16137" width="1.375" style="130" customWidth="1"/>
    <col min="16138" max="16138" width="3.375" style="130" customWidth="1"/>
    <col min="16139" max="16139" width="3.125" style="130" customWidth="1"/>
    <col min="16140" max="16140" width="3.375" style="130" customWidth="1"/>
    <col min="16141" max="16141" width="1.375" style="130" customWidth="1"/>
    <col min="16142" max="16142" width="3.375" style="130" customWidth="1"/>
    <col min="16143" max="16143" width="3.125" style="130" customWidth="1"/>
    <col min="16144" max="16144" width="3.375" style="130" customWidth="1"/>
    <col min="16145" max="16145" width="1.375" style="130" customWidth="1"/>
    <col min="16146" max="16146" width="3.375" style="130" customWidth="1"/>
    <col min="16147" max="16147" width="3.125" style="130" customWidth="1"/>
    <col min="16148" max="16148" width="3.375" style="130" customWidth="1"/>
    <col min="16149" max="16149" width="1.375" style="130" customWidth="1"/>
    <col min="16150" max="16150" width="3.375" style="130" customWidth="1"/>
    <col min="16151" max="16151" width="3.125" style="130" customWidth="1"/>
    <col min="16152" max="16152" width="3.375" style="130" customWidth="1"/>
    <col min="16153" max="16153" width="1.25" style="130" customWidth="1"/>
    <col min="16154" max="16384" width="9" style="130"/>
  </cols>
  <sheetData>
    <row r="1" spans="2:55" ht="5.0999999999999996" customHeight="1">
      <c r="AA1" s="130"/>
    </row>
    <row r="2" spans="2:55" ht="30.75" customHeight="1">
      <c r="B2" s="2231"/>
      <c r="C2" s="2232"/>
      <c r="D2" s="2231"/>
      <c r="E2" s="133"/>
      <c r="F2" s="133"/>
      <c r="G2" s="133"/>
      <c r="H2" s="133"/>
      <c r="I2" s="133"/>
      <c r="J2" s="2233" t="s">
        <v>674</v>
      </c>
      <c r="K2" s="2233"/>
      <c r="L2" s="2233"/>
      <c r="M2" s="2233"/>
      <c r="N2" s="2233"/>
      <c r="O2" s="2233"/>
      <c r="P2" s="2233"/>
      <c r="Q2" s="2233"/>
      <c r="R2" s="2233"/>
      <c r="S2" s="2233"/>
      <c r="T2" s="2233"/>
      <c r="U2" s="2233"/>
      <c r="V2" s="2233"/>
      <c r="W2" s="2233"/>
      <c r="X2" s="2233"/>
      <c r="Y2" s="134"/>
      <c r="Z2" s="135"/>
      <c r="AA2" s="130"/>
    </row>
    <row r="3" spans="2:55" s="137" customFormat="1" ht="24" customHeight="1">
      <c r="B3" s="2234" t="s">
        <v>675</v>
      </c>
      <c r="C3" s="2234"/>
      <c r="D3" s="2234"/>
      <c r="E3" s="2234"/>
      <c r="F3" s="2234"/>
      <c r="G3" s="2234"/>
      <c r="H3" s="2234"/>
      <c r="I3" s="2234"/>
      <c r="J3" s="2234"/>
      <c r="K3" s="2234"/>
      <c r="L3" s="2234"/>
      <c r="M3" s="2234"/>
      <c r="N3" s="2234"/>
      <c r="O3" s="2234"/>
      <c r="P3" s="2234"/>
      <c r="Q3" s="2234"/>
      <c r="R3" s="2234"/>
      <c r="S3" s="2234"/>
      <c r="T3" s="2234"/>
      <c r="U3" s="2234"/>
      <c r="V3" s="2234"/>
      <c r="W3" s="2234"/>
      <c r="X3" s="2234"/>
      <c r="Y3" s="134"/>
      <c r="Z3" s="136"/>
      <c r="AA3" s="136"/>
    </row>
    <row r="4" spans="2:55" s="137" customFormat="1" ht="20.25" customHeight="1">
      <c r="B4" s="2235" t="s">
        <v>2623</v>
      </c>
      <c r="C4" s="2235"/>
      <c r="D4" s="2235"/>
      <c r="E4" s="2235"/>
      <c r="F4" s="2235"/>
      <c r="G4" s="2235"/>
      <c r="H4" s="2235"/>
      <c r="I4" s="2235"/>
      <c r="J4" s="2235"/>
      <c r="K4" s="2235"/>
      <c r="L4" s="2235"/>
      <c r="M4" s="2235"/>
      <c r="N4" s="2235"/>
      <c r="O4" s="2235"/>
      <c r="P4" s="2235"/>
      <c r="Q4" s="2235"/>
      <c r="R4" s="2235"/>
      <c r="S4" s="2235"/>
      <c r="T4" s="2235"/>
      <c r="U4" s="2235"/>
      <c r="V4" s="2235"/>
      <c r="W4" s="2235"/>
      <c r="X4" s="2235"/>
      <c r="Y4" s="134"/>
      <c r="Z4" s="136"/>
    </row>
    <row r="5" spans="2:55" s="137" customFormat="1" ht="9.75" customHeight="1" thickBot="1">
      <c r="B5" s="138"/>
      <c r="C5" s="139"/>
      <c r="D5" s="140"/>
      <c r="E5" s="140"/>
      <c r="F5" s="140"/>
      <c r="G5" s="140"/>
      <c r="H5" s="140"/>
      <c r="I5" s="140"/>
      <c r="J5" s="140"/>
      <c r="K5" s="140"/>
      <c r="L5" s="140"/>
      <c r="M5" s="140"/>
      <c r="N5" s="140"/>
      <c r="O5" s="140"/>
      <c r="P5" s="140"/>
      <c r="Q5" s="140"/>
      <c r="R5" s="140"/>
      <c r="S5" s="140"/>
      <c r="T5" s="140"/>
      <c r="U5" s="140"/>
      <c r="V5" s="140"/>
      <c r="W5" s="140"/>
      <c r="X5" s="140"/>
      <c r="Y5" s="134"/>
      <c r="Z5" s="136"/>
    </row>
    <row r="6" spans="2:55" s="137" customFormat="1" ht="51" customHeight="1" thickTop="1" thickBot="1">
      <c r="B6" s="2236" t="s">
        <v>676</v>
      </c>
      <c r="C6" s="2237"/>
      <c r="D6" s="141"/>
      <c r="E6" s="2238" t="s">
        <v>410</v>
      </c>
      <c r="F6" s="2238"/>
      <c r="G6" s="2238"/>
      <c r="H6" s="2238"/>
      <c r="I6" s="2238"/>
      <c r="J6" s="2239"/>
      <c r="K6" s="2239"/>
      <c r="L6" s="2239"/>
      <c r="M6" s="2239"/>
      <c r="N6" s="2239"/>
      <c r="O6" s="2239"/>
      <c r="P6" s="2239"/>
      <c r="Q6" s="2239"/>
      <c r="R6" s="2239"/>
      <c r="S6" s="2239"/>
      <c r="T6" s="2239"/>
      <c r="U6" s="2239"/>
      <c r="V6" s="2239"/>
      <c r="W6" s="2239"/>
      <c r="X6" s="2239"/>
      <c r="Y6" s="134"/>
      <c r="Z6" s="136"/>
      <c r="AA6" s="142"/>
      <c r="AB6" s="142"/>
      <c r="AC6" s="142"/>
      <c r="AD6" s="142"/>
      <c r="AE6" s="142"/>
      <c r="AF6" s="142"/>
      <c r="AG6" s="142"/>
      <c r="AH6" s="142"/>
      <c r="AI6" s="142"/>
      <c r="AJ6" s="142"/>
      <c r="AK6" s="142"/>
      <c r="AL6" s="142"/>
      <c r="AM6" s="142"/>
      <c r="AN6" s="142"/>
      <c r="AO6" s="142"/>
      <c r="AP6" s="143"/>
      <c r="AQ6" s="144"/>
      <c r="AR6" s="144"/>
      <c r="AS6" s="144"/>
      <c r="AT6" s="145"/>
      <c r="AU6" s="145"/>
    </row>
    <row r="7" spans="2:55" s="137" customFormat="1" ht="24.75" customHeight="1" thickTop="1">
      <c r="B7" s="146"/>
      <c r="C7" s="146"/>
      <c r="D7" s="130"/>
      <c r="E7" s="2210" t="s">
        <v>409</v>
      </c>
      <c r="F7" s="2210"/>
      <c r="G7" s="2210"/>
      <c r="H7" s="2210"/>
      <c r="I7" s="2210"/>
      <c r="J7" s="2211"/>
      <c r="K7" s="2211"/>
      <c r="L7" s="2211"/>
      <c r="M7" s="2211"/>
      <c r="N7" s="2211"/>
      <c r="O7" s="2211"/>
      <c r="P7" s="2211"/>
      <c r="Q7" s="2211"/>
      <c r="R7" s="2211"/>
      <c r="S7" s="2211"/>
      <c r="T7" s="2211"/>
      <c r="U7" s="2211"/>
      <c r="V7" s="2211"/>
      <c r="W7" s="2211"/>
      <c r="X7" s="2211"/>
      <c r="Y7" s="134"/>
      <c r="Z7" s="136"/>
      <c r="AA7" s="142"/>
      <c r="AB7" s="142"/>
      <c r="AC7" s="142"/>
      <c r="AD7" s="142"/>
      <c r="AE7" s="142"/>
      <c r="AF7" s="142"/>
      <c r="AG7" s="142"/>
      <c r="AH7" s="142"/>
      <c r="AI7" s="142"/>
      <c r="AJ7" s="142"/>
      <c r="AK7" s="142"/>
      <c r="AL7" s="142"/>
      <c r="AM7" s="142"/>
      <c r="AN7" s="142"/>
      <c r="AO7" s="142"/>
      <c r="AP7" s="143"/>
      <c r="AQ7" s="144"/>
      <c r="AR7" s="144"/>
      <c r="AS7" s="144"/>
      <c r="AT7" s="145"/>
      <c r="AU7" s="145"/>
    </row>
    <row r="8" spans="2:55" s="137" customFormat="1" ht="20.100000000000001" customHeight="1">
      <c r="B8" s="2142"/>
      <c r="C8" s="2212"/>
      <c r="D8" s="2213"/>
      <c r="E8" s="2213"/>
      <c r="F8" s="2213"/>
      <c r="G8" s="2213"/>
      <c r="H8" s="2213"/>
      <c r="I8" s="2213"/>
      <c r="J8" s="2213"/>
      <c r="K8" s="2213"/>
      <c r="L8" s="2213"/>
      <c r="M8" s="2213"/>
      <c r="N8" s="136"/>
      <c r="O8" s="136"/>
      <c r="P8" s="136"/>
      <c r="Q8" s="136"/>
      <c r="R8" s="136"/>
      <c r="S8" s="136"/>
      <c r="T8" s="136"/>
      <c r="U8" s="136"/>
      <c r="V8" s="136"/>
      <c r="W8" s="136"/>
      <c r="X8" s="136"/>
      <c r="Y8" s="134"/>
      <c r="Z8" s="136"/>
    </row>
    <row r="9" spans="2:55" ht="20.100000000000001" customHeight="1" thickBot="1">
      <c r="B9" s="147" t="s">
        <v>677</v>
      </c>
      <c r="C9" s="148" t="s">
        <v>678</v>
      </c>
      <c r="D9" s="2214" t="s">
        <v>679</v>
      </c>
      <c r="E9" s="2215"/>
      <c r="F9" s="2215"/>
      <c r="G9" s="2215"/>
      <c r="H9" s="2215"/>
      <c r="I9" s="2215"/>
      <c r="J9" s="2215"/>
      <c r="K9" s="2215"/>
      <c r="L9" s="2215"/>
      <c r="M9" s="2215"/>
      <c r="N9" s="2215"/>
      <c r="O9" s="2215"/>
      <c r="P9" s="2215"/>
      <c r="Q9" s="2215"/>
      <c r="R9" s="2215"/>
      <c r="S9" s="2215"/>
      <c r="T9" s="2215"/>
      <c r="U9" s="2215"/>
      <c r="V9" s="2215"/>
      <c r="W9" s="2215"/>
      <c r="X9" s="2216"/>
      <c r="Y9" s="134"/>
      <c r="Z9" s="149"/>
      <c r="AA9" s="137"/>
      <c r="AB9" s="136"/>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row>
    <row r="10" spans="2:55" s="137" customFormat="1" ht="27.75" customHeight="1" thickTop="1">
      <c r="B10" s="2147" t="s">
        <v>680</v>
      </c>
      <c r="C10" s="2150" t="s">
        <v>681</v>
      </c>
      <c r="D10" s="2218" t="s">
        <v>682</v>
      </c>
      <c r="E10" s="2219"/>
      <c r="F10" s="2220" t="s">
        <v>683</v>
      </c>
      <c r="G10" s="2220"/>
      <c r="H10" s="2220"/>
      <c r="I10" s="2220"/>
      <c r="J10" s="2219"/>
      <c r="K10" s="2219"/>
      <c r="L10" s="2219"/>
      <c r="M10" s="2219"/>
      <c r="N10" s="2219"/>
      <c r="O10" s="2219"/>
      <c r="P10" s="2221" t="s">
        <v>684</v>
      </c>
      <c r="Q10" s="2222"/>
      <c r="R10" s="2222"/>
      <c r="S10" s="2222"/>
      <c r="T10" s="2222"/>
      <c r="U10" s="2222"/>
      <c r="V10" s="2222"/>
      <c r="W10" s="2222"/>
      <c r="X10" s="2223"/>
      <c r="Y10" s="25" t="s">
        <v>685</v>
      </c>
      <c r="Z10" s="136"/>
      <c r="AA10" s="136"/>
      <c r="AB10" s="149"/>
    </row>
    <row r="11" spans="2:55" s="137" customFormat="1" ht="30" customHeight="1">
      <c r="B11" s="2148"/>
      <c r="C11" s="2151"/>
      <c r="D11" s="2224" t="s">
        <v>686</v>
      </c>
      <c r="E11" s="2225"/>
      <c r="F11" s="2225"/>
      <c r="G11" s="2225"/>
      <c r="H11" s="2225"/>
      <c r="I11" s="2225"/>
      <c r="J11" s="2225"/>
      <c r="K11" s="2225"/>
      <c r="L11" s="2225"/>
      <c r="M11" s="2225"/>
      <c r="N11" s="2225"/>
      <c r="O11" s="2225"/>
      <c r="P11" s="2225"/>
      <c r="Q11" s="2225"/>
      <c r="R11" s="150" t="s">
        <v>499</v>
      </c>
      <c r="S11" s="2226" t="s">
        <v>687</v>
      </c>
      <c r="T11" s="2226"/>
      <c r="U11" s="2226"/>
      <c r="V11" s="2226"/>
      <c r="W11" s="151" t="s">
        <v>688</v>
      </c>
      <c r="X11" s="152"/>
      <c r="Y11" s="134"/>
      <c r="Z11" s="149"/>
      <c r="AB11" s="136"/>
    </row>
    <row r="12" spans="2:55" s="137" customFormat="1" ht="30" customHeight="1">
      <c r="B12" s="2148"/>
      <c r="C12" s="2151"/>
      <c r="D12" s="2162" t="s">
        <v>2624</v>
      </c>
      <c r="E12" s="2163"/>
      <c r="F12" s="2163"/>
      <c r="G12" s="2163"/>
      <c r="H12" s="2163"/>
      <c r="I12" s="2163"/>
      <c r="J12" s="2163"/>
      <c r="K12" s="2163"/>
      <c r="L12" s="2163"/>
      <c r="M12" s="2227" t="s">
        <v>689</v>
      </c>
      <c r="N12" s="2227"/>
      <c r="O12" s="2227"/>
      <c r="P12" s="2227"/>
      <c r="Q12" s="2227"/>
      <c r="R12" s="2227"/>
      <c r="S12" s="153" t="s">
        <v>690</v>
      </c>
      <c r="T12" s="2228" t="str">
        <f>IF(T13&lt;&gt;"",ROUNDDOWN((T14+T15)/T13*100,1),"")</f>
        <v/>
      </c>
      <c r="U12" s="2228"/>
      <c r="V12" s="2228"/>
      <c r="W12" s="2229" t="s">
        <v>691</v>
      </c>
      <c r="X12" s="2230"/>
      <c r="Y12" s="134"/>
      <c r="Z12" s="149"/>
      <c r="AB12" s="136"/>
    </row>
    <row r="13" spans="2:55" s="137" customFormat="1" ht="20.100000000000001" customHeight="1">
      <c r="B13" s="2148"/>
      <c r="C13" s="2151"/>
      <c r="D13" s="2159" t="s">
        <v>692</v>
      </c>
      <c r="E13" s="2160"/>
      <c r="F13" s="2160"/>
      <c r="G13" s="2160"/>
      <c r="H13" s="2160"/>
      <c r="I13" s="2160"/>
      <c r="J13" s="2160"/>
      <c r="K13" s="2160"/>
      <c r="L13" s="2160"/>
      <c r="M13" s="2160"/>
      <c r="N13" s="2160"/>
      <c r="O13" s="2160"/>
      <c r="P13" s="2160"/>
      <c r="Q13" s="2160"/>
      <c r="R13" s="2160"/>
      <c r="S13" s="154" t="s">
        <v>690</v>
      </c>
      <c r="T13" s="2195"/>
      <c r="U13" s="2195"/>
      <c r="V13" s="2195"/>
      <c r="W13" s="2142" t="s">
        <v>693</v>
      </c>
      <c r="X13" s="2209"/>
      <c r="Y13" s="134"/>
      <c r="Z13" s="149"/>
      <c r="AB13" s="136"/>
    </row>
    <row r="14" spans="2:55" s="137" customFormat="1" ht="20.100000000000001" customHeight="1">
      <c r="B14" s="2148"/>
      <c r="C14" s="2151"/>
      <c r="D14" s="2159" t="s">
        <v>694</v>
      </c>
      <c r="E14" s="2160"/>
      <c r="F14" s="2160"/>
      <c r="G14" s="2160"/>
      <c r="H14" s="2160"/>
      <c r="I14" s="2160"/>
      <c r="J14" s="2160"/>
      <c r="K14" s="2160"/>
      <c r="L14" s="2160"/>
      <c r="M14" s="2160"/>
      <c r="N14" s="2160"/>
      <c r="O14" s="2160"/>
      <c r="P14" s="2160"/>
      <c r="Q14" s="2160"/>
      <c r="R14" s="2160"/>
      <c r="S14" s="154" t="s">
        <v>690</v>
      </c>
      <c r="T14" s="2195"/>
      <c r="U14" s="2195"/>
      <c r="V14" s="2195"/>
      <c r="W14" s="2142" t="s">
        <v>693</v>
      </c>
      <c r="X14" s="2209"/>
      <c r="Y14" s="134"/>
      <c r="Z14" s="149"/>
      <c r="AB14" s="136"/>
    </row>
    <row r="15" spans="2:55" s="137" customFormat="1" ht="41.25" customHeight="1">
      <c r="B15" s="2148"/>
      <c r="C15" s="2151"/>
      <c r="D15" s="2199" t="s">
        <v>695</v>
      </c>
      <c r="E15" s="2200"/>
      <c r="F15" s="2200"/>
      <c r="G15" s="2200"/>
      <c r="H15" s="2200"/>
      <c r="I15" s="2200"/>
      <c r="J15" s="2200"/>
      <c r="K15" s="2200"/>
      <c r="L15" s="2200"/>
      <c r="M15" s="2200"/>
      <c r="N15" s="2200"/>
      <c r="O15" s="2200"/>
      <c r="P15" s="2200"/>
      <c r="Q15" s="2200"/>
      <c r="R15" s="2200"/>
      <c r="S15" s="155" t="s">
        <v>690</v>
      </c>
      <c r="T15" s="2201"/>
      <c r="U15" s="2201"/>
      <c r="V15" s="2201"/>
      <c r="W15" s="2202" t="s">
        <v>693</v>
      </c>
      <c r="X15" s="2203"/>
      <c r="Y15" s="134"/>
      <c r="Z15" s="149"/>
      <c r="AB15" s="136"/>
    </row>
    <row r="16" spans="2:55" ht="30.75" customHeight="1">
      <c r="B16" s="2148"/>
      <c r="C16" s="2151"/>
      <c r="D16" s="2204" t="s">
        <v>696</v>
      </c>
      <c r="E16" s="2205"/>
      <c r="F16" s="2205"/>
      <c r="G16" s="2205"/>
      <c r="H16" s="2205"/>
      <c r="I16" s="2205"/>
      <c r="J16" s="2205"/>
      <c r="K16" s="2205"/>
      <c r="L16" s="2205"/>
      <c r="M16" s="145" t="s">
        <v>499</v>
      </c>
      <c r="N16" s="2195"/>
      <c r="O16" s="2195"/>
      <c r="P16" s="2206" t="s">
        <v>693</v>
      </c>
      <c r="Q16" s="2206"/>
      <c r="R16" s="2207" t="s">
        <v>2625</v>
      </c>
      <c r="S16" s="2207"/>
      <c r="T16" s="2207"/>
      <c r="U16" s="2207"/>
      <c r="V16" s="2207"/>
      <c r="W16" s="2207"/>
      <c r="X16" s="2208"/>
      <c r="Y16" s="134"/>
      <c r="Z16" s="149"/>
      <c r="AA16" s="137"/>
      <c r="AB16" s="136"/>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row>
    <row r="17" spans="2:55" ht="23.1" customHeight="1">
      <c r="B17" s="2148"/>
      <c r="C17" s="2151"/>
      <c r="D17" s="2191" t="s">
        <v>697</v>
      </c>
      <c r="E17" s="2192"/>
      <c r="F17" s="2192"/>
      <c r="G17" s="2192"/>
      <c r="H17" s="2192"/>
      <c r="I17" s="156" t="s">
        <v>499</v>
      </c>
      <c r="J17" s="2193"/>
      <c r="K17" s="2193"/>
      <c r="L17" s="156" t="s">
        <v>693</v>
      </c>
      <c r="M17" s="145"/>
      <c r="N17" s="2198" t="s">
        <v>698</v>
      </c>
      <c r="O17" s="2198"/>
      <c r="P17" s="2198"/>
      <c r="Q17" s="2198"/>
      <c r="R17" s="2198"/>
      <c r="S17" s="2198"/>
      <c r="T17" s="156" t="s">
        <v>499</v>
      </c>
      <c r="U17" s="2195"/>
      <c r="V17" s="2195"/>
      <c r="W17" s="2196" t="s">
        <v>699</v>
      </c>
      <c r="X17" s="2197"/>
      <c r="Y17" s="134"/>
      <c r="Z17" s="149"/>
      <c r="AA17" s="137"/>
      <c r="AB17" s="136"/>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c r="AZ17" s="137"/>
      <c r="BA17" s="137"/>
      <c r="BB17" s="137"/>
      <c r="BC17" s="137"/>
    </row>
    <row r="18" spans="2:55" ht="23.1" customHeight="1">
      <c r="B18" s="2148"/>
      <c r="C18" s="2151"/>
      <c r="D18" s="2191" t="s">
        <v>700</v>
      </c>
      <c r="E18" s="2192"/>
      <c r="F18" s="2192"/>
      <c r="G18" s="2192"/>
      <c r="H18" s="2192"/>
      <c r="I18" s="156" t="s">
        <v>499</v>
      </c>
      <c r="J18" s="2193"/>
      <c r="K18" s="2193"/>
      <c r="L18" s="156" t="s">
        <v>693</v>
      </c>
      <c r="M18" s="145"/>
      <c r="N18" s="2194" t="s">
        <v>701</v>
      </c>
      <c r="O18" s="2194"/>
      <c r="P18" s="2194"/>
      <c r="Q18" s="2194"/>
      <c r="R18" s="2194"/>
      <c r="S18" s="2194"/>
      <c r="T18" s="156" t="s">
        <v>499</v>
      </c>
      <c r="U18" s="2195"/>
      <c r="V18" s="2195"/>
      <c r="W18" s="2196" t="s">
        <v>699</v>
      </c>
      <c r="X18" s="2197"/>
      <c r="Y18" s="134"/>
      <c r="Z18" s="149"/>
      <c r="AA18" s="137"/>
      <c r="AB18" s="136"/>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row>
    <row r="19" spans="2:55" ht="23.1" customHeight="1" thickBot="1">
      <c r="B19" s="2148"/>
      <c r="C19" s="2217"/>
      <c r="D19" s="2191" t="s">
        <v>702</v>
      </c>
      <c r="E19" s="2192"/>
      <c r="F19" s="2192"/>
      <c r="G19" s="2192"/>
      <c r="H19" s="2192"/>
      <c r="I19" s="156" t="s">
        <v>499</v>
      </c>
      <c r="J19" s="2193"/>
      <c r="K19" s="2193"/>
      <c r="L19" s="156" t="s">
        <v>693</v>
      </c>
      <c r="M19" s="145"/>
      <c r="N19" s="2198" t="s">
        <v>703</v>
      </c>
      <c r="O19" s="2198"/>
      <c r="P19" s="2198"/>
      <c r="Q19" s="2198"/>
      <c r="R19" s="2198"/>
      <c r="S19" s="2198"/>
      <c r="T19" s="156" t="s">
        <v>499</v>
      </c>
      <c r="U19" s="2195"/>
      <c r="V19" s="2195"/>
      <c r="W19" s="2196" t="s">
        <v>699</v>
      </c>
      <c r="X19" s="2197"/>
      <c r="Y19" s="134"/>
      <c r="Z19" s="149"/>
      <c r="AA19" s="137"/>
      <c r="AB19" s="136"/>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row>
    <row r="20" spans="2:55" s="129" customFormat="1" ht="24.75" customHeight="1" thickTop="1" thickBot="1">
      <c r="B20" s="2170" t="s">
        <v>680</v>
      </c>
      <c r="C20" s="2147" t="s">
        <v>704</v>
      </c>
      <c r="D20" s="2175" t="s">
        <v>428</v>
      </c>
      <c r="E20" s="2176"/>
      <c r="F20" s="2176"/>
      <c r="G20" s="2176"/>
      <c r="H20" s="2175" t="s">
        <v>705</v>
      </c>
      <c r="I20" s="2176"/>
      <c r="J20" s="2176"/>
      <c r="K20" s="2176"/>
      <c r="L20" s="2176"/>
      <c r="M20" s="2176"/>
      <c r="N20" s="2176"/>
      <c r="O20" s="2176"/>
      <c r="P20" s="157" t="s">
        <v>706</v>
      </c>
      <c r="Q20" s="157"/>
      <c r="R20" s="157"/>
      <c r="S20" s="157"/>
      <c r="T20" s="157"/>
      <c r="U20" s="157"/>
      <c r="V20" s="157"/>
      <c r="W20" s="157"/>
      <c r="X20" s="158"/>
      <c r="Y20" s="25"/>
      <c r="Z20" s="159"/>
      <c r="AA20" s="159"/>
      <c r="AB20" s="159"/>
      <c r="AC20" s="159"/>
      <c r="AD20" s="159"/>
      <c r="AE20" s="159"/>
      <c r="AF20" s="159"/>
      <c r="AG20" s="159"/>
      <c r="AH20" s="159"/>
      <c r="AI20" s="159"/>
      <c r="AJ20" s="159"/>
      <c r="AK20" s="159"/>
      <c r="AL20" s="159"/>
      <c r="AM20" s="159"/>
      <c r="AN20" s="159"/>
      <c r="AO20" s="159"/>
      <c r="AP20" s="159"/>
      <c r="AQ20" s="159"/>
      <c r="AR20" s="159"/>
    </row>
    <row r="21" spans="2:55" s="129" customFormat="1" ht="24.75" customHeight="1" thickTop="1" thickBot="1">
      <c r="B21" s="2170"/>
      <c r="C21" s="2148"/>
      <c r="D21" s="2177" t="s">
        <v>707</v>
      </c>
      <c r="E21" s="2178"/>
      <c r="F21" s="2178"/>
      <c r="G21" s="2178"/>
      <c r="H21" s="160"/>
      <c r="I21" s="161"/>
      <c r="J21" s="161" t="s">
        <v>690</v>
      </c>
      <c r="K21" s="2179"/>
      <c r="L21" s="2179"/>
      <c r="M21" s="2179"/>
      <c r="N21" s="2179"/>
      <c r="O21" s="2179"/>
      <c r="P21" s="2179"/>
      <c r="Q21" s="2179"/>
      <c r="R21" s="2179"/>
      <c r="S21" s="161" t="s">
        <v>708</v>
      </c>
      <c r="T21" s="2179" t="s">
        <v>709</v>
      </c>
      <c r="U21" s="2179"/>
      <c r="V21" s="2179"/>
      <c r="W21" s="161"/>
      <c r="X21" s="162"/>
      <c r="Y21" s="25"/>
      <c r="Z21" s="159"/>
      <c r="AA21" s="159"/>
      <c r="AB21" s="159"/>
      <c r="AC21" s="159"/>
      <c r="AD21" s="159"/>
      <c r="AE21" s="159"/>
      <c r="AF21" s="159"/>
      <c r="AG21" s="159"/>
      <c r="AH21" s="159"/>
      <c r="AI21" s="159"/>
      <c r="AJ21" s="159"/>
      <c r="AK21" s="159"/>
      <c r="AL21" s="159"/>
      <c r="AM21" s="159"/>
      <c r="AN21" s="159"/>
      <c r="AO21" s="159"/>
      <c r="AP21" s="159"/>
      <c r="AQ21" s="159"/>
      <c r="AR21" s="159"/>
    </row>
    <row r="22" spans="2:55" ht="20.100000000000001" customHeight="1" thickTop="1" thickBot="1">
      <c r="B22" s="2171"/>
      <c r="C22" s="2173"/>
      <c r="D22" s="2186" t="s">
        <v>710</v>
      </c>
      <c r="E22" s="2187"/>
      <c r="F22" s="2187"/>
      <c r="G22" s="2187"/>
      <c r="H22" s="160"/>
      <c r="I22" s="161"/>
      <c r="J22" s="2179" t="s">
        <v>711</v>
      </c>
      <c r="K22" s="2179"/>
      <c r="L22" s="2179"/>
      <c r="M22" s="2179"/>
      <c r="N22" s="2179"/>
      <c r="O22" s="2179"/>
      <c r="P22" s="2190"/>
      <c r="Q22" s="2190"/>
      <c r="R22" s="163" t="s">
        <v>712</v>
      </c>
      <c r="S22" s="164"/>
      <c r="T22" s="163" t="s">
        <v>713</v>
      </c>
      <c r="U22" s="161"/>
      <c r="V22" s="161"/>
      <c r="W22" s="161"/>
      <c r="X22" s="162"/>
      <c r="Y22" s="25"/>
      <c r="Z22" s="137"/>
      <c r="AA22" s="137"/>
      <c r="AB22" s="137"/>
      <c r="AC22" s="137"/>
      <c r="AD22" s="137"/>
      <c r="AE22" s="137"/>
      <c r="AF22" s="137"/>
      <c r="AG22" s="137"/>
      <c r="AH22" s="137"/>
      <c r="AI22" s="137"/>
      <c r="AJ22" s="137"/>
      <c r="AK22" s="137"/>
      <c r="AL22" s="137"/>
      <c r="AM22" s="137"/>
      <c r="AN22" s="137"/>
      <c r="AO22" s="137"/>
      <c r="AP22" s="137"/>
      <c r="AQ22" s="137"/>
      <c r="AR22" s="137"/>
    </row>
    <row r="23" spans="2:55" ht="20.100000000000001" customHeight="1" thickTop="1" thickBot="1">
      <c r="B23" s="2172"/>
      <c r="C23" s="2173"/>
      <c r="D23" s="2188"/>
      <c r="E23" s="2189"/>
      <c r="F23" s="2189"/>
      <c r="G23" s="2189"/>
      <c r="H23" s="160"/>
      <c r="I23" s="161"/>
      <c r="J23" s="2179" t="s">
        <v>714</v>
      </c>
      <c r="K23" s="2179"/>
      <c r="L23" s="2179"/>
      <c r="M23" s="2179"/>
      <c r="N23" s="2179"/>
      <c r="O23" s="2179"/>
      <c r="P23" s="2190"/>
      <c r="Q23" s="2190"/>
      <c r="R23" s="163" t="s">
        <v>712</v>
      </c>
      <c r="S23" s="164"/>
      <c r="T23" s="163" t="s">
        <v>713</v>
      </c>
      <c r="U23" s="161"/>
      <c r="V23" s="161"/>
      <c r="W23" s="161"/>
      <c r="X23" s="162"/>
      <c r="Y23" s="25"/>
      <c r="Z23" s="137"/>
      <c r="AA23" s="137"/>
      <c r="AB23" s="137"/>
      <c r="AC23" s="137"/>
      <c r="AD23" s="137"/>
      <c r="AE23" s="137"/>
      <c r="AF23" s="137"/>
      <c r="AG23" s="137"/>
      <c r="AH23" s="137"/>
      <c r="AI23" s="137"/>
      <c r="AJ23" s="137"/>
      <c r="AK23" s="137"/>
      <c r="AL23" s="137"/>
      <c r="AM23" s="137"/>
      <c r="AN23" s="137"/>
      <c r="AO23" s="137"/>
      <c r="AP23" s="137"/>
      <c r="AQ23" s="137"/>
      <c r="AR23" s="137"/>
    </row>
    <row r="24" spans="2:55" ht="114.75" customHeight="1" thickTop="1" thickBot="1">
      <c r="B24" s="2171"/>
      <c r="C24" s="2174"/>
      <c r="D24" s="2180" t="s">
        <v>715</v>
      </c>
      <c r="E24" s="2181"/>
      <c r="F24" s="2181"/>
      <c r="G24" s="2182"/>
      <c r="H24" s="2183"/>
      <c r="I24" s="2184"/>
      <c r="J24" s="2184"/>
      <c r="K24" s="2184"/>
      <c r="L24" s="2184"/>
      <c r="M24" s="2184"/>
      <c r="N24" s="2184"/>
      <c r="O24" s="2184"/>
      <c r="P24" s="2184"/>
      <c r="Q24" s="2184"/>
      <c r="R24" s="2184"/>
      <c r="S24" s="2184"/>
      <c r="T24" s="2184"/>
      <c r="U24" s="2184"/>
      <c r="V24" s="2184"/>
      <c r="W24" s="2184"/>
      <c r="X24" s="2185"/>
      <c r="Y24" s="25"/>
      <c r="Z24" s="137"/>
      <c r="AA24" s="137"/>
      <c r="AB24" s="137"/>
      <c r="AC24" s="137"/>
      <c r="AD24" s="137"/>
      <c r="AE24" s="137"/>
      <c r="AF24" s="137"/>
      <c r="AG24" s="137"/>
      <c r="AH24" s="137"/>
      <c r="AI24" s="137"/>
      <c r="AJ24" s="137"/>
      <c r="AK24" s="137"/>
      <c r="AL24" s="137"/>
      <c r="AM24" s="137"/>
      <c r="AN24" s="137"/>
      <c r="AO24" s="137"/>
      <c r="AP24" s="137"/>
      <c r="AQ24" s="137"/>
      <c r="AR24" s="137"/>
    </row>
    <row r="25" spans="2:55" s="137" customFormat="1" ht="27.75" customHeight="1" thickTop="1">
      <c r="B25" s="2147" t="s">
        <v>680</v>
      </c>
      <c r="C25" s="2150" t="s">
        <v>716</v>
      </c>
      <c r="D25" s="2153" t="s">
        <v>717</v>
      </c>
      <c r="E25" s="2154"/>
      <c r="F25" s="2154"/>
      <c r="G25" s="2154"/>
      <c r="H25" s="2154"/>
      <c r="I25" s="2154"/>
      <c r="J25" s="2154"/>
      <c r="K25" s="2154"/>
      <c r="L25" s="2154"/>
      <c r="M25" s="2154"/>
      <c r="N25" s="2154"/>
      <c r="O25" s="2154"/>
      <c r="P25" s="2154"/>
      <c r="Q25" s="2154"/>
      <c r="R25" s="2154"/>
      <c r="S25" s="2154"/>
      <c r="T25" s="2154"/>
      <c r="U25" s="2154"/>
      <c r="V25" s="2154"/>
      <c r="W25" s="2154"/>
      <c r="X25" s="2155"/>
      <c r="Y25" s="25" t="s">
        <v>685</v>
      </c>
      <c r="Z25" s="136"/>
      <c r="AA25" s="136"/>
      <c r="AB25" s="149"/>
    </row>
    <row r="26" spans="2:55" s="137" customFormat="1" ht="30" customHeight="1">
      <c r="B26" s="2148"/>
      <c r="C26" s="2151"/>
      <c r="D26" s="2156" t="s">
        <v>718</v>
      </c>
      <c r="E26" s="2157"/>
      <c r="F26" s="2157"/>
      <c r="G26" s="2157"/>
      <c r="H26" s="2157"/>
      <c r="I26" s="2157"/>
      <c r="J26" s="2157"/>
      <c r="K26" s="2157"/>
      <c r="L26" s="2157"/>
      <c r="M26" s="2157"/>
      <c r="N26" s="2157"/>
      <c r="O26" s="2157"/>
      <c r="P26" s="2157"/>
      <c r="Q26" s="2157"/>
      <c r="R26" s="2157"/>
      <c r="S26" s="2157"/>
      <c r="T26" s="2157"/>
      <c r="U26" s="2157"/>
      <c r="V26" s="2157"/>
      <c r="W26" s="2157"/>
      <c r="X26" s="2158"/>
      <c r="Y26" s="134"/>
      <c r="Z26" s="149"/>
      <c r="AB26" s="136"/>
    </row>
    <row r="27" spans="2:55" s="137" customFormat="1" ht="30" customHeight="1">
      <c r="B27" s="2148"/>
      <c r="C27" s="2151"/>
      <c r="D27" s="2159" t="s">
        <v>719</v>
      </c>
      <c r="E27" s="2160"/>
      <c r="F27" s="2160"/>
      <c r="G27" s="2160"/>
      <c r="H27" s="2160"/>
      <c r="I27" s="2160"/>
      <c r="J27" s="2160"/>
      <c r="K27" s="2160"/>
      <c r="L27" s="2160"/>
      <c r="M27" s="2160"/>
      <c r="N27" s="2160"/>
      <c r="O27" s="2160"/>
      <c r="P27" s="2160"/>
      <c r="Q27" s="2160"/>
      <c r="R27" s="2160"/>
      <c r="S27" s="2160"/>
      <c r="T27" s="2160"/>
      <c r="U27" s="2160"/>
      <c r="V27" s="2160"/>
      <c r="W27" s="2160"/>
      <c r="X27" s="2161"/>
      <c r="Y27" s="134"/>
      <c r="Z27" s="149"/>
      <c r="AB27" s="136"/>
    </row>
    <row r="28" spans="2:55" ht="30.75" customHeight="1">
      <c r="B28" s="2148"/>
      <c r="C28" s="2151"/>
      <c r="D28" s="2162" t="s">
        <v>720</v>
      </c>
      <c r="E28" s="2163"/>
      <c r="F28" s="2163"/>
      <c r="G28" s="2163"/>
      <c r="H28" s="2163"/>
      <c r="I28" s="2163"/>
      <c r="J28" s="2163"/>
      <c r="K28" s="2163"/>
      <c r="L28" s="2163"/>
      <c r="M28" s="2163"/>
      <c r="N28" s="2163"/>
      <c r="O28" s="2163"/>
      <c r="P28" s="2163"/>
      <c r="Q28" s="165"/>
      <c r="R28" s="2166" t="s">
        <v>721</v>
      </c>
      <c r="S28" s="2166"/>
      <c r="T28" s="2167"/>
      <c r="U28" s="2167"/>
      <c r="V28" s="166" t="s">
        <v>722</v>
      </c>
      <c r="W28" s="167"/>
      <c r="X28" s="168" t="s">
        <v>723</v>
      </c>
      <c r="Y28" s="134"/>
      <c r="Z28" s="149"/>
      <c r="AA28" s="137"/>
      <c r="AB28" s="136"/>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row>
    <row r="29" spans="2:55" ht="23.1" customHeight="1">
      <c r="B29" s="2149"/>
      <c r="C29" s="2152"/>
      <c r="D29" s="2164"/>
      <c r="E29" s="2165"/>
      <c r="F29" s="2165"/>
      <c r="G29" s="2165"/>
      <c r="H29" s="2165"/>
      <c r="I29" s="2165"/>
      <c r="J29" s="2165"/>
      <c r="K29" s="2165"/>
      <c r="L29" s="2165"/>
      <c r="M29" s="2165"/>
      <c r="N29" s="2165"/>
      <c r="O29" s="2165"/>
      <c r="P29" s="2165"/>
      <c r="Q29" s="169"/>
      <c r="R29" s="2168" t="s">
        <v>724</v>
      </c>
      <c r="S29" s="2168"/>
      <c r="T29" s="2169"/>
      <c r="U29" s="2169"/>
      <c r="V29" s="170" t="s">
        <v>722</v>
      </c>
      <c r="W29" s="171"/>
      <c r="X29" s="172" t="s">
        <v>723</v>
      </c>
      <c r="Y29" s="134"/>
      <c r="Z29" s="149"/>
      <c r="AA29" s="137"/>
      <c r="AB29" s="136"/>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row>
    <row r="32" spans="2:55" s="149" customFormat="1" ht="5.0999999999999996" customHeight="1">
      <c r="B32" s="2142"/>
      <c r="C32" s="2143"/>
      <c r="D32" s="2142"/>
      <c r="E32" s="2142"/>
      <c r="F32" s="2142"/>
      <c r="G32" s="2142"/>
      <c r="H32" s="2142"/>
      <c r="I32" s="2142"/>
      <c r="J32" s="2142"/>
      <c r="K32" s="2142"/>
      <c r="L32" s="2142"/>
      <c r="M32" s="2142"/>
      <c r="N32" s="173"/>
      <c r="O32" s="173"/>
      <c r="P32" s="173"/>
      <c r="Q32" s="173"/>
      <c r="R32" s="173"/>
      <c r="S32" s="173"/>
      <c r="T32" s="173"/>
      <c r="U32" s="173"/>
      <c r="V32" s="173"/>
      <c r="W32" s="173"/>
      <c r="X32" s="143"/>
      <c r="Y32" s="134"/>
      <c r="Z32" s="136"/>
      <c r="AA32" s="136"/>
      <c r="AB32" s="135"/>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row>
    <row r="56" spans="1:55">
      <c r="A56" s="137"/>
      <c r="B56" s="174"/>
      <c r="C56" s="174"/>
      <c r="D56" s="137"/>
      <c r="E56" s="137"/>
      <c r="F56" s="137"/>
      <c r="G56" s="137"/>
      <c r="H56" s="137"/>
      <c r="I56" s="137"/>
      <c r="J56" s="137"/>
      <c r="K56" s="137"/>
      <c r="L56" s="175"/>
      <c r="M56" s="176"/>
      <c r="N56" s="176"/>
      <c r="O56" s="176"/>
      <c r="P56" s="176"/>
      <c r="Q56" s="176"/>
      <c r="R56" s="176"/>
      <c r="S56" s="176"/>
      <c r="T56" s="176"/>
      <c r="U56" s="176"/>
      <c r="V56" s="176"/>
      <c r="W56" s="176"/>
      <c r="X56" s="176"/>
      <c r="Y56" s="134"/>
      <c r="Z56" s="136"/>
      <c r="AA56" s="136"/>
      <c r="AB56" s="149"/>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row>
    <row r="57" spans="1:55">
      <c r="A57" s="137"/>
      <c r="B57" s="174"/>
      <c r="C57" s="174"/>
      <c r="D57" s="2144"/>
      <c r="E57" s="2144"/>
      <c r="F57" s="2144"/>
      <c r="G57" s="177"/>
      <c r="H57" s="2145"/>
      <c r="I57" s="2145"/>
      <c r="J57" s="2145"/>
      <c r="K57" s="2146"/>
      <c r="L57" s="2146"/>
      <c r="M57" s="178"/>
      <c r="N57" s="178"/>
      <c r="O57" s="178"/>
      <c r="P57" s="178"/>
      <c r="Q57" s="178"/>
      <c r="R57" s="91"/>
      <c r="S57" s="91"/>
      <c r="T57" s="91"/>
      <c r="U57" s="91"/>
      <c r="V57" s="91"/>
      <c r="W57" s="91"/>
      <c r="X57" s="91"/>
      <c r="Y57" s="134"/>
      <c r="Z57" s="136"/>
      <c r="AA57" s="136"/>
      <c r="AB57" s="149"/>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row>
    <row r="58" spans="1:55">
      <c r="B58" s="179"/>
      <c r="C58" s="174"/>
      <c r="D58" s="137"/>
      <c r="E58" s="137"/>
      <c r="F58" s="137"/>
      <c r="G58" s="137"/>
      <c r="H58" s="137"/>
      <c r="I58" s="137"/>
      <c r="J58" s="137"/>
      <c r="K58" s="137"/>
      <c r="L58" s="137"/>
      <c r="M58" s="137"/>
      <c r="N58" s="137"/>
      <c r="O58" s="137"/>
      <c r="P58" s="137"/>
      <c r="Q58" s="137"/>
      <c r="R58" s="137"/>
      <c r="S58" s="137"/>
      <c r="T58" s="137"/>
      <c r="U58" s="137"/>
      <c r="V58" s="137"/>
      <c r="W58" s="137"/>
      <c r="X58" s="137"/>
      <c r="Y58" s="134"/>
      <c r="Z58" s="136"/>
      <c r="AA58" s="136"/>
      <c r="AB58" s="149"/>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row>
    <row r="59" spans="1:55" s="137" customFormat="1">
      <c r="B59" s="179"/>
      <c r="C59" s="174"/>
      <c r="Y59" s="134"/>
      <c r="Z59" s="136"/>
      <c r="AA59" s="136"/>
      <c r="AB59" s="149"/>
    </row>
    <row r="60" spans="1:55" s="137" customFormat="1">
      <c r="B60" s="179"/>
      <c r="C60" s="174"/>
      <c r="Y60" s="134"/>
      <c r="Z60" s="136"/>
      <c r="AA60" s="136"/>
      <c r="AB60" s="149"/>
    </row>
    <row r="61" spans="1:55" s="137" customFormat="1">
      <c r="B61" s="179"/>
      <c r="C61" s="179"/>
      <c r="D61" s="130"/>
      <c r="E61" s="130"/>
      <c r="F61" s="130"/>
      <c r="G61" s="130"/>
      <c r="H61" s="130"/>
      <c r="I61" s="130"/>
      <c r="J61" s="130"/>
      <c r="K61" s="130"/>
      <c r="L61" s="130"/>
      <c r="M61" s="130"/>
      <c r="N61" s="130"/>
      <c r="O61" s="130"/>
      <c r="P61" s="130"/>
      <c r="Q61" s="130"/>
      <c r="R61" s="130"/>
      <c r="S61" s="130"/>
      <c r="T61" s="130"/>
      <c r="U61" s="130"/>
      <c r="V61" s="130"/>
      <c r="W61" s="130"/>
      <c r="X61" s="130"/>
      <c r="Y61" s="131"/>
      <c r="Z61" s="149"/>
      <c r="AA61" s="136"/>
      <c r="AB61" s="149"/>
    </row>
    <row r="62" spans="1:55" s="137" customFormat="1">
      <c r="B62" s="179"/>
      <c r="C62" s="179"/>
      <c r="D62" s="130"/>
      <c r="E62" s="130"/>
      <c r="F62" s="130"/>
      <c r="G62" s="130"/>
      <c r="H62" s="130"/>
      <c r="I62" s="130"/>
      <c r="J62" s="130"/>
      <c r="K62" s="130"/>
      <c r="L62" s="130"/>
      <c r="M62" s="130"/>
      <c r="N62" s="130"/>
      <c r="O62" s="130"/>
      <c r="P62" s="130"/>
      <c r="Q62" s="130"/>
      <c r="R62" s="130"/>
      <c r="S62" s="130"/>
      <c r="T62" s="130"/>
      <c r="U62" s="130"/>
      <c r="V62" s="130"/>
      <c r="W62" s="130"/>
      <c r="X62" s="130"/>
      <c r="Y62" s="131"/>
      <c r="Z62" s="149"/>
      <c r="AA62" s="136"/>
      <c r="AB62" s="149"/>
    </row>
    <row r="63" spans="1:55" s="137" customFormat="1">
      <c r="B63" s="179"/>
      <c r="C63" s="179"/>
      <c r="D63" s="130"/>
      <c r="E63" s="130"/>
      <c r="F63" s="130"/>
      <c r="G63" s="130"/>
      <c r="H63" s="130"/>
      <c r="I63" s="130"/>
      <c r="J63" s="130"/>
      <c r="K63" s="130"/>
      <c r="L63" s="130"/>
      <c r="M63" s="130"/>
      <c r="N63" s="130"/>
      <c r="O63" s="130"/>
      <c r="P63" s="130"/>
      <c r="Q63" s="130"/>
      <c r="R63" s="130"/>
      <c r="S63" s="130"/>
      <c r="T63" s="130"/>
      <c r="U63" s="130"/>
      <c r="V63" s="130"/>
      <c r="W63" s="130"/>
      <c r="X63" s="130"/>
      <c r="Y63" s="131"/>
      <c r="Z63" s="149"/>
      <c r="AA63" s="136"/>
      <c r="AB63" s="149"/>
    </row>
    <row r="64" spans="1:55" s="137" customFormat="1">
      <c r="B64" s="179"/>
      <c r="C64" s="179"/>
      <c r="D64" s="130"/>
      <c r="E64" s="130"/>
      <c r="F64" s="130"/>
      <c r="G64" s="130"/>
      <c r="H64" s="130"/>
      <c r="I64" s="130"/>
      <c r="J64" s="130"/>
      <c r="K64" s="130"/>
      <c r="L64" s="130"/>
      <c r="M64" s="130"/>
      <c r="N64" s="130"/>
      <c r="O64" s="130"/>
      <c r="P64" s="130"/>
      <c r="Q64" s="130"/>
      <c r="R64" s="130"/>
      <c r="S64" s="130"/>
      <c r="T64" s="130"/>
      <c r="U64" s="130"/>
      <c r="V64" s="130"/>
      <c r="W64" s="130"/>
      <c r="X64" s="130"/>
      <c r="Y64" s="131"/>
      <c r="Z64" s="149"/>
      <c r="AA64" s="136"/>
      <c r="AB64" s="149"/>
    </row>
    <row r="65" spans="2:28" s="137" customFormat="1">
      <c r="B65" s="179"/>
      <c r="C65" s="179"/>
      <c r="D65" s="130"/>
      <c r="E65" s="130"/>
      <c r="F65" s="130"/>
      <c r="G65" s="130"/>
      <c r="H65" s="130"/>
      <c r="I65" s="130"/>
      <c r="J65" s="130"/>
      <c r="K65" s="130"/>
      <c r="L65" s="130"/>
      <c r="M65" s="130"/>
      <c r="N65" s="130"/>
      <c r="O65" s="130"/>
      <c r="P65" s="130"/>
      <c r="Q65" s="130"/>
      <c r="R65" s="130"/>
      <c r="S65" s="130"/>
      <c r="T65" s="130"/>
      <c r="U65" s="130"/>
      <c r="V65" s="130"/>
      <c r="W65" s="130"/>
      <c r="X65" s="130"/>
      <c r="Y65" s="131"/>
      <c r="Z65" s="149"/>
      <c r="AA65" s="136"/>
      <c r="AB65" s="149"/>
    </row>
    <row r="66" spans="2:28" s="137" customFormat="1">
      <c r="B66" s="179"/>
      <c r="C66" s="179"/>
      <c r="D66" s="130"/>
      <c r="E66" s="130"/>
      <c r="F66" s="130"/>
      <c r="G66" s="130"/>
      <c r="H66" s="130"/>
      <c r="I66" s="130"/>
      <c r="J66" s="130"/>
      <c r="K66" s="130"/>
      <c r="L66" s="130"/>
      <c r="M66" s="130"/>
      <c r="N66" s="130"/>
      <c r="O66" s="130"/>
      <c r="P66" s="130"/>
      <c r="Q66" s="130"/>
      <c r="R66" s="130"/>
      <c r="S66" s="130"/>
      <c r="T66" s="130"/>
      <c r="U66" s="130"/>
      <c r="V66" s="130"/>
      <c r="W66" s="130"/>
      <c r="X66" s="130"/>
      <c r="Y66" s="131"/>
      <c r="Z66" s="149"/>
      <c r="AA66" s="136"/>
      <c r="AB66" s="149"/>
    </row>
    <row r="67" spans="2:28" s="137" customFormat="1">
      <c r="B67" s="179"/>
      <c r="C67" s="179"/>
      <c r="D67" s="130"/>
      <c r="E67" s="130"/>
      <c r="F67" s="130"/>
      <c r="G67" s="130"/>
      <c r="H67" s="130"/>
      <c r="I67" s="130"/>
      <c r="J67" s="130"/>
      <c r="K67" s="130"/>
      <c r="L67" s="130"/>
      <c r="M67" s="130"/>
      <c r="N67" s="130"/>
      <c r="O67" s="130"/>
      <c r="P67" s="130"/>
      <c r="Q67" s="130"/>
      <c r="R67" s="130"/>
      <c r="S67" s="130"/>
      <c r="T67" s="130"/>
      <c r="U67" s="130"/>
      <c r="V67" s="130"/>
      <c r="W67" s="130"/>
      <c r="X67" s="130"/>
      <c r="Y67" s="131"/>
      <c r="Z67" s="149"/>
      <c r="AA67" s="136"/>
      <c r="AB67" s="149"/>
    </row>
    <row r="68" spans="2:28" s="137" customFormat="1">
      <c r="B68" s="179"/>
      <c r="C68" s="179"/>
      <c r="D68" s="130"/>
      <c r="E68" s="130"/>
      <c r="F68" s="130"/>
      <c r="G68" s="130"/>
      <c r="H68" s="130"/>
      <c r="I68" s="130"/>
      <c r="J68" s="130"/>
      <c r="K68" s="130"/>
      <c r="L68" s="130"/>
      <c r="M68" s="130"/>
      <c r="N68" s="130"/>
      <c r="O68" s="130"/>
      <c r="P68" s="130"/>
      <c r="Q68" s="130"/>
      <c r="R68" s="130"/>
      <c r="S68" s="130"/>
      <c r="T68" s="130"/>
      <c r="U68" s="130"/>
      <c r="V68" s="130"/>
      <c r="W68" s="130"/>
      <c r="X68" s="130"/>
      <c r="Y68" s="131"/>
      <c r="Z68" s="149"/>
      <c r="AA68" s="136"/>
      <c r="AB68" s="149"/>
    </row>
    <row r="69" spans="2:28" s="137" customFormat="1">
      <c r="B69" s="179"/>
      <c r="C69" s="179"/>
      <c r="D69" s="130"/>
      <c r="E69" s="130"/>
      <c r="F69" s="130"/>
      <c r="G69" s="130"/>
      <c r="H69" s="130"/>
      <c r="I69" s="130"/>
      <c r="J69" s="130"/>
      <c r="K69" s="130"/>
      <c r="L69" s="130"/>
      <c r="M69" s="130"/>
      <c r="N69" s="130"/>
      <c r="O69" s="130"/>
      <c r="P69" s="130"/>
      <c r="Q69" s="130"/>
      <c r="R69" s="130"/>
      <c r="S69" s="130"/>
      <c r="T69" s="130"/>
      <c r="U69" s="130"/>
      <c r="V69" s="130"/>
      <c r="W69" s="130"/>
      <c r="X69" s="130"/>
      <c r="Y69" s="131"/>
      <c r="Z69" s="149"/>
      <c r="AA69" s="136"/>
      <c r="AB69" s="149"/>
    </row>
    <row r="70" spans="2:28" s="137" customFormat="1">
      <c r="B70" s="179"/>
      <c r="C70" s="179"/>
      <c r="D70" s="130"/>
      <c r="E70" s="130"/>
      <c r="F70" s="130"/>
      <c r="G70" s="130"/>
      <c r="H70" s="130"/>
      <c r="I70" s="130"/>
      <c r="J70" s="130"/>
      <c r="K70" s="130"/>
      <c r="L70" s="130"/>
      <c r="M70" s="130"/>
      <c r="N70" s="130"/>
      <c r="O70" s="130"/>
      <c r="P70" s="130"/>
      <c r="Q70" s="130"/>
      <c r="R70" s="130"/>
      <c r="S70" s="130"/>
      <c r="T70" s="130"/>
      <c r="U70" s="130"/>
      <c r="V70" s="130"/>
      <c r="W70" s="130"/>
      <c r="X70" s="130"/>
      <c r="Y70" s="131"/>
      <c r="Z70" s="149"/>
      <c r="AA70" s="136"/>
      <c r="AB70" s="149"/>
    </row>
    <row r="71" spans="2:28" s="137" customFormat="1">
      <c r="B71" s="179"/>
      <c r="C71" s="179"/>
      <c r="D71" s="130"/>
      <c r="E71" s="130"/>
      <c r="F71" s="130"/>
      <c r="G71" s="130"/>
      <c r="H71" s="130"/>
      <c r="I71" s="130"/>
      <c r="J71" s="130"/>
      <c r="K71" s="130"/>
      <c r="L71" s="130"/>
      <c r="M71" s="130"/>
      <c r="N71" s="130"/>
      <c r="O71" s="130"/>
      <c r="P71" s="130"/>
      <c r="Q71" s="130"/>
      <c r="R71" s="130"/>
      <c r="S71" s="130"/>
      <c r="T71" s="130"/>
      <c r="U71" s="130"/>
      <c r="V71" s="130"/>
      <c r="W71" s="130"/>
      <c r="X71" s="130"/>
      <c r="Y71" s="131"/>
      <c r="Z71" s="149"/>
      <c r="AA71" s="136"/>
      <c r="AB71" s="149"/>
    </row>
    <row r="72" spans="2:28" s="137" customFormat="1">
      <c r="B72" s="179"/>
      <c r="C72" s="179"/>
      <c r="D72" s="130"/>
      <c r="E72" s="130"/>
      <c r="F72" s="130"/>
      <c r="G72" s="130"/>
      <c r="H72" s="130"/>
      <c r="I72" s="130"/>
      <c r="J72" s="130"/>
      <c r="K72" s="130"/>
      <c r="L72" s="130"/>
      <c r="M72" s="130"/>
      <c r="N72" s="130"/>
      <c r="O72" s="130"/>
      <c r="P72" s="130"/>
      <c r="Q72" s="130"/>
      <c r="R72" s="130"/>
      <c r="S72" s="130"/>
      <c r="T72" s="130"/>
      <c r="U72" s="130"/>
      <c r="V72" s="130"/>
      <c r="W72" s="130"/>
      <c r="X72" s="130"/>
      <c r="Y72" s="131"/>
      <c r="Z72" s="149"/>
      <c r="AA72" s="136"/>
      <c r="AB72" s="149"/>
    </row>
    <row r="73" spans="2:28" s="137" customFormat="1">
      <c r="B73" s="179"/>
      <c r="C73" s="179"/>
      <c r="D73" s="130"/>
      <c r="E73" s="130"/>
      <c r="F73" s="130"/>
      <c r="G73" s="130"/>
      <c r="H73" s="130"/>
      <c r="I73" s="130"/>
      <c r="J73" s="130"/>
      <c r="K73" s="130"/>
      <c r="L73" s="130"/>
      <c r="M73" s="130"/>
      <c r="N73" s="130"/>
      <c r="O73" s="130"/>
      <c r="P73" s="130"/>
      <c r="Q73" s="130"/>
      <c r="R73" s="130"/>
      <c r="S73" s="130"/>
      <c r="T73" s="130"/>
      <c r="U73" s="130"/>
      <c r="V73" s="130"/>
      <c r="W73" s="130"/>
      <c r="X73" s="130"/>
      <c r="Y73" s="131"/>
      <c r="Z73" s="149"/>
      <c r="AA73" s="136"/>
      <c r="AB73" s="149"/>
    </row>
    <row r="74" spans="2:28" s="137" customFormat="1">
      <c r="B74" s="179"/>
      <c r="C74" s="179"/>
      <c r="D74" s="130"/>
      <c r="E74" s="130"/>
      <c r="F74" s="130"/>
      <c r="G74" s="130"/>
      <c r="H74" s="130"/>
      <c r="I74" s="130"/>
      <c r="J74" s="130"/>
      <c r="K74" s="130"/>
      <c r="L74" s="130"/>
      <c r="M74" s="130"/>
      <c r="N74" s="130"/>
      <c r="O74" s="130"/>
      <c r="P74" s="130"/>
      <c r="Q74" s="130"/>
      <c r="R74" s="130"/>
      <c r="S74" s="130"/>
      <c r="T74" s="130"/>
      <c r="U74" s="130"/>
      <c r="V74" s="130"/>
      <c r="W74" s="130"/>
      <c r="X74" s="130"/>
      <c r="Y74" s="131"/>
      <c r="Z74" s="149"/>
      <c r="AA74" s="136"/>
      <c r="AB74" s="149"/>
    </row>
    <row r="75" spans="2:28" s="137" customFormat="1">
      <c r="B75" s="179"/>
      <c r="C75" s="179"/>
      <c r="D75" s="130"/>
      <c r="E75" s="130"/>
      <c r="F75" s="130"/>
      <c r="G75" s="130"/>
      <c r="H75" s="130"/>
      <c r="I75" s="130"/>
      <c r="J75" s="130"/>
      <c r="K75" s="130"/>
      <c r="L75" s="130"/>
      <c r="M75" s="130"/>
      <c r="N75" s="130"/>
      <c r="O75" s="130"/>
      <c r="P75" s="130"/>
      <c r="Q75" s="130"/>
      <c r="R75" s="130"/>
      <c r="S75" s="130"/>
      <c r="T75" s="130"/>
      <c r="U75" s="130"/>
      <c r="V75" s="130"/>
      <c r="W75" s="130"/>
      <c r="X75" s="130"/>
      <c r="Y75" s="131"/>
      <c r="Z75" s="149"/>
      <c r="AA75" s="136"/>
      <c r="AB75" s="149"/>
    </row>
    <row r="76" spans="2:28" s="137" customFormat="1">
      <c r="B76" s="179"/>
      <c r="C76" s="179"/>
      <c r="D76" s="130"/>
      <c r="E76" s="130"/>
      <c r="F76" s="130"/>
      <c r="G76" s="130"/>
      <c r="H76" s="130"/>
      <c r="I76" s="130"/>
      <c r="J76" s="130"/>
      <c r="K76" s="130"/>
      <c r="L76" s="130"/>
      <c r="M76" s="130"/>
      <c r="N76" s="130"/>
      <c r="O76" s="130"/>
      <c r="P76" s="130"/>
      <c r="Q76" s="130"/>
      <c r="R76" s="130"/>
      <c r="S76" s="130"/>
      <c r="T76" s="130"/>
      <c r="U76" s="130"/>
      <c r="V76" s="130"/>
      <c r="W76" s="130"/>
      <c r="X76" s="130"/>
      <c r="Y76" s="131"/>
      <c r="Z76" s="149"/>
      <c r="AA76" s="136"/>
      <c r="AB76" s="149"/>
    </row>
    <row r="77" spans="2:28" s="137" customFormat="1">
      <c r="B77" s="179"/>
      <c r="C77" s="179"/>
      <c r="D77" s="130"/>
      <c r="E77" s="130"/>
      <c r="F77" s="130"/>
      <c r="G77" s="130"/>
      <c r="H77" s="130"/>
      <c r="I77" s="130"/>
      <c r="J77" s="130"/>
      <c r="K77" s="130"/>
      <c r="L77" s="130"/>
      <c r="M77" s="130"/>
      <c r="N77" s="130"/>
      <c r="O77" s="130"/>
      <c r="P77" s="130"/>
      <c r="Q77" s="130"/>
      <c r="R77" s="130"/>
      <c r="S77" s="130"/>
      <c r="T77" s="130"/>
      <c r="U77" s="130"/>
      <c r="V77" s="130"/>
      <c r="W77" s="130"/>
      <c r="X77" s="130"/>
      <c r="Y77" s="131"/>
      <c r="Z77" s="149"/>
      <c r="AA77" s="136"/>
      <c r="AB77" s="149"/>
    </row>
    <row r="78" spans="2:28" s="137" customFormat="1">
      <c r="B78" s="179"/>
      <c r="C78" s="179"/>
      <c r="D78" s="130"/>
      <c r="E78" s="130"/>
      <c r="F78" s="130"/>
      <c r="G78" s="130"/>
      <c r="H78" s="130"/>
      <c r="I78" s="130"/>
      <c r="J78" s="130"/>
      <c r="K78" s="130"/>
      <c r="L78" s="130"/>
      <c r="M78" s="130"/>
      <c r="N78" s="130"/>
      <c r="O78" s="130"/>
      <c r="P78" s="130"/>
      <c r="Q78" s="130"/>
      <c r="R78" s="130"/>
      <c r="S78" s="130"/>
      <c r="T78" s="130"/>
      <c r="U78" s="130"/>
      <c r="V78" s="130"/>
      <c r="W78" s="130"/>
      <c r="X78" s="130"/>
      <c r="Y78" s="131"/>
      <c r="Z78" s="149"/>
      <c r="AA78" s="136"/>
      <c r="AB78" s="149"/>
    </row>
    <row r="79" spans="2:28" s="137" customFormat="1">
      <c r="B79" s="179"/>
      <c r="C79" s="179"/>
      <c r="D79" s="130"/>
      <c r="E79" s="130"/>
      <c r="F79" s="130"/>
      <c r="G79" s="130"/>
      <c r="H79" s="130"/>
      <c r="I79" s="130"/>
      <c r="J79" s="130"/>
      <c r="K79" s="130"/>
      <c r="L79" s="130"/>
      <c r="M79" s="130"/>
      <c r="N79" s="130"/>
      <c r="O79" s="130"/>
      <c r="P79" s="130"/>
      <c r="Q79" s="130"/>
      <c r="R79" s="130"/>
      <c r="S79" s="130"/>
      <c r="T79" s="130"/>
      <c r="U79" s="130"/>
      <c r="V79" s="130"/>
      <c r="W79" s="130"/>
      <c r="X79" s="130"/>
      <c r="Y79" s="131"/>
      <c r="Z79" s="149"/>
      <c r="AA79" s="136"/>
      <c r="AB79" s="149"/>
    </row>
    <row r="80" spans="2:28" s="137" customFormat="1">
      <c r="B80" s="179"/>
      <c r="C80" s="179"/>
      <c r="D80" s="130"/>
      <c r="E80" s="130"/>
      <c r="F80" s="130"/>
      <c r="G80" s="130"/>
      <c r="H80" s="130"/>
      <c r="I80" s="130"/>
      <c r="J80" s="130"/>
      <c r="K80" s="130"/>
      <c r="L80" s="130"/>
      <c r="M80" s="130"/>
      <c r="N80" s="130"/>
      <c r="O80" s="130"/>
      <c r="P80" s="130"/>
      <c r="Q80" s="130"/>
      <c r="R80" s="130"/>
      <c r="S80" s="130"/>
      <c r="T80" s="130"/>
      <c r="U80" s="130"/>
      <c r="V80" s="130"/>
      <c r="W80" s="130"/>
      <c r="X80" s="130"/>
      <c r="Y80" s="131"/>
      <c r="Z80" s="149"/>
      <c r="AA80" s="136"/>
      <c r="AB80" s="149"/>
    </row>
    <row r="81" spans="2:28" s="137" customFormat="1">
      <c r="B81" s="179"/>
      <c r="C81" s="179"/>
      <c r="D81" s="130"/>
      <c r="E81" s="130"/>
      <c r="F81" s="130"/>
      <c r="G81" s="130"/>
      <c r="H81" s="130"/>
      <c r="I81" s="130"/>
      <c r="J81" s="130"/>
      <c r="K81" s="130"/>
      <c r="L81" s="130"/>
      <c r="M81" s="130"/>
      <c r="N81" s="130"/>
      <c r="O81" s="130"/>
      <c r="P81" s="130"/>
      <c r="Q81" s="130"/>
      <c r="R81" s="130"/>
      <c r="S81" s="130"/>
      <c r="T81" s="130"/>
      <c r="U81" s="130"/>
      <c r="V81" s="130"/>
      <c r="W81" s="130"/>
      <c r="X81" s="130"/>
      <c r="Y81" s="131"/>
      <c r="Z81" s="149"/>
      <c r="AA81" s="136"/>
      <c r="AB81" s="149"/>
    </row>
    <row r="82" spans="2:28" s="137" customFormat="1">
      <c r="B82" s="179"/>
      <c r="C82" s="179"/>
      <c r="D82" s="130"/>
      <c r="E82" s="130"/>
      <c r="F82" s="130"/>
      <c r="G82" s="130"/>
      <c r="H82" s="130"/>
      <c r="I82" s="130"/>
      <c r="J82" s="130"/>
      <c r="K82" s="130"/>
      <c r="L82" s="130"/>
      <c r="M82" s="130"/>
      <c r="N82" s="130"/>
      <c r="O82" s="130"/>
      <c r="P82" s="130"/>
      <c r="Q82" s="130"/>
      <c r="R82" s="130"/>
      <c r="S82" s="130"/>
      <c r="T82" s="130"/>
      <c r="U82" s="130"/>
      <c r="V82" s="130"/>
      <c r="W82" s="130"/>
      <c r="X82" s="130"/>
      <c r="Y82" s="131"/>
      <c r="Z82" s="149"/>
      <c r="AA82" s="136"/>
      <c r="AB82" s="149"/>
    </row>
    <row r="83" spans="2:28" s="137" customFormat="1">
      <c r="B83" s="179"/>
      <c r="C83" s="179"/>
      <c r="D83" s="130"/>
      <c r="E83" s="130"/>
      <c r="F83" s="130"/>
      <c r="G83" s="130"/>
      <c r="H83" s="130"/>
      <c r="I83" s="130"/>
      <c r="J83" s="130"/>
      <c r="K83" s="130"/>
      <c r="L83" s="130"/>
      <c r="M83" s="130"/>
      <c r="N83" s="130"/>
      <c r="O83" s="130"/>
      <c r="P83" s="130"/>
      <c r="Q83" s="130"/>
      <c r="R83" s="130"/>
      <c r="S83" s="130"/>
      <c r="T83" s="130"/>
      <c r="U83" s="130"/>
      <c r="V83" s="130"/>
      <c r="W83" s="130"/>
      <c r="X83" s="130"/>
      <c r="Y83" s="131"/>
      <c r="Z83" s="149"/>
      <c r="AA83" s="136"/>
      <c r="AB83" s="149"/>
    </row>
    <row r="84" spans="2:28" s="137" customFormat="1">
      <c r="B84" s="179"/>
      <c r="C84" s="179"/>
      <c r="D84" s="130"/>
      <c r="E84" s="130"/>
      <c r="F84" s="130"/>
      <c r="G84" s="130"/>
      <c r="H84" s="130"/>
      <c r="I84" s="130"/>
      <c r="J84" s="130"/>
      <c r="K84" s="130"/>
      <c r="L84" s="130"/>
      <c r="M84" s="130"/>
      <c r="N84" s="130"/>
      <c r="O84" s="130"/>
      <c r="P84" s="130"/>
      <c r="Q84" s="130"/>
      <c r="R84" s="130"/>
      <c r="S84" s="130"/>
      <c r="T84" s="130"/>
      <c r="U84" s="130"/>
      <c r="V84" s="130"/>
      <c r="W84" s="130"/>
      <c r="X84" s="130"/>
      <c r="Y84" s="131"/>
      <c r="Z84" s="149"/>
      <c r="AA84" s="136"/>
      <c r="AB84" s="149"/>
    </row>
    <row r="85" spans="2:28" s="137" customFormat="1">
      <c r="B85" s="179"/>
      <c r="C85" s="179"/>
      <c r="D85" s="130"/>
      <c r="E85" s="130"/>
      <c r="F85" s="130"/>
      <c r="G85" s="130"/>
      <c r="H85" s="130"/>
      <c r="I85" s="130"/>
      <c r="J85" s="130"/>
      <c r="K85" s="130"/>
      <c r="L85" s="130"/>
      <c r="M85" s="130"/>
      <c r="N85" s="130"/>
      <c r="O85" s="130"/>
      <c r="P85" s="130"/>
      <c r="Q85" s="130"/>
      <c r="R85" s="130"/>
      <c r="S85" s="130"/>
      <c r="T85" s="130"/>
      <c r="U85" s="130"/>
      <c r="V85" s="130"/>
      <c r="W85" s="130"/>
      <c r="X85" s="130"/>
      <c r="Y85" s="131"/>
      <c r="Z85" s="149"/>
      <c r="AA85" s="136"/>
      <c r="AB85" s="149"/>
    </row>
    <row r="86" spans="2:28" s="137" customFormat="1">
      <c r="B86" s="179"/>
      <c r="C86" s="179"/>
      <c r="D86" s="130"/>
      <c r="E86" s="130"/>
      <c r="F86" s="130"/>
      <c r="G86" s="130"/>
      <c r="H86" s="130"/>
      <c r="I86" s="130"/>
      <c r="J86" s="130"/>
      <c r="K86" s="130"/>
      <c r="L86" s="130"/>
      <c r="M86" s="130"/>
      <c r="N86" s="130"/>
      <c r="O86" s="130"/>
      <c r="P86" s="130"/>
      <c r="Q86" s="130"/>
      <c r="R86" s="130"/>
      <c r="S86" s="130"/>
      <c r="T86" s="130"/>
      <c r="U86" s="130"/>
      <c r="V86" s="130"/>
      <c r="W86" s="130"/>
      <c r="X86" s="130"/>
      <c r="Y86" s="131"/>
      <c r="Z86" s="149"/>
      <c r="AA86" s="136"/>
      <c r="AB86" s="149"/>
    </row>
    <row r="87" spans="2:28" s="137" customFormat="1">
      <c r="B87" s="179"/>
      <c r="C87" s="179"/>
      <c r="D87" s="130"/>
      <c r="E87" s="130"/>
      <c r="F87" s="130"/>
      <c r="G87" s="130"/>
      <c r="H87" s="130"/>
      <c r="I87" s="130"/>
      <c r="J87" s="130"/>
      <c r="K87" s="130"/>
      <c r="L87" s="130"/>
      <c r="M87" s="130"/>
      <c r="N87" s="130"/>
      <c r="O87" s="130"/>
      <c r="P87" s="130"/>
      <c r="Q87" s="130"/>
      <c r="R87" s="130"/>
      <c r="S87" s="130"/>
      <c r="T87" s="130"/>
      <c r="U87" s="130"/>
      <c r="V87" s="130"/>
      <c r="W87" s="130"/>
      <c r="X87" s="130"/>
      <c r="Y87" s="131"/>
      <c r="Z87" s="149"/>
      <c r="AA87" s="136"/>
      <c r="AB87" s="149"/>
    </row>
    <row r="88" spans="2:28" s="137" customFormat="1">
      <c r="B88" s="179"/>
      <c r="C88" s="179"/>
      <c r="D88" s="130"/>
      <c r="E88" s="130"/>
      <c r="F88" s="130"/>
      <c r="G88" s="130"/>
      <c r="H88" s="130"/>
      <c r="I88" s="130"/>
      <c r="J88" s="130"/>
      <c r="K88" s="130"/>
      <c r="L88" s="130"/>
      <c r="M88" s="130"/>
      <c r="N88" s="130"/>
      <c r="O88" s="130"/>
      <c r="P88" s="130"/>
      <c r="Q88" s="130"/>
      <c r="R88" s="130"/>
      <c r="S88" s="130"/>
      <c r="T88" s="130"/>
      <c r="U88" s="130"/>
      <c r="V88" s="130"/>
      <c r="W88" s="130"/>
      <c r="X88" s="130"/>
      <c r="Y88" s="131"/>
      <c r="Z88" s="149"/>
      <c r="AA88" s="136"/>
      <c r="AB88" s="149"/>
    </row>
    <row r="89" spans="2:28" s="137" customFormat="1">
      <c r="B89" s="179"/>
      <c r="C89" s="179"/>
      <c r="D89" s="130"/>
      <c r="E89" s="130"/>
      <c r="F89" s="130"/>
      <c r="G89" s="130"/>
      <c r="H89" s="130"/>
      <c r="I89" s="130"/>
      <c r="J89" s="130"/>
      <c r="K89" s="130"/>
      <c r="L89" s="130"/>
      <c r="M89" s="130"/>
      <c r="N89" s="130"/>
      <c r="O89" s="130"/>
      <c r="P89" s="130"/>
      <c r="Q89" s="130"/>
      <c r="R89" s="130"/>
      <c r="S89" s="130"/>
      <c r="T89" s="130"/>
      <c r="U89" s="130"/>
      <c r="V89" s="130"/>
      <c r="W89" s="130"/>
      <c r="X89" s="130"/>
      <c r="Y89" s="131"/>
      <c r="Z89" s="149"/>
      <c r="AA89" s="136"/>
      <c r="AB89" s="149"/>
    </row>
    <row r="90" spans="2:28" s="137" customFormat="1">
      <c r="B90" s="179"/>
      <c r="C90" s="179"/>
      <c r="D90" s="130"/>
      <c r="E90" s="130"/>
      <c r="F90" s="130"/>
      <c r="G90" s="130"/>
      <c r="H90" s="130"/>
      <c r="I90" s="130"/>
      <c r="J90" s="130"/>
      <c r="K90" s="130"/>
      <c r="L90" s="130"/>
      <c r="M90" s="130"/>
      <c r="N90" s="130"/>
      <c r="O90" s="130"/>
      <c r="P90" s="130"/>
      <c r="Q90" s="130"/>
      <c r="R90" s="130"/>
      <c r="S90" s="130"/>
      <c r="T90" s="130"/>
      <c r="U90" s="130"/>
      <c r="V90" s="130"/>
      <c r="W90" s="130"/>
      <c r="X90" s="130"/>
      <c r="Y90" s="131"/>
      <c r="Z90" s="149"/>
      <c r="AA90" s="136"/>
      <c r="AB90" s="149"/>
    </row>
    <row r="91" spans="2:28" s="137" customFormat="1">
      <c r="B91" s="179"/>
      <c r="C91" s="179"/>
      <c r="D91" s="130"/>
      <c r="E91" s="130"/>
      <c r="F91" s="130"/>
      <c r="G91" s="130"/>
      <c r="H91" s="130"/>
      <c r="I91" s="130"/>
      <c r="J91" s="130"/>
      <c r="K91" s="130"/>
      <c r="L91" s="130"/>
      <c r="M91" s="130"/>
      <c r="N91" s="130"/>
      <c r="O91" s="130"/>
      <c r="P91" s="130"/>
      <c r="Q91" s="130"/>
      <c r="R91" s="130"/>
      <c r="S91" s="130"/>
      <c r="T91" s="130"/>
      <c r="U91" s="130"/>
      <c r="V91" s="130"/>
      <c r="W91" s="130"/>
      <c r="X91" s="130"/>
      <c r="Y91" s="131"/>
      <c r="Z91" s="149"/>
      <c r="AA91" s="136"/>
      <c r="AB91" s="149"/>
    </row>
    <row r="92" spans="2:28" s="137" customFormat="1">
      <c r="B92" s="179"/>
      <c r="C92" s="179"/>
      <c r="D92" s="130"/>
      <c r="E92" s="130"/>
      <c r="F92" s="130"/>
      <c r="G92" s="130"/>
      <c r="H92" s="130"/>
      <c r="I92" s="130"/>
      <c r="J92" s="130"/>
      <c r="K92" s="130"/>
      <c r="L92" s="130"/>
      <c r="M92" s="130"/>
      <c r="N92" s="130"/>
      <c r="O92" s="130"/>
      <c r="P92" s="130"/>
      <c r="Q92" s="130"/>
      <c r="R92" s="130"/>
      <c r="S92" s="130"/>
      <c r="T92" s="130"/>
      <c r="U92" s="130"/>
      <c r="V92" s="130"/>
      <c r="W92" s="130"/>
      <c r="X92" s="130"/>
      <c r="Y92" s="131"/>
      <c r="Z92" s="149"/>
      <c r="AA92" s="136"/>
      <c r="AB92" s="149"/>
    </row>
    <row r="93" spans="2:28" s="137" customFormat="1">
      <c r="B93" s="179"/>
      <c r="C93" s="179"/>
      <c r="D93" s="130"/>
      <c r="E93" s="130"/>
      <c r="F93" s="130"/>
      <c r="G93" s="130"/>
      <c r="H93" s="130"/>
      <c r="I93" s="130"/>
      <c r="J93" s="130"/>
      <c r="K93" s="130"/>
      <c r="L93" s="130"/>
      <c r="M93" s="130"/>
      <c r="N93" s="130"/>
      <c r="O93" s="130"/>
      <c r="P93" s="130"/>
      <c r="Q93" s="130"/>
      <c r="R93" s="130"/>
      <c r="S93" s="130"/>
      <c r="T93" s="130"/>
      <c r="U93" s="130"/>
      <c r="V93" s="130"/>
      <c r="W93" s="130"/>
      <c r="X93" s="130"/>
      <c r="Y93" s="131"/>
      <c r="Z93" s="149"/>
      <c r="AA93" s="136"/>
      <c r="AB93" s="149"/>
    </row>
    <row r="94" spans="2:28" s="137" customFormat="1">
      <c r="B94" s="179"/>
      <c r="C94" s="179"/>
      <c r="D94" s="130"/>
      <c r="E94" s="130"/>
      <c r="F94" s="130"/>
      <c r="G94" s="130"/>
      <c r="H94" s="130"/>
      <c r="I94" s="130"/>
      <c r="J94" s="130"/>
      <c r="K94" s="130"/>
      <c r="L94" s="130"/>
      <c r="M94" s="130"/>
      <c r="N94" s="130"/>
      <c r="O94" s="130"/>
      <c r="P94" s="130"/>
      <c r="Q94" s="130"/>
      <c r="R94" s="130"/>
      <c r="S94" s="130"/>
      <c r="T94" s="130"/>
      <c r="U94" s="130"/>
      <c r="V94" s="130"/>
      <c r="W94" s="130"/>
      <c r="X94" s="130"/>
      <c r="Y94" s="131"/>
      <c r="Z94" s="149"/>
      <c r="AA94" s="136"/>
      <c r="AB94" s="149"/>
    </row>
    <row r="95" spans="2:28" s="137" customFormat="1">
      <c r="B95" s="179"/>
      <c r="C95" s="179"/>
      <c r="D95" s="130"/>
      <c r="E95" s="130"/>
      <c r="F95" s="130"/>
      <c r="G95" s="130"/>
      <c r="H95" s="130"/>
      <c r="I95" s="130"/>
      <c r="J95" s="130"/>
      <c r="K95" s="130"/>
      <c r="L95" s="130"/>
      <c r="M95" s="130"/>
      <c r="N95" s="130"/>
      <c r="O95" s="130"/>
      <c r="P95" s="130"/>
      <c r="Q95" s="130"/>
      <c r="R95" s="130"/>
      <c r="S95" s="130"/>
      <c r="T95" s="130"/>
      <c r="U95" s="130"/>
      <c r="V95" s="130"/>
      <c r="W95" s="130"/>
      <c r="X95" s="130"/>
      <c r="Y95" s="131"/>
      <c r="Z95" s="149"/>
      <c r="AA95" s="136"/>
      <c r="AB95" s="149"/>
    </row>
    <row r="96" spans="2:28" s="137" customFormat="1">
      <c r="B96" s="179"/>
      <c r="C96" s="179"/>
      <c r="D96" s="130"/>
      <c r="E96" s="130"/>
      <c r="F96" s="130"/>
      <c r="G96" s="130"/>
      <c r="H96" s="130"/>
      <c r="I96" s="130"/>
      <c r="J96" s="130"/>
      <c r="K96" s="130"/>
      <c r="L96" s="130"/>
      <c r="M96" s="130"/>
      <c r="N96" s="130"/>
      <c r="O96" s="130"/>
      <c r="P96" s="130"/>
      <c r="Q96" s="130"/>
      <c r="R96" s="130"/>
      <c r="S96" s="130"/>
      <c r="T96" s="130"/>
      <c r="U96" s="130"/>
      <c r="V96" s="130"/>
      <c r="W96" s="130"/>
      <c r="X96" s="130"/>
      <c r="Y96" s="131"/>
      <c r="Z96" s="149"/>
      <c r="AA96" s="136"/>
      <c r="AB96" s="149"/>
    </row>
    <row r="97" spans="2:28" s="137" customFormat="1">
      <c r="B97" s="179"/>
      <c r="C97" s="179"/>
      <c r="D97" s="130"/>
      <c r="E97" s="130"/>
      <c r="F97" s="130"/>
      <c r="G97" s="130"/>
      <c r="H97" s="130"/>
      <c r="I97" s="130"/>
      <c r="J97" s="130"/>
      <c r="K97" s="130"/>
      <c r="L97" s="130"/>
      <c r="M97" s="130"/>
      <c r="N97" s="130"/>
      <c r="O97" s="130"/>
      <c r="P97" s="130"/>
      <c r="Q97" s="130"/>
      <c r="R97" s="130"/>
      <c r="S97" s="130"/>
      <c r="T97" s="130"/>
      <c r="U97" s="130"/>
      <c r="V97" s="130"/>
      <c r="W97" s="130"/>
      <c r="X97" s="130"/>
      <c r="Y97" s="131"/>
      <c r="Z97" s="149"/>
      <c r="AA97" s="136"/>
      <c r="AB97" s="149"/>
    </row>
    <row r="98" spans="2:28" s="137" customFormat="1">
      <c r="B98" s="179"/>
      <c r="C98" s="179"/>
      <c r="D98" s="130"/>
      <c r="E98" s="130"/>
      <c r="F98" s="130"/>
      <c r="G98" s="130"/>
      <c r="H98" s="130"/>
      <c r="I98" s="130"/>
      <c r="J98" s="130"/>
      <c r="K98" s="130"/>
      <c r="L98" s="130"/>
      <c r="M98" s="130"/>
      <c r="N98" s="130"/>
      <c r="O98" s="130"/>
      <c r="P98" s="130"/>
      <c r="Q98" s="130"/>
      <c r="R98" s="130"/>
      <c r="S98" s="130"/>
      <c r="T98" s="130"/>
      <c r="U98" s="130"/>
      <c r="V98" s="130"/>
      <c r="W98" s="130"/>
      <c r="X98" s="130"/>
      <c r="Y98" s="131"/>
      <c r="Z98" s="149"/>
      <c r="AA98" s="136"/>
      <c r="AB98" s="149"/>
    </row>
    <row r="99" spans="2:28" s="137" customFormat="1">
      <c r="B99" s="179"/>
      <c r="C99" s="179"/>
      <c r="D99" s="130"/>
      <c r="E99" s="130"/>
      <c r="F99" s="130"/>
      <c r="G99" s="130"/>
      <c r="H99" s="130"/>
      <c r="I99" s="130"/>
      <c r="J99" s="130"/>
      <c r="K99" s="130"/>
      <c r="L99" s="130"/>
      <c r="M99" s="130"/>
      <c r="N99" s="130"/>
      <c r="O99" s="130"/>
      <c r="P99" s="130"/>
      <c r="Q99" s="130"/>
      <c r="R99" s="130"/>
      <c r="S99" s="130"/>
      <c r="T99" s="130"/>
      <c r="U99" s="130"/>
      <c r="V99" s="130"/>
      <c r="W99" s="130"/>
      <c r="X99" s="130"/>
      <c r="Y99" s="131"/>
      <c r="Z99" s="149"/>
      <c r="AA99" s="136"/>
      <c r="AB99" s="149"/>
    </row>
    <row r="100" spans="2:28" s="137" customFormat="1">
      <c r="B100" s="179"/>
      <c r="C100" s="179"/>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1"/>
      <c r="Z100" s="149"/>
      <c r="AA100" s="136"/>
      <c r="AB100" s="149"/>
    </row>
    <row r="101" spans="2:28" s="137" customFormat="1">
      <c r="B101" s="179"/>
      <c r="C101" s="179"/>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1"/>
      <c r="Z101" s="149"/>
      <c r="AA101" s="136"/>
      <c r="AB101" s="149"/>
    </row>
    <row r="102" spans="2:28" s="137" customFormat="1">
      <c r="B102" s="179"/>
      <c r="C102" s="179"/>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1"/>
      <c r="Z102" s="149"/>
      <c r="AA102" s="136"/>
      <c r="AB102" s="149"/>
    </row>
    <row r="103" spans="2:28" s="137" customFormat="1">
      <c r="B103" s="179"/>
      <c r="C103" s="179"/>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1"/>
      <c r="Z103" s="149"/>
      <c r="AA103" s="136"/>
      <c r="AB103" s="149"/>
    </row>
    <row r="104" spans="2:28" s="137" customFormat="1">
      <c r="B104" s="179"/>
      <c r="C104" s="179"/>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1"/>
      <c r="Z104" s="149"/>
      <c r="AA104" s="136"/>
      <c r="AB104" s="149"/>
    </row>
    <row r="105" spans="2:28" s="137" customFormat="1">
      <c r="B105" s="179"/>
      <c r="C105" s="179"/>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1"/>
      <c r="Z105" s="149"/>
      <c r="AA105" s="136"/>
      <c r="AB105" s="149"/>
    </row>
    <row r="106" spans="2:28" s="137" customFormat="1">
      <c r="B106" s="179"/>
      <c r="C106" s="179"/>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1"/>
      <c r="Z106" s="149"/>
      <c r="AA106" s="136"/>
      <c r="AB106" s="149"/>
    </row>
    <row r="107" spans="2:28" s="137" customFormat="1">
      <c r="B107" s="179"/>
      <c r="C107" s="179"/>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1"/>
      <c r="Z107" s="149"/>
      <c r="AA107" s="136"/>
      <c r="AB107" s="149"/>
    </row>
    <row r="108" spans="2:28" s="137" customFormat="1">
      <c r="B108" s="179"/>
      <c r="C108" s="179"/>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1"/>
      <c r="Z108" s="149"/>
      <c r="AA108" s="136"/>
      <c r="AB108" s="149"/>
    </row>
    <row r="109" spans="2:28" s="137" customFormat="1">
      <c r="B109" s="179"/>
      <c r="C109" s="179"/>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1"/>
      <c r="Z109" s="149"/>
      <c r="AA109" s="136"/>
      <c r="AB109" s="149"/>
    </row>
    <row r="110" spans="2:28" s="137" customFormat="1">
      <c r="B110" s="179"/>
      <c r="C110" s="179"/>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1"/>
      <c r="Z110" s="149"/>
      <c r="AA110" s="136"/>
      <c r="AB110" s="149"/>
    </row>
    <row r="111" spans="2:28" s="137" customFormat="1">
      <c r="B111" s="179"/>
      <c r="C111" s="179"/>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1"/>
      <c r="Z111" s="149"/>
      <c r="AA111" s="136"/>
      <c r="AB111" s="149"/>
    </row>
    <row r="112" spans="2:28" s="137" customFormat="1">
      <c r="B112" s="179"/>
      <c r="C112" s="179"/>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1"/>
      <c r="Z112" s="149"/>
      <c r="AA112" s="136"/>
      <c r="AB112" s="149"/>
    </row>
    <row r="113" spans="2:28" s="137" customFormat="1">
      <c r="B113" s="179"/>
      <c r="C113" s="179"/>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1"/>
      <c r="Z113" s="149"/>
      <c r="AA113" s="136"/>
      <c r="AB113" s="149"/>
    </row>
    <row r="114" spans="2:28" s="137" customFormat="1">
      <c r="B114" s="179"/>
      <c r="C114" s="179"/>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1"/>
      <c r="Z114" s="149"/>
      <c r="AA114" s="136"/>
      <c r="AB114" s="149"/>
    </row>
    <row r="115" spans="2:28" s="137" customFormat="1">
      <c r="B115" s="179"/>
      <c r="C115" s="179"/>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1"/>
      <c r="Z115" s="149"/>
      <c r="AA115" s="136"/>
      <c r="AB115" s="149"/>
    </row>
    <row r="116" spans="2:28" s="137" customFormat="1">
      <c r="B116" s="179"/>
      <c r="C116" s="179"/>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1"/>
      <c r="Z116" s="149"/>
      <c r="AA116" s="136"/>
      <c r="AB116" s="149"/>
    </row>
    <row r="117" spans="2:28" s="137" customFormat="1">
      <c r="B117" s="179"/>
      <c r="C117" s="179"/>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1"/>
      <c r="Z117" s="149"/>
      <c r="AA117" s="136"/>
      <c r="AB117" s="149"/>
    </row>
    <row r="118" spans="2:28" s="137" customFormat="1">
      <c r="B118" s="179"/>
      <c r="C118" s="179"/>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1"/>
      <c r="Z118" s="149"/>
      <c r="AA118" s="136"/>
      <c r="AB118" s="149"/>
    </row>
    <row r="119" spans="2:28" s="137" customFormat="1">
      <c r="B119" s="179"/>
      <c r="C119" s="179"/>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1"/>
      <c r="Z119" s="149"/>
      <c r="AA119" s="136"/>
      <c r="AB119" s="149"/>
    </row>
    <row r="120" spans="2:28" s="137" customFormat="1">
      <c r="B120" s="179"/>
      <c r="C120" s="179"/>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1"/>
      <c r="Z120" s="149"/>
      <c r="AA120" s="136"/>
      <c r="AB120" s="149"/>
    </row>
    <row r="121" spans="2:28" s="137" customFormat="1">
      <c r="B121" s="179"/>
      <c r="C121" s="179"/>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1"/>
      <c r="Z121" s="149"/>
      <c r="AA121" s="136"/>
      <c r="AB121" s="149"/>
    </row>
    <row r="122" spans="2:28" s="137" customFormat="1">
      <c r="B122" s="179"/>
      <c r="C122" s="179"/>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1"/>
      <c r="Z122" s="149"/>
      <c r="AA122" s="136"/>
      <c r="AB122" s="149"/>
    </row>
    <row r="123" spans="2:28" s="137" customFormat="1">
      <c r="B123" s="179"/>
      <c r="C123" s="179"/>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1"/>
      <c r="Z123" s="149"/>
      <c r="AA123" s="136"/>
      <c r="AB123" s="149"/>
    </row>
    <row r="124" spans="2:28" s="137" customFormat="1">
      <c r="B124" s="179"/>
      <c r="C124" s="179"/>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1"/>
      <c r="Z124" s="149"/>
      <c r="AA124" s="136"/>
      <c r="AB124" s="149"/>
    </row>
    <row r="125" spans="2:28" s="137" customFormat="1">
      <c r="B125" s="179"/>
      <c r="C125" s="179"/>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1"/>
      <c r="Z125" s="149"/>
      <c r="AA125" s="136"/>
      <c r="AB125" s="149"/>
    </row>
    <row r="126" spans="2:28" s="137" customFormat="1">
      <c r="B126" s="179"/>
      <c r="C126" s="179"/>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1"/>
      <c r="Z126" s="149"/>
      <c r="AA126" s="136"/>
      <c r="AB126" s="149"/>
    </row>
    <row r="127" spans="2:28" s="137" customFormat="1">
      <c r="B127" s="179"/>
      <c r="C127" s="179"/>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1"/>
      <c r="Z127" s="149"/>
      <c r="AA127" s="136"/>
      <c r="AB127" s="149"/>
    </row>
    <row r="128" spans="2:28" s="137" customFormat="1">
      <c r="B128" s="179"/>
      <c r="C128" s="179"/>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1"/>
      <c r="Z128" s="149"/>
      <c r="AA128" s="136"/>
      <c r="AB128" s="149"/>
    </row>
    <row r="129" spans="2:28" s="137" customFormat="1">
      <c r="B129" s="179"/>
      <c r="C129" s="179"/>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1"/>
      <c r="Z129" s="149"/>
      <c r="AA129" s="136"/>
      <c r="AB129" s="149"/>
    </row>
    <row r="130" spans="2:28" s="137" customFormat="1">
      <c r="B130" s="179"/>
      <c r="C130" s="179"/>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1"/>
      <c r="Z130" s="149"/>
      <c r="AA130" s="136"/>
      <c r="AB130" s="149"/>
    </row>
    <row r="131" spans="2:28" s="137" customFormat="1">
      <c r="B131" s="179"/>
      <c r="C131" s="179"/>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1"/>
      <c r="Z131" s="149"/>
      <c r="AA131" s="136"/>
      <c r="AB131" s="149"/>
    </row>
    <row r="132" spans="2:28" s="137" customFormat="1">
      <c r="B132" s="179"/>
      <c r="C132" s="179"/>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1"/>
      <c r="Z132" s="149"/>
      <c r="AA132" s="136"/>
      <c r="AB132" s="149"/>
    </row>
    <row r="133" spans="2:28" s="137" customFormat="1">
      <c r="B133" s="179"/>
      <c r="C133" s="179"/>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1"/>
      <c r="Z133" s="149"/>
      <c r="AA133" s="136"/>
      <c r="AB133" s="149"/>
    </row>
    <row r="134" spans="2:28" s="137" customFormat="1">
      <c r="B134" s="179"/>
      <c r="C134" s="179"/>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1"/>
      <c r="Z134" s="149"/>
      <c r="AA134" s="136"/>
      <c r="AB134" s="149"/>
    </row>
    <row r="135" spans="2:28" s="137" customFormat="1">
      <c r="B135" s="179"/>
      <c r="C135" s="179"/>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1"/>
      <c r="Z135" s="149"/>
      <c r="AA135" s="136"/>
      <c r="AB135" s="149"/>
    </row>
    <row r="136" spans="2:28" s="137" customFormat="1">
      <c r="B136" s="179"/>
      <c r="C136" s="179"/>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1"/>
      <c r="Z136" s="149"/>
      <c r="AA136" s="136"/>
      <c r="AB136" s="149"/>
    </row>
    <row r="137" spans="2:28" s="137" customFormat="1">
      <c r="B137" s="179"/>
      <c r="C137" s="179"/>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1"/>
      <c r="Z137" s="149"/>
      <c r="AA137" s="136"/>
      <c r="AB137" s="149"/>
    </row>
    <row r="138" spans="2:28" s="137" customFormat="1">
      <c r="B138" s="179"/>
      <c r="C138" s="179"/>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1"/>
      <c r="Z138" s="149"/>
      <c r="AA138" s="136"/>
      <c r="AB138" s="149"/>
    </row>
    <row r="139" spans="2:28" s="137" customFormat="1">
      <c r="B139" s="179"/>
      <c r="C139" s="179"/>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1"/>
      <c r="Z139" s="149"/>
      <c r="AA139" s="136"/>
      <c r="AB139" s="149"/>
    </row>
    <row r="140" spans="2:28" s="137" customFormat="1">
      <c r="B140" s="179"/>
      <c r="C140" s="179"/>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1"/>
      <c r="Z140" s="149"/>
      <c r="AA140" s="136"/>
      <c r="AB140" s="149"/>
    </row>
    <row r="141" spans="2:28" s="137" customFormat="1">
      <c r="B141" s="179"/>
      <c r="C141" s="179"/>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1"/>
      <c r="Z141" s="149"/>
      <c r="AA141" s="136"/>
      <c r="AB141" s="149"/>
    </row>
    <row r="142" spans="2:28" s="137" customFormat="1">
      <c r="B142" s="179"/>
      <c r="C142" s="179"/>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1"/>
      <c r="Z142" s="149"/>
      <c r="AA142" s="136"/>
      <c r="AB142" s="149"/>
    </row>
    <row r="143" spans="2:28" s="137" customFormat="1">
      <c r="B143" s="179"/>
      <c r="C143" s="179"/>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1"/>
      <c r="Z143" s="149"/>
      <c r="AA143" s="136"/>
      <c r="AB143" s="149"/>
    </row>
    <row r="144" spans="2:28">
      <c r="B144" s="179"/>
      <c r="C144" s="179"/>
      <c r="Z144" s="149"/>
      <c r="AA144" s="136"/>
      <c r="AB144" s="149"/>
    </row>
    <row r="145" spans="2:28">
      <c r="B145" s="179"/>
      <c r="C145" s="179"/>
      <c r="Z145" s="149"/>
      <c r="AA145" s="136"/>
      <c r="AB145" s="149"/>
    </row>
    <row r="146" spans="2:28">
      <c r="B146" s="179"/>
      <c r="C146" s="179"/>
      <c r="Z146" s="149"/>
      <c r="AA146" s="136"/>
      <c r="AB146" s="149"/>
    </row>
    <row r="147" spans="2:28">
      <c r="B147" s="179"/>
      <c r="C147" s="179"/>
      <c r="Z147" s="149"/>
      <c r="AA147" s="136"/>
      <c r="AB147" s="149"/>
    </row>
    <row r="148" spans="2:28">
      <c r="B148" s="179"/>
      <c r="C148" s="179"/>
      <c r="Z148" s="149"/>
      <c r="AA148" s="136"/>
      <c r="AB148" s="149"/>
    </row>
    <row r="149" spans="2:28">
      <c r="B149" s="179"/>
      <c r="C149" s="179"/>
      <c r="Z149" s="149"/>
      <c r="AA149" s="136"/>
      <c r="AB149" s="149"/>
    </row>
    <row r="150" spans="2:28">
      <c r="B150" s="179"/>
      <c r="C150" s="179"/>
      <c r="Z150" s="149"/>
      <c r="AA150" s="136"/>
      <c r="AB150" s="149"/>
    </row>
    <row r="151" spans="2:28">
      <c r="B151" s="179"/>
      <c r="C151" s="179"/>
      <c r="Z151" s="149"/>
      <c r="AA151" s="136"/>
      <c r="AB151" s="149"/>
    </row>
    <row r="152" spans="2:28">
      <c r="B152" s="179"/>
      <c r="C152" s="179"/>
      <c r="Z152" s="149"/>
      <c r="AA152" s="136"/>
      <c r="AB152" s="149"/>
    </row>
    <row r="153" spans="2:28">
      <c r="B153" s="179"/>
      <c r="C153" s="179"/>
      <c r="Z153" s="149"/>
      <c r="AA153" s="136"/>
      <c r="AB153" s="149"/>
    </row>
    <row r="154" spans="2:28">
      <c r="B154" s="179"/>
      <c r="C154" s="179"/>
      <c r="Z154" s="149"/>
      <c r="AA154" s="136"/>
      <c r="AB154" s="149"/>
    </row>
    <row r="155" spans="2:28">
      <c r="B155" s="179"/>
      <c r="C155" s="179"/>
      <c r="Z155" s="149"/>
      <c r="AA155" s="136"/>
      <c r="AB155" s="149"/>
    </row>
    <row r="156" spans="2:28">
      <c r="B156" s="179"/>
      <c r="C156" s="179"/>
      <c r="Z156" s="149"/>
      <c r="AA156" s="136"/>
      <c r="AB156" s="149"/>
    </row>
    <row r="157" spans="2:28">
      <c r="B157" s="179"/>
      <c r="C157" s="179"/>
      <c r="Z157" s="149"/>
      <c r="AA157" s="136"/>
      <c r="AB157" s="149"/>
    </row>
    <row r="158" spans="2:28">
      <c r="B158" s="179"/>
      <c r="C158" s="179"/>
      <c r="Z158" s="149"/>
      <c r="AA158" s="136"/>
      <c r="AB158" s="149"/>
    </row>
    <row r="159" spans="2:28">
      <c r="B159" s="179"/>
      <c r="C159" s="179"/>
      <c r="Z159" s="149"/>
      <c r="AA159" s="136"/>
      <c r="AB159" s="149"/>
    </row>
    <row r="160" spans="2:28">
      <c r="B160" s="179"/>
      <c r="C160" s="179"/>
      <c r="Z160" s="149"/>
      <c r="AA160" s="136"/>
      <c r="AB160" s="149"/>
    </row>
    <row r="161" spans="2:28">
      <c r="B161" s="179"/>
      <c r="C161" s="179"/>
      <c r="Z161" s="149"/>
      <c r="AA161" s="136"/>
      <c r="AB161" s="149"/>
    </row>
    <row r="162" spans="2:28">
      <c r="B162" s="179"/>
      <c r="C162" s="179"/>
      <c r="Z162" s="149"/>
      <c r="AA162" s="136"/>
      <c r="AB162" s="149"/>
    </row>
    <row r="163" spans="2:28">
      <c r="B163" s="179"/>
      <c r="C163" s="179"/>
      <c r="Z163" s="149"/>
      <c r="AA163" s="136"/>
      <c r="AB163" s="149"/>
    </row>
    <row r="164" spans="2:28">
      <c r="B164" s="179"/>
      <c r="C164" s="179"/>
      <c r="Z164" s="149"/>
      <c r="AA164" s="136"/>
      <c r="AB164" s="149"/>
    </row>
    <row r="165" spans="2:28">
      <c r="B165" s="179"/>
      <c r="C165" s="179"/>
      <c r="Z165" s="149"/>
      <c r="AA165" s="136"/>
      <c r="AB165" s="149"/>
    </row>
    <row r="166" spans="2:28">
      <c r="B166" s="179"/>
      <c r="C166" s="179"/>
      <c r="Z166" s="149"/>
      <c r="AA166" s="136"/>
      <c r="AB166" s="149"/>
    </row>
    <row r="167" spans="2:28">
      <c r="B167" s="179"/>
      <c r="C167" s="179"/>
      <c r="Z167" s="149"/>
      <c r="AA167" s="136"/>
      <c r="AB167" s="149"/>
    </row>
    <row r="168" spans="2:28">
      <c r="B168" s="179"/>
      <c r="C168" s="179"/>
      <c r="Z168" s="149"/>
      <c r="AA168" s="136"/>
      <c r="AB168" s="149"/>
    </row>
    <row r="169" spans="2:28">
      <c r="B169" s="179"/>
      <c r="C169" s="179"/>
      <c r="Z169" s="149"/>
      <c r="AA169" s="136"/>
      <c r="AB169" s="149"/>
    </row>
    <row r="170" spans="2:28">
      <c r="B170" s="179"/>
      <c r="C170" s="179"/>
      <c r="Z170" s="149"/>
      <c r="AA170" s="136"/>
      <c r="AB170" s="149"/>
    </row>
  </sheetData>
  <mergeCells count="78">
    <mergeCell ref="B2:D2"/>
    <mergeCell ref="J2:X2"/>
    <mergeCell ref="B3:X3"/>
    <mergeCell ref="B4:X4"/>
    <mergeCell ref="B6:C6"/>
    <mergeCell ref="E6:I6"/>
    <mergeCell ref="J6:X6"/>
    <mergeCell ref="E7:I7"/>
    <mergeCell ref="J7:X7"/>
    <mergeCell ref="B8:M8"/>
    <mergeCell ref="D9:X9"/>
    <mergeCell ref="B10:B19"/>
    <mergeCell ref="C10:C19"/>
    <mergeCell ref="D10:E10"/>
    <mergeCell ref="F10:O10"/>
    <mergeCell ref="P10:X10"/>
    <mergeCell ref="D11:Q11"/>
    <mergeCell ref="S11:V11"/>
    <mergeCell ref="D12:L12"/>
    <mergeCell ref="M12:R12"/>
    <mergeCell ref="T12:V12"/>
    <mergeCell ref="W12:X12"/>
    <mergeCell ref="D14:R14"/>
    <mergeCell ref="T14:V14"/>
    <mergeCell ref="W14:X14"/>
    <mergeCell ref="D13:R13"/>
    <mergeCell ref="T13:V13"/>
    <mergeCell ref="W13:X13"/>
    <mergeCell ref="D15:R15"/>
    <mergeCell ref="T15:V15"/>
    <mergeCell ref="W15:X15"/>
    <mergeCell ref="D16:L16"/>
    <mergeCell ref="N16:O16"/>
    <mergeCell ref="P16:Q16"/>
    <mergeCell ref="R16:X16"/>
    <mergeCell ref="D17:H17"/>
    <mergeCell ref="J17:K17"/>
    <mergeCell ref="N17:S17"/>
    <mergeCell ref="U17:V17"/>
    <mergeCell ref="W17:X17"/>
    <mergeCell ref="D19:H19"/>
    <mergeCell ref="J19:K19"/>
    <mergeCell ref="N19:S19"/>
    <mergeCell ref="U19:V19"/>
    <mergeCell ref="W19:X19"/>
    <mergeCell ref="D18:H18"/>
    <mergeCell ref="J18:K18"/>
    <mergeCell ref="N18:S18"/>
    <mergeCell ref="U18:V18"/>
    <mergeCell ref="W18:X18"/>
    <mergeCell ref="B20:B24"/>
    <mergeCell ref="C20:C24"/>
    <mergeCell ref="D20:G20"/>
    <mergeCell ref="H20:O20"/>
    <mergeCell ref="D21:G21"/>
    <mergeCell ref="K21:R21"/>
    <mergeCell ref="D24:G24"/>
    <mergeCell ref="H24:X24"/>
    <mergeCell ref="T21:V21"/>
    <mergeCell ref="D22:G23"/>
    <mergeCell ref="J22:O22"/>
    <mergeCell ref="P22:Q22"/>
    <mergeCell ref="J23:O23"/>
    <mergeCell ref="P23:Q23"/>
    <mergeCell ref="B32:M32"/>
    <mergeCell ref="D57:F57"/>
    <mergeCell ref="H57:J57"/>
    <mergeCell ref="K57:L57"/>
    <mergeCell ref="B25:B29"/>
    <mergeCell ref="C25:C29"/>
    <mergeCell ref="D25:X25"/>
    <mergeCell ref="D26:X26"/>
    <mergeCell ref="D27:X27"/>
    <mergeCell ref="D28:P29"/>
    <mergeCell ref="R28:S28"/>
    <mergeCell ref="T28:U28"/>
    <mergeCell ref="R29:S29"/>
    <mergeCell ref="T29:U29"/>
  </mergeCells>
  <phoneticPr fontId="1"/>
  <dataValidations count="2">
    <dataValidation imeMode="hiragana" allowBlank="1" showInputMessage="1" showErrorMessage="1" sqref="J6:X6 JF6:JT6 TB6:TP6 ACX6:ADL6 AMT6:ANH6 AWP6:AXD6 BGL6:BGZ6 BQH6:BQV6 CAD6:CAR6 CJZ6:CKN6 CTV6:CUJ6 DDR6:DEF6 DNN6:DOB6 DXJ6:DXX6 EHF6:EHT6 ERB6:ERP6 FAX6:FBL6 FKT6:FLH6 FUP6:FVD6 GEL6:GEZ6 GOH6:GOV6 GYD6:GYR6 HHZ6:HIN6 HRV6:HSJ6 IBR6:ICF6 ILN6:IMB6 IVJ6:IVX6 JFF6:JFT6 JPB6:JPP6 JYX6:JZL6 KIT6:KJH6 KSP6:KTD6 LCL6:LCZ6 LMH6:LMV6 LWD6:LWR6 MFZ6:MGN6 MPV6:MQJ6 MZR6:NAF6 NJN6:NKB6 NTJ6:NTX6 ODF6:ODT6 ONB6:ONP6 OWX6:OXL6 PGT6:PHH6 PQP6:PRD6 QAL6:QAZ6 QKH6:QKV6 QUD6:QUR6 RDZ6:REN6 RNV6:ROJ6 RXR6:RYF6 SHN6:SIB6 SRJ6:SRX6 TBF6:TBT6 TLB6:TLP6 TUX6:TVL6 UET6:UFH6 UOP6:UPD6 UYL6:UYZ6 VIH6:VIV6 VSD6:VSR6 WBZ6:WCN6 WLV6:WMJ6 WVR6:WWF6 J65542:X65542 JF65542:JT65542 TB65542:TP65542 ACX65542:ADL65542 AMT65542:ANH65542 AWP65542:AXD65542 BGL65542:BGZ65542 BQH65542:BQV65542 CAD65542:CAR65542 CJZ65542:CKN65542 CTV65542:CUJ65542 DDR65542:DEF65542 DNN65542:DOB65542 DXJ65542:DXX65542 EHF65542:EHT65542 ERB65542:ERP65542 FAX65542:FBL65542 FKT65542:FLH65542 FUP65542:FVD65542 GEL65542:GEZ65542 GOH65542:GOV65542 GYD65542:GYR65542 HHZ65542:HIN65542 HRV65542:HSJ65542 IBR65542:ICF65542 ILN65542:IMB65542 IVJ65542:IVX65542 JFF65542:JFT65542 JPB65542:JPP65542 JYX65542:JZL65542 KIT65542:KJH65542 KSP65542:KTD65542 LCL65542:LCZ65542 LMH65542:LMV65542 LWD65542:LWR65542 MFZ65542:MGN65542 MPV65542:MQJ65542 MZR65542:NAF65542 NJN65542:NKB65542 NTJ65542:NTX65542 ODF65542:ODT65542 ONB65542:ONP65542 OWX65542:OXL65542 PGT65542:PHH65542 PQP65542:PRD65542 QAL65542:QAZ65542 QKH65542:QKV65542 QUD65542:QUR65542 RDZ65542:REN65542 RNV65542:ROJ65542 RXR65542:RYF65542 SHN65542:SIB65542 SRJ65542:SRX65542 TBF65542:TBT65542 TLB65542:TLP65542 TUX65542:TVL65542 UET65542:UFH65542 UOP65542:UPD65542 UYL65542:UYZ65542 VIH65542:VIV65542 VSD65542:VSR65542 WBZ65542:WCN65542 WLV65542:WMJ65542 WVR65542:WWF65542 J131078:X131078 JF131078:JT131078 TB131078:TP131078 ACX131078:ADL131078 AMT131078:ANH131078 AWP131078:AXD131078 BGL131078:BGZ131078 BQH131078:BQV131078 CAD131078:CAR131078 CJZ131078:CKN131078 CTV131078:CUJ131078 DDR131078:DEF131078 DNN131078:DOB131078 DXJ131078:DXX131078 EHF131078:EHT131078 ERB131078:ERP131078 FAX131078:FBL131078 FKT131078:FLH131078 FUP131078:FVD131078 GEL131078:GEZ131078 GOH131078:GOV131078 GYD131078:GYR131078 HHZ131078:HIN131078 HRV131078:HSJ131078 IBR131078:ICF131078 ILN131078:IMB131078 IVJ131078:IVX131078 JFF131078:JFT131078 JPB131078:JPP131078 JYX131078:JZL131078 KIT131078:KJH131078 KSP131078:KTD131078 LCL131078:LCZ131078 LMH131078:LMV131078 LWD131078:LWR131078 MFZ131078:MGN131078 MPV131078:MQJ131078 MZR131078:NAF131078 NJN131078:NKB131078 NTJ131078:NTX131078 ODF131078:ODT131078 ONB131078:ONP131078 OWX131078:OXL131078 PGT131078:PHH131078 PQP131078:PRD131078 QAL131078:QAZ131078 QKH131078:QKV131078 QUD131078:QUR131078 RDZ131078:REN131078 RNV131078:ROJ131078 RXR131078:RYF131078 SHN131078:SIB131078 SRJ131078:SRX131078 TBF131078:TBT131078 TLB131078:TLP131078 TUX131078:TVL131078 UET131078:UFH131078 UOP131078:UPD131078 UYL131078:UYZ131078 VIH131078:VIV131078 VSD131078:VSR131078 WBZ131078:WCN131078 WLV131078:WMJ131078 WVR131078:WWF131078 J196614:X196614 JF196614:JT196614 TB196614:TP196614 ACX196614:ADL196614 AMT196614:ANH196614 AWP196614:AXD196614 BGL196614:BGZ196614 BQH196614:BQV196614 CAD196614:CAR196614 CJZ196614:CKN196614 CTV196614:CUJ196614 DDR196614:DEF196614 DNN196614:DOB196614 DXJ196614:DXX196614 EHF196614:EHT196614 ERB196614:ERP196614 FAX196614:FBL196614 FKT196614:FLH196614 FUP196614:FVD196614 GEL196614:GEZ196614 GOH196614:GOV196614 GYD196614:GYR196614 HHZ196614:HIN196614 HRV196614:HSJ196614 IBR196614:ICF196614 ILN196614:IMB196614 IVJ196614:IVX196614 JFF196614:JFT196614 JPB196614:JPP196614 JYX196614:JZL196614 KIT196614:KJH196614 KSP196614:KTD196614 LCL196614:LCZ196614 LMH196614:LMV196614 LWD196614:LWR196614 MFZ196614:MGN196614 MPV196614:MQJ196614 MZR196614:NAF196614 NJN196614:NKB196614 NTJ196614:NTX196614 ODF196614:ODT196614 ONB196614:ONP196614 OWX196614:OXL196614 PGT196614:PHH196614 PQP196614:PRD196614 QAL196614:QAZ196614 QKH196614:QKV196614 QUD196614:QUR196614 RDZ196614:REN196614 RNV196614:ROJ196614 RXR196614:RYF196614 SHN196614:SIB196614 SRJ196614:SRX196614 TBF196614:TBT196614 TLB196614:TLP196614 TUX196614:TVL196614 UET196614:UFH196614 UOP196614:UPD196614 UYL196614:UYZ196614 VIH196614:VIV196614 VSD196614:VSR196614 WBZ196614:WCN196614 WLV196614:WMJ196614 WVR196614:WWF196614 J262150:X262150 JF262150:JT262150 TB262150:TP262150 ACX262150:ADL262150 AMT262150:ANH262150 AWP262150:AXD262150 BGL262150:BGZ262150 BQH262150:BQV262150 CAD262150:CAR262150 CJZ262150:CKN262150 CTV262150:CUJ262150 DDR262150:DEF262150 DNN262150:DOB262150 DXJ262150:DXX262150 EHF262150:EHT262150 ERB262150:ERP262150 FAX262150:FBL262150 FKT262150:FLH262150 FUP262150:FVD262150 GEL262150:GEZ262150 GOH262150:GOV262150 GYD262150:GYR262150 HHZ262150:HIN262150 HRV262150:HSJ262150 IBR262150:ICF262150 ILN262150:IMB262150 IVJ262150:IVX262150 JFF262150:JFT262150 JPB262150:JPP262150 JYX262150:JZL262150 KIT262150:KJH262150 KSP262150:KTD262150 LCL262150:LCZ262150 LMH262150:LMV262150 LWD262150:LWR262150 MFZ262150:MGN262150 MPV262150:MQJ262150 MZR262150:NAF262150 NJN262150:NKB262150 NTJ262150:NTX262150 ODF262150:ODT262150 ONB262150:ONP262150 OWX262150:OXL262150 PGT262150:PHH262150 PQP262150:PRD262150 QAL262150:QAZ262150 QKH262150:QKV262150 QUD262150:QUR262150 RDZ262150:REN262150 RNV262150:ROJ262150 RXR262150:RYF262150 SHN262150:SIB262150 SRJ262150:SRX262150 TBF262150:TBT262150 TLB262150:TLP262150 TUX262150:TVL262150 UET262150:UFH262150 UOP262150:UPD262150 UYL262150:UYZ262150 VIH262150:VIV262150 VSD262150:VSR262150 WBZ262150:WCN262150 WLV262150:WMJ262150 WVR262150:WWF262150 J327686:X327686 JF327686:JT327686 TB327686:TP327686 ACX327686:ADL327686 AMT327686:ANH327686 AWP327686:AXD327686 BGL327686:BGZ327686 BQH327686:BQV327686 CAD327686:CAR327686 CJZ327686:CKN327686 CTV327686:CUJ327686 DDR327686:DEF327686 DNN327686:DOB327686 DXJ327686:DXX327686 EHF327686:EHT327686 ERB327686:ERP327686 FAX327686:FBL327686 FKT327686:FLH327686 FUP327686:FVD327686 GEL327686:GEZ327686 GOH327686:GOV327686 GYD327686:GYR327686 HHZ327686:HIN327686 HRV327686:HSJ327686 IBR327686:ICF327686 ILN327686:IMB327686 IVJ327686:IVX327686 JFF327686:JFT327686 JPB327686:JPP327686 JYX327686:JZL327686 KIT327686:KJH327686 KSP327686:KTD327686 LCL327686:LCZ327686 LMH327686:LMV327686 LWD327686:LWR327686 MFZ327686:MGN327686 MPV327686:MQJ327686 MZR327686:NAF327686 NJN327686:NKB327686 NTJ327686:NTX327686 ODF327686:ODT327686 ONB327686:ONP327686 OWX327686:OXL327686 PGT327686:PHH327686 PQP327686:PRD327686 QAL327686:QAZ327686 QKH327686:QKV327686 QUD327686:QUR327686 RDZ327686:REN327686 RNV327686:ROJ327686 RXR327686:RYF327686 SHN327686:SIB327686 SRJ327686:SRX327686 TBF327686:TBT327686 TLB327686:TLP327686 TUX327686:TVL327686 UET327686:UFH327686 UOP327686:UPD327686 UYL327686:UYZ327686 VIH327686:VIV327686 VSD327686:VSR327686 WBZ327686:WCN327686 WLV327686:WMJ327686 WVR327686:WWF327686 J393222:X393222 JF393222:JT393222 TB393222:TP393222 ACX393222:ADL393222 AMT393222:ANH393222 AWP393222:AXD393222 BGL393222:BGZ393222 BQH393222:BQV393222 CAD393222:CAR393222 CJZ393222:CKN393222 CTV393222:CUJ393222 DDR393222:DEF393222 DNN393222:DOB393222 DXJ393222:DXX393222 EHF393222:EHT393222 ERB393222:ERP393222 FAX393222:FBL393222 FKT393222:FLH393222 FUP393222:FVD393222 GEL393222:GEZ393222 GOH393222:GOV393222 GYD393222:GYR393222 HHZ393222:HIN393222 HRV393222:HSJ393222 IBR393222:ICF393222 ILN393222:IMB393222 IVJ393222:IVX393222 JFF393222:JFT393222 JPB393222:JPP393222 JYX393222:JZL393222 KIT393222:KJH393222 KSP393222:KTD393222 LCL393222:LCZ393222 LMH393222:LMV393222 LWD393222:LWR393222 MFZ393222:MGN393222 MPV393222:MQJ393222 MZR393222:NAF393222 NJN393222:NKB393222 NTJ393222:NTX393222 ODF393222:ODT393222 ONB393222:ONP393222 OWX393222:OXL393222 PGT393222:PHH393222 PQP393222:PRD393222 QAL393222:QAZ393222 QKH393222:QKV393222 QUD393222:QUR393222 RDZ393222:REN393222 RNV393222:ROJ393222 RXR393222:RYF393222 SHN393222:SIB393222 SRJ393222:SRX393222 TBF393222:TBT393222 TLB393222:TLP393222 TUX393222:TVL393222 UET393222:UFH393222 UOP393222:UPD393222 UYL393222:UYZ393222 VIH393222:VIV393222 VSD393222:VSR393222 WBZ393222:WCN393222 WLV393222:WMJ393222 WVR393222:WWF393222 J458758:X458758 JF458758:JT458758 TB458758:TP458758 ACX458758:ADL458758 AMT458758:ANH458758 AWP458758:AXD458758 BGL458758:BGZ458758 BQH458758:BQV458758 CAD458758:CAR458758 CJZ458758:CKN458758 CTV458758:CUJ458758 DDR458758:DEF458758 DNN458758:DOB458758 DXJ458758:DXX458758 EHF458758:EHT458758 ERB458758:ERP458758 FAX458758:FBL458758 FKT458758:FLH458758 FUP458758:FVD458758 GEL458758:GEZ458758 GOH458758:GOV458758 GYD458758:GYR458758 HHZ458758:HIN458758 HRV458758:HSJ458758 IBR458758:ICF458758 ILN458758:IMB458758 IVJ458758:IVX458758 JFF458758:JFT458758 JPB458758:JPP458758 JYX458758:JZL458758 KIT458758:KJH458758 KSP458758:KTD458758 LCL458758:LCZ458758 LMH458758:LMV458758 LWD458758:LWR458758 MFZ458758:MGN458758 MPV458758:MQJ458758 MZR458758:NAF458758 NJN458758:NKB458758 NTJ458758:NTX458758 ODF458758:ODT458758 ONB458758:ONP458758 OWX458758:OXL458758 PGT458758:PHH458758 PQP458758:PRD458758 QAL458758:QAZ458758 QKH458758:QKV458758 QUD458758:QUR458758 RDZ458758:REN458758 RNV458758:ROJ458758 RXR458758:RYF458758 SHN458758:SIB458758 SRJ458758:SRX458758 TBF458758:TBT458758 TLB458758:TLP458758 TUX458758:TVL458758 UET458758:UFH458758 UOP458758:UPD458758 UYL458758:UYZ458758 VIH458758:VIV458758 VSD458758:VSR458758 WBZ458758:WCN458758 WLV458758:WMJ458758 WVR458758:WWF458758 J524294:X524294 JF524294:JT524294 TB524294:TP524294 ACX524294:ADL524294 AMT524294:ANH524294 AWP524294:AXD524294 BGL524294:BGZ524294 BQH524294:BQV524294 CAD524294:CAR524294 CJZ524294:CKN524294 CTV524294:CUJ524294 DDR524294:DEF524294 DNN524294:DOB524294 DXJ524294:DXX524294 EHF524294:EHT524294 ERB524294:ERP524294 FAX524294:FBL524294 FKT524294:FLH524294 FUP524294:FVD524294 GEL524294:GEZ524294 GOH524294:GOV524294 GYD524294:GYR524294 HHZ524294:HIN524294 HRV524294:HSJ524294 IBR524294:ICF524294 ILN524294:IMB524294 IVJ524294:IVX524294 JFF524294:JFT524294 JPB524294:JPP524294 JYX524294:JZL524294 KIT524294:KJH524294 KSP524294:KTD524294 LCL524294:LCZ524294 LMH524294:LMV524294 LWD524294:LWR524294 MFZ524294:MGN524294 MPV524294:MQJ524294 MZR524294:NAF524294 NJN524294:NKB524294 NTJ524294:NTX524294 ODF524294:ODT524294 ONB524294:ONP524294 OWX524294:OXL524294 PGT524294:PHH524294 PQP524294:PRD524294 QAL524294:QAZ524294 QKH524294:QKV524294 QUD524294:QUR524294 RDZ524294:REN524294 RNV524294:ROJ524294 RXR524294:RYF524294 SHN524294:SIB524294 SRJ524294:SRX524294 TBF524294:TBT524294 TLB524294:TLP524294 TUX524294:TVL524294 UET524294:UFH524294 UOP524294:UPD524294 UYL524294:UYZ524294 VIH524294:VIV524294 VSD524294:VSR524294 WBZ524294:WCN524294 WLV524294:WMJ524294 WVR524294:WWF524294 J589830:X589830 JF589830:JT589830 TB589830:TP589830 ACX589830:ADL589830 AMT589830:ANH589830 AWP589830:AXD589830 BGL589830:BGZ589830 BQH589830:BQV589830 CAD589830:CAR589830 CJZ589830:CKN589830 CTV589830:CUJ589830 DDR589830:DEF589830 DNN589830:DOB589830 DXJ589830:DXX589830 EHF589830:EHT589830 ERB589830:ERP589830 FAX589830:FBL589830 FKT589830:FLH589830 FUP589830:FVD589830 GEL589830:GEZ589830 GOH589830:GOV589830 GYD589830:GYR589830 HHZ589830:HIN589830 HRV589830:HSJ589830 IBR589830:ICF589830 ILN589830:IMB589830 IVJ589830:IVX589830 JFF589830:JFT589830 JPB589830:JPP589830 JYX589830:JZL589830 KIT589830:KJH589830 KSP589830:KTD589830 LCL589830:LCZ589830 LMH589830:LMV589830 LWD589830:LWR589830 MFZ589830:MGN589830 MPV589830:MQJ589830 MZR589830:NAF589830 NJN589830:NKB589830 NTJ589830:NTX589830 ODF589830:ODT589830 ONB589830:ONP589830 OWX589830:OXL589830 PGT589830:PHH589830 PQP589830:PRD589830 QAL589830:QAZ589830 QKH589830:QKV589830 QUD589830:QUR589830 RDZ589830:REN589830 RNV589830:ROJ589830 RXR589830:RYF589830 SHN589830:SIB589830 SRJ589830:SRX589830 TBF589830:TBT589830 TLB589830:TLP589830 TUX589830:TVL589830 UET589830:UFH589830 UOP589830:UPD589830 UYL589830:UYZ589830 VIH589830:VIV589830 VSD589830:VSR589830 WBZ589830:WCN589830 WLV589830:WMJ589830 WVR589830:WWF589830 J655366:X655366 JF655366:JT655366 TB655366:TP655366 ACX655366:ADL655366 AMT655366:ANH655366 AWP655366:AXD655366 BGL655366:BGZ655366 BQH655366:BQV655366 CAD655366:CAR655366 CJZ655366:CKN655366 CTV655366:CUJ655366 DDR655366:DEF655366 DNN655366:DOB655366 DXJ655366:DXX655366 EHF655366:EHT655366 ERB655366:ERP655366 FAX655366:FBL655366 FKT655366:FLH655366 FUP655366:FVD655366 GEL655366:GEZ655366 GOH655366:GOV655366 GYD655366:GYR655366 HHZ655366:HIN655366 HRV655366:HSJ655366 IBR655366:ICF655366 ILN655366:IMB655366 IVJ655366:IVX655366 JFF655366:JFT655366 JPB655366:JPP655366 JYX655366:JZL655366 KIT655366:KJH655366 KSP655366:KTD655366 LCL655366:LCZ655366 LMH655366:LMV655366 LWD655366:LWR655366 MFZ655366:MGN655366 MPV655366:MQJ655366 MZR655366:NAF655366 NJN655366:NKB655366 NTJ655366:NTX655366 ODF655366:ODT655366 ONB655366:ONP655366 OWX655366:OXL655366 PGT655366:PHH655366 PQP655366:PRD655366 QAL655366:QAZ655366 QKH655366:QKV655366 QUD655366:QUR655366 RDZ655366:REN655366 RNV655366:ROJ655366 RXR655366:RYF655366 SHN655366:SIB655366 SRJ655366:SRX655366 TBF655366:TBT655366 TLB655366:TLP655366 TUX655366:TVL655366 UET655366:UFH655366 UOP655366:UPD655366 UYL655366:UYZ655366 VIH655366:VIV655366 VSD655366:VSR655366 WBZ655366:WCN655366 WLV655366:WMJ655366 WVR655366:WWF655366 J720902:X720902 JF720902:JT720902 TB720902:TP720902 ACX720902:ADL720902 AMT720902:ANH720902 AWP720902:AXD720902 BGL720902:BGZ720902 BQH720902:BQV720902 CAD720902:CAR720902 CJZ720902:CKN720902 CTV720902:CUJ720902 DDR720902:DEF720902 DNN720902:DOB720902 DXJ720902:DXX720902 EHF720902:EHT720902 ERB720902:ERP720902 FAX720902:FBL720902 FKT720902:FLH720902 FUP720902:FVD720902 GEL720902:GEZ720902 GOH720902:GOV720902 GYD720902:GYR720902 HHZ720902:HIN720902 HRV720902:HSJ720902 IBR720902:ICF720902 ILN720902:IMB720902 IVJ720902:IVX720902 JFF720902:JFT720902 JPB720902:JPP720902 JYX720902:JZL720902 KIT720902:KJH720902 KSP720902:KTD720902 LCL720902:LCZ720902 LMH720902:LMV720902 LWD720902:LWR720902 MFZ720902:MGN720902 MPV720902:MQJ720902 MZR720902:NAF720902 NJN720902:NKB720902 NTJ720902:NTX720902 ODF720902:ODT720902 ONB720902:ONP720902 OWX720902:OXL720902 PGT720902:PHH720902 PQP720902:PRD720902 QAL720902:QAZ720902 QKH720902:QKV720902 QUD720902:QUR720902 RDZ720902:REN720902 RNV720902:ROJ720902 RXR720902:RYF720902 SHN720902:SIB720902 SRJ720902:SRX720902 TBF720902:TBT720902 TLB720902:TLP720902 TUX720902:TVL720902 UET720902:UFH720902 UOP720902:UPD720902 UYL720902:UYZ720902 VIH720902:VIV720902 VSD720902:VSR720902 WBZ720902:WCN720902 WLV720902:WMJ720902 WVR720902:WWF720902 J786438:X786438 JF786438:JT786438 TB786438:TP786438 ACX786438:ADL786438 AMT786438:ANH786438 AWP786438:AXD786438 BGL786438:BGZ786438 BQH786438:BQV786438 CAD786438:CAR786438 CJZ786438:CKN786438 CTV786438:CUJ786438 DDR786438:DEF786438 DNN786438:DOB786438 DXJ786438:DXX786438 EHF786438:EHT786438 ERB786438:ERP786438 FAX786438:FBL786438 FKT786438:FLH786438 FUP786438:FVD786438 GEL786438:GEZ786438 GOH786438:GOV786438 GYD786438:GYR786438 HHZ786438:HIN786438 HRV786438:HSJ786438 IBR786438:ICF786438 ILN786438:IMB786438 IVJ786438:IVX786438 JFF786438:JFT786438 JPB786438:JPP786438 JYX786438:JZL786438 KIT786438:KJH786438 KSP786438:KTD786438 LCL786438:LCZ786438 LMH786438:LMV786438 LWD786438:LWR786438 MFZ786438:MGN786438 MPV786438:MQJ786438 MZR786438:NAF786438 NJN786438:NKB786438 NTJ786438:NTX786438 ODF786438:ODT786438 ONB786438:ONP786438 OWX786438:OXL786438 PGT786438:PHH786438 PQP786438:PRD786438 QAL786438:QAZ786438 QKH786438:QKV786438 QUD786438:QUR786438 RDZ786438:REN786438 RNV786438:ROJ786438 RXR786438:RYF786438 SHN786438:SIB786438 SRJ786438:SRX786438 TBF786438:TBT786438 TLB786438:TLP786438 TUX786438:TVL786438 UET786438:UFH786438 UOP786438:UPD786438 UYL786438:UYZ786438 VIH786438:VIV786438 VSD786438:VSR786438 WBZ786438:WCN786438 WLV786438:WMJ786438 WVR786438:WWF786438 J851974:X851974 JF851974:JT851974 TB851974:TP851974 ACX851974:ADL851974 AMT851974:ANH851974 AWP851974:AXD851974 BGL851974:BGZ851974 BQH851974:BQV851974 CAD851974:CAR851974 CJZ851974:CKN851974 CTV851974:CUJ851974 DDR851974:DEF851974 DNN851974:DOB851974 DXJ851974:DXX851974 EHF851974:EHT851974 ERB851974:ERP851974 FAX851974:FBL851974 FKT851974:FLH851974 FUP851974:FVD851974 GEL851974:GEZ851974 GOH851974:GOV851974 GYD851974:GYR851974 HHZ851974:HIN851974 HRV851974:HSJ851974 IBR851974:ICF851974 ILN851974:IMB851974 IVJ851974:IVX851974 JFF851974:JFT851974 JPB851974:JPP851974 JYX851974:JZL851974 KIT851974:KJH851974 KSP851974:KTD851974 LCL851974:LCZ851974 LMH851974:LMV851974 LWD851974:LWR851974 MFZ851974:MGN851974 MPV851974:MQJ851974 MZR851974:NAF851974 NJN851974:NKB851974 NTJ851974:NTX851974 ODF851974:ODT851974 ONB851974:ONP851974 OWX851974:OXL851974 PGT851974:PHH851974 PQP851974:PRD851974 QAL851974:QAZ851974 QKH851974:QKV851974 QUD851974:QUR851974 RDZ851974:REN851974 RNV851974:ROJ851974 RXR851974:RYF851974 SHN851974:SIB851974 SRJ851974:SRX851974 TBF851974:TBT851974 TLB851974:TLP851974 TUX851974:TVL851974 UET851974:UFH851974 UOP851974:UPD851974 UYL851974:UYZ851974 VIH851974:VIV851974 VSD851974:VSR851974 WBZ851974:WCN851974 WLV851974:WMJ851974 WVR851974:WWF851974 J917510:X917510 JF917510:JT917510 TB917510:TP917510 ACX917510:ADL917510 AMT917510:ANH917510 AWP917510:AXD917510 BGL917510:BGZ917510 BQH917510:BQV917510 CAD917510:CAR917510 CJZ917510:CKN917510 CTV917510:CUJ917510 DDR917510:DEF917510 DNN917510:DOB917510 DXJ917510:DXX917510 EHF917510:EHT917510 ERB917510:ERP917510 FAX917510:FBL917510 FKT917510:FLH917510 FUP917510:FVD917510 GEL917510:GEZ917510 GOH917510:GOV917510 GYD917510:GYR917510 HHZ917510:HIN917510 HRV917510:HSJ917510 IBR917510:ICF917510 ILN917510:IMB917510 IVJ917510:IVX917510 JFF917510:JFT917510 JPB917510:JPP917510 JYX917510:JZL917510 KIT917510:KJH917510 KSP917510:KTD917510 LCL917510:LCZ917510 LMH917510:LMV917510 LWD917510:LWR917510 MFZ917510:MGN917510 MPV917510:MQJ917510 MZR917510:NAF917510 NJN917510:NKB917510 NTJ917510:NTX917510 ODF917510:ODT917510 ONB917510:ONP917510 OWX917510:OXL917510 PGT917510:PHH917510 PQP917510:PRD917510 QAL917510:QAZ917510 QKH917510:QKV917510 QUD917510:QUR917510 RDZ917510:REN917510 RNV917510:ROJ917510 RXR917510:RYF917510 SHN917510:SIB917510 SRJ917510:SRX917510 TBF917510:TBT917510 TLB917510:TLP917510 TUX917510:TVL917510 UET917510:UFH917510 UOP917510:UPD917510 UYL917510:UYZ917510 VIH917510:VIV917510 VSD917510:VSR917510 WBZ917510:WCN917510 WLV917510:WMJ917510 WVR917510:WWF917510 J983046:X983046 JF983046:JT983046 TB983046:TP983046 ACX983046:ADL983046 AMT983046:ANH983046 AWP983046:AXD983046 BGL983046:BGZ983046 BQH983046:BQV983046 CAD983046:CAR983046 CJZ983046:CKN983046 CTV983046:CUJ983046 DDR983046:DEF983046 DNN983046:DOB983046 DXJ983046:DXX983046 EHF983046:EHT983046 ERB983046:ERP983046 FAX983046:FBL983046 FKT983046:FLH983046 FUP983046:FVD983046 GEL983046:GEZ983046 GOH983046:GOV983046 GYD983046:GYR983046 HHZ983046:HIN983046 HRV983046:HSJ983046 IBR983046:ICF983046 ILN983046:IMB983046 IVJ983046:IVX983046 JFF983046:JFT983046 JPB983046:JPP983046 JYX983046:JZL983046 KIT983046:KJH983046 KSP983046:KTD983046 LCL983046:LCZ983046 LMH983046:LMV983046 LWD983046:LWR983046 MFZ983046:MGN983046 MPV983046:MQJ983046 MZR983046:NAF983046 NJN983046:NKB983046 NTJ983046:NTX983046 ODF983046:ODT983046 ONB983046:ONP983046 OWX983046:OXL983046 PGT983046:PHH983046 PQP983046:PRD983046 QAL983046:QAZ983046 QKH983046:QKV983046 QUD983046:QUR983046 RDZ983046:REN983046 RNV983046:ROJ983046 RXR983046:RYF983046 SHN983046:SIB983046 SRJ983046:SRX983046 TBF983046:TBT983046 TLB983046:TLP983046 TUX983046:TVL983046 UET983046:UFH983046 UOP983046:UPD983046 UYL983046:UYZ983046 VIH983046:VIV983046 VSD983046:VSR983046 WBZ983046:WCN983046 WLV983046:WMJ983046 WVR983046:WWF983046" xr:uid="{00000000-0002-0000-2A00-000000000000}"/>
    <dataValidation imeMode="off" allowBlank="1" showInputMessage="1" showErrorMessage="1" sqref="AP6:AP7 KL6:KL7 UH6:UH7 AED6:AED7 ANZ6:ANZ7 AXV6:AXV7 BHR6:BHR7 BRN6:BRN7 CBJ6:CBJ7 CLF6:CLF7 CVB6:CVB7 DEX6:DEX7 DOT6:DOT7 DYP6:DYP7 EIL6:EIL7 ESH6:ESH7 FCD6:FCD7 FLZ6:FLZ7 FVV6:FVV7 GFR6:GFR7 GPN6:GPN7 GZJ6:GZJ7 HJF6:HJF7 HTB6:HTB7 ICX6:ICX7 IMT6:IMT7 IWP6:IWP7 JGL6:JGL7 JQH6:JQH7 KAD6:KAD7 KJZ6:KJZ7 KTV6:KTV7 LDR6:LDR7 LNN6:LNN7 LXJ6:LXJ7 MHF6:MHF7 MRB6:MRB7 NAX6:NAX7 NKT6:NKT7 NUP6:NUP7 OEL6:OEL7 OOH6:OOH7 OYD6:OYD7 PHZ6:PHZ7 PRV6:PRV7 QBR6:QBR7 QLN6:QLN7 QVJ6:QVJ7 RFF6:RFF7 RPB6:RPB7 RYX6:RYX7 SIT6:SIT7 SSP6:SSP7 TCL6:TCL7 TMH6:TMH7 TWD6:TWD7 UFZ6:UFZ7 UPV6:UPV7 UZR6:UZR7 VJN6:VJN7 VTJ6:VTJ7 WDF6:WDF7 WNB6:WNB7 WWX6:WWX7 AP65542:AP65543 KL65542:KL65543 UH65542:UH65543 AED65542:AED65543 ANZ65542:ANZ65543 AXV65542:AXV65543 BHR65542:BHR65543 BRN65542:BRN65543 CBJ65542:CBJ65543 CLF65542:CLF65543 CVB65542:CVB65543 DEX65542:DEX65543 DOT65542:DOT65543 DYP65542:DYP65543 EIL65542:EIL65543 ESH65542:ESH65543 FCD65542:FCD65543 FLZ65542:FLZ65543 FVV65542:FVV65543 GFR65542:GFR65543 GPN65542:GPN65543 GZJ65542:GZJ65543 HJF65542:HJF65543 HTB65542:HTB65543 ICX65542:ICX65543 IMT65542:IMT65543 IWP65542:IWP65543 JGL65542:JGL65543 JQH65542:JQH65543 KAD65542:KAD65543 KJZ65542:KJZ65543 KTV65542:KTV65543 LDR65542:LDR65543 LNN65542:LNN65543 LXJ65542:LXJ65543 MHF65542:MHF65543 MRB65542:MRB65543 NAX65542:NAX65543 NKT65542:NKT65543 NUP65542:NUP65543 OEL65542:OEL65543 OOH65542:OOH65543 OYD65542:OYD65543 PHZ65542:PHZ65543 PRV65542:PRV65543 QBR65542:QBR65543 QLN65542:QLN65543 QVJ65542:QVJ65543 RFF65542:RFF65543 RPB65542:RPB65543 RYX65542:RYX65543 SIT65542:SIT65543 SSP65542:SSP65543 TCL65542:TCL65543 TMH65542:TMH65543 TWD65542:TWD65543 UFZ65542:UFZ65543 UPV65542:UPV65543 UZR65542:UZR65543 VJN65542:VJN65543 VTJ65542:VTJ65543 WDF65542:WDF65543 WNB65542:WNB65543 WWX65542:WWX65543 AP131078:AP131079 KL131078:KL131079 UH131078:UH131079 AED131078:AED131079 ANZ131078:ANZ131079 AXV131078:AXV131079 BHR131078:BHR131079 BRN131078:BRN131079 CBJ131078:CBJ131079 CLF131078:CLF131079 CVB131078:CVB131079 DEX131078:DEX131079 DOT131078:DOT131079 DYP131078:DYP131079 EIL131078:EIL131079 ESH131078:ESH131079 FCD131078:FCD131079 FLZ131078:FLZ131079 FVV131078:FVV131079 GFR131078:GFR131079 GPN131078:GPN131079 GZJ131078:GZJ131079 HJF131078:HJF131079 HTB131078:HTB131079 ICX131078:ICX131079 IMT131078:IMT131079 IWP131078:IWP131079 JGL131078:JGL131079 JQH131078:JQH131079 KAD131078:KAD131079 KJZ131078:KJZ131079 KTV131078:KTV131079 LDR131078:LDR131079 LNN131078:LNN131079 LXJ131078:LXJ131079 MHF131078:MHF131079 MRB131078:MRB131079 NAX131078:NAX131079 NKT131078:NKT131079 NUP131078:NUP131079 OEL131078:OEL131079 OOH131078:OOH131079 OYD131078:OYD131079 PHZ131078:PHZ131079 PRV131078:PRV131079 QBR131078:QBR131079 QLN131078:QLN131079 QVJ131078:QVJ131079 RFF131078:RFF131079 RPB131078:RPB131079 RYX131078:RYX131079 SIT131078:SIT131079 SSP131078:SSP131079 TCL131078:TCL131079 TMH131078:TMH131079 TWD131078:TWD131079 UFZ131078:UFZ131079 UPV131078:UPV131079 UZR131078:UZR131079 VJN131078:VJN131079 VTJ131078:VTJ131079 WDF131078:WDF131079 WNB131078:WNB131079 WWX131078:WWX131079 AP196614:AP196615 KL196614:KL196615 UH196614:UH196615 AED196614:AED196615 ANZ196614:ANZ196615 AXV196614:AXV196615 BHR196614:BHR196615 BRN196614:BRN196615 CBJ196614:CBJ196615 CLF196614:CLF196615 CVB196614:CVB196615 DEX196614:DEX196615 DOT196614:DOT196615 DYP196614:DYP196615 EIL196614:EIL196615 ESH196614:ESH196615 FCD196614:FCD196615 FLZ196614:FLZ196615 FVV196614:FVV196615 GFR196614:GFR196615 GPN196614:GPN196615 GZJ196614:GZJ196615 HJF196614:HJF196615 HTB196614:HTB196615 ICX196614:ICX196615 IMT196614:IMT196615 IWP196614:IWP196615 JGL196614:JGL196615 JQH196614:JQH196615 KAD196614:KAD196615 KJZ196614:KJZ196615 KTV196614:KTV196615 LDR196614:LDR196615 LNN196614:LNN196615 LXJ196614:LXJ196615 MHF196614:MHF196615 MRB196614:MRB196615 NAX196614:NAX196615 NKT196614:NKT196615 NUP196614:NUP196615 OEL196614:OEL196615 OOH196614:OOH196615 OYD196614:OYD196615 PHZ196614:PHZ196615 PRV196614:PRV196615 QBR196614:QBR196615 QLN196614:QLN196615 QVJ196614:QVJ196615 RFF196614:RFF196615 RPB196614:RPB196615 RYX196614:RYX196615 SIT196614:SIT196615 SSP196614:SSP196615 TCL196614:TCL196615 TMH196614:TMH196615 TWD196614:TWD196615 UFZ196614:UFZ196615 UPV196614:UPV196615 UZR196614:UZR196615 VJN196614:VJN196615 VTJ196614:VTJ196615 WDF196614:WDF196615 WNB196614:WNB196615 WWX196614:WWX196615 AP262150:AP262151 KL262150:KL262151 UH262150:UH262151 AED262150:AED262151 ANZ262150:ANZ262151 AXV262150:AXV262151 BHR262150:BHR262151 BRN262150:BRN262151 CBJ262150:CBJ262151 CLF262150:CLF262151 CVB262150:CVB262151 DEX262150:DEX262151 DOT262150:DOT262151 DYP262150:DYP262151 EIL262150:EIL262151 ESH262150:ESH262151 FCD262150:FCD262151 FLZ262150:FLZ262151 FVV262150:FVV262151 GFR262150:GFR262151 GPN262150:GPN262151 GZJ262150:GZJ262151 HJF262150:HJF262151 HTB262150:HTB262151 ICX262150:ICX262151 IMT262150:IMT262151 IWP262150:IWP262151 JGL262150:JGL262151 JQH262150:JQH262151 KAD262150:KAD262151 KJZ262150:KJZ262151 KTV262150:KTV262151 LDR262150:LDR262151 LNN262150:LNN262151 LXJ262150:LXJ262151 MHF262150:MHF262151 MRB262150:MRB262151 NAX262150:NAX262151 NKT262150:NKT262151 NUP262150:NUP262151 OEL262150:OEL262151 OOH262150:OOH262151 OYD262150:OYD262151 PHZ262150:PHZ262151 PRV262150:PRV262151 QBR262150:QBR262151 QLN262150:QLN262151 QVJ262150:QVJ262151 RFF262150:RFF262151 RPB262150:RPB262151 RYX262150:RYX262151 SIT262150:SIT262151 SSP262150:SSP262151 TCL262150:TCL262151 TMH262150:TMH262151 TWD262150:TWD262151 UFZ262150:UFZ262151 UPV262150:UPV262151 UZR262150:UZR262151 VJN262150:VJN262151 VTJ262150:VTJ262151 WDF262150:WDF262151 WNB262150:WNB262151 WWX262150:WWX262151 AP327686:AP327687 KL327686:KL327687 UH327686:UH327687 AED327686:AED327687 ANZ327686:ANZ327687 AXV327686:AXV327687 BHR327686:BHR327687 BRN327686:BRN327687 CBJ327686:CBJ327687 CLF327686:CLF327687 CVB327686:CVB327687 DEX327686:DEX327687 DOT327686:DOT327687 DYP327686:DYP327687 EIL327686:EIL327687 ESH327686:ESH327687 FCD327686:FCD327687 FLZ327686:FLZ327687 FVV327686:FVV327687 GFR327686:GFR327687 GPN327686:GPN327687 GZJ327686:GZJ327687 HJF327686:HJF327687 HTB327686:HTB327687 ICX327686:ICX327687 IMT327686:IMT327687 IWP327686:IWP327687 JGL327686:JGL327687 JQH327686:JQH327687 KAD327686:KAD327687 KJZ327686:KJZ327687 KTV327686:KTV327687 LDR327686:LDR327687 LNN327686:LNN327687 LXJ327686:LXJ327687 MHF327686:MHF327687 MRB327686:MRB327687 NAX327686:NAX327687 NKT327686:NKT327687 NUP327686:NUP327687 OEL327686:OEL327687 OOH327686:OOH327687 OYD327686:OYD327687 PHZ327686:PHZ327687 PRV327686:PRV327687 QBR327686:QBR327687 QLN327686:QLN327687 QVJ327686:QVJ327687 RFF327686:RFF327687 RPB327686:RPB327687 RYX327686:RYX327687 SIT327686:SIT327687 SSP327686:SSP327687 TCL327686:TCL327687 TMH327686:TMH327687 TWD327686:TWD327687 UFZ327686:UFZ327687 UPV327686:UPV327687 UZR327686:UZR327687 VJN327686:VJN327687 VTJ327686:VTJ327687 WDF327686:WDF327687 WNB327686:WNB327687 WWX327686:WWX327687 AP393222:AP393223 KL393222:KL393223 UH393222:UH393223 AED393222:AED393223 ANZ393222:ANZ393223 AXV393222:AXV393223 BHR393222:BHR393223 BRN393222:BRN393223 CBJ393222:CBJ393223 CLF393222:CLF393223 CVB393222:CVB393223 DEX393222:DEX393223 DOT393222:DOT393223 DYP393222:DYP393223 EIL393222:EIL393223 ESH393222:ESH393223 FCD393222:FCD393223 FLZ393222:FLZ393223 FVV393222:FVV393223 GFR393222:GFR393223 GPN393222:GPN393223 GZJ393222:GZJ393223 HJF393222:HJF393223 HTB393222:HTB393223 ICX393222:ICX393223 IMT393222:IMT393223 IWP393222:IWP393223 JGL393222:JGL393223 JQH393222:JQH393223 KAD393222:KAD393223 KJZ393222:KJZ393223 KTV393222:KTV393223 LDR393222:LDR393223 LNN393222:LNN393223 LXJ393222:LXJ393223 MHF393222:MHF393223 MRB393222:MRB393223 NAX393222:NAX393223 NKT393222:NKT393223 NUP393222:NUP393223 OEL393222:OEL393223 OOH393222:OOH393223 OYD393222:OYD393223 PHZ393222:PHZ393223 PRV393222:PRV393223 QBR393222:QBR393223 QLN393222:QLN393223 QVJ393222:QVJ393223 RFF393222:RFF393223 RPB393222:RPB393223 RYX393222:RYX393223 SIT393222:SIT393223 SSP393222:SSP393223 TCL393222:TCL393223 TMH393222:TMH393223 TWD393222:TWD393223 UFZ393222:UFZ393223 UPV393222:UPV393223 UZR393222:UZR393223 VJN393222:VJN393223 VTJ393222:VTJ393223 WDF393222:WDF393223 WNB393222:WNB393223 WWX393222:WWX393223 AP458758:AP458759 KL458758:KL458759 UH458758:UH458759 AED458758:AED458759 ANZ458758:ANZ458759 AXV458758:AXV458759 BHR458758:BHR458759 BRN458758:BRN458759 CBJ458758:CBJ458759 CLF458758:CLF458759 CVB458758:CVB458759 DEX458758:DEX458759 DOT458758:DOT458759 DYP458758:DYP458759 EIL458758:EIL458759 ESH458758:ESH458759 FCD458758:FCD458759 FLZ458758:FLZ458759 FVV458758:FVV458759 GFR458758:GFR458759 GPN458758:GPN458759 GZJ458758:GZJ458759 HJF458758:HJF458759 HTB458758:HTB458759 ICX458758:ICX458759 IMT458758:IMT458759 IWP458758:IWP458759 JGL458758:JGL458759 JQH458758:JQH458759 KAD458758:KAD458759 KJZ458758:KJZ458759 KTV458758:KTV458759 LDR458758:LDR458759 LNN458758:LNN458759 LXJ458758:LXJ458759 MHF458758:MHF458759 MRB458758:MRB458759 NAX458758:NAX458759 NKT458758:NKT458759 NUP458758:NUP458759 OEL458758:OEL458759 OOH458758:OOH458759 OYD458758:OYD458759 PHZ458758:PHZ458759 PRV458758:PRV458759 QBR458758:QBR458759 QLN458758:QLN458759 QVJ458758:QVJ458759 RFF458758:RFF458759 RPB458758:RPB458759 RYX458758:RYX458759 SIT458758:SIT458759 SSP458758:SSP458759 TCL458758:TCL458759 TMH458758:TMH458759 TWD458758:TWD458759 UFZ458758:UFZ458759 UPV458758:UPV458759 UZR458758:UZR458759 VJN458758:VJN458759 VTJ458758:VTJ458759 WDF458758:WDF458759 WNB458758:WNB458759 WWX458758:WWX458759 AP524294:AP524295 KL524294:KL524295 UH524294:UH524295 AED524294:AED524295 ANZ524294:ANZ524295 AXV524294:AXV524295 BHR524294:BHR524295 BRN524294:BRN524295 CBJ524294:CBJ524295 CLF524294:CLF524295 CVB524294:CVB524295 DEX524294:DEX524295 DOT524294:DOT524295 DYP524294:DYP524295 EIL524294:EIL524295 ESH524294:ESH524295 FCD524294:FCD524295 FLZ524294:FLZ524295 FVV524294:FVV524295 GFR524294:GFR524295 GPN524294:GPN524295 GZJ524294:GZJ524295 HJF524294:HJF524295 HTB524294:HTB524295 ICX524294:ICX524295 IMT524294:IMT524295 IWP524294:IWP524295 JGL524294:JGL524295 JQH524294:JQH524295 KAD524294:KAD524295 KJZ524294:KJZ524295 KTV524294:KTV524295 LDR524294:LDR524295 LNN524294:LNN524295 LXJ524294:LXJ524295 MHF524294:MHF524295 MRB524294:MRB524295 NAX524294:NAX524295 NKT524294:NKT524295 NUP524294:NUP524295 OEL524294:OEL524295 OOH524294:OOH524295 OYD524294:OYD524295 PHZ524294:PHZ524295 PRV524294:PRV524295 QBR524294:QBR524295 QLN524294:QLN524295 QVJ524294:QVJ524295 RFF524294:RFF524295 RPB524294:RPB524295 RYX524294:RYX524295 SIT524294:SIT524295 SSP524294:SSP524295 TCL524294:TCL524295 TMH524294:TMH524295 TWD524294:TWD524295 UFZ524294:UFZ524295 UPV524294:UPV524295 UZR524294:UZR524295 VJN524294:VJN524295 VTJ524294:VTJ524295 WDF524294:WDF524295 WNB524294:WNB524295 WWX524294:WWX524295 AP589830:AP589831 KL589830:KL589831 UH589830:UH589831 AED589830:AED589831 ANZ589830:ANZ589831 AXV589830:AXV589831 BHR589830:BHR589831 BRN589830:BRN589831 CBJ589830:CBJ589831 CLF589830:CLF589831 CVB589830:CVB589831 DEX589830:DEX589831 DOT589830:DOT589831 DYP589830:DYP589831 EIL589830:EIL589831 ESH589830:ESH589831 FCD589830:FCD589831 FLZ589830:FLZ589831 FVV589830:FVV589831 GFR589830:GFR589831 GPN589830:GPN589831 GZJ589830:GZJ589831 HJF589830:HJF589831 HTB589830:HTB589831 ICX589830:ICX589831 IMT589830:IMT589831 IWP589830:IWP589831 JGL589830:JGL589831 JQH589830:JQH589831 KAD589830:KAD589831 KJZ589830:KJZ589831 KTV589830:KTV589831 LDR589830:LDR589831 LNN589830:LNN589831 LXJ589830:LXJ589831 MHF589830:MHF589831 MRB589830:MRB589831 NAX589830:NAX589831 NKT589830:NKT589831 NUP589830:NUP589831 OEL589830:OEL589831 OOH589830:OOH589831 OYD589830:OYD589831 PHZ589830:PHZ589831 PRV589830:PRV589831 QBR589830:QBR589831 QLN589830:QLN589831 QVJ589830:QVJ589831 RFF589830:RFF589831 RPB589830:RPB589831 RYX589830:RYX589831 SIT589830:SIT589831 SSP589830:SSP589831 TCL589830:TCL589831 TMH589830:TMH589831 TWD589830:TWD589831 UFZ589830:UFZ589831 UPV589830:UPV589831 UZR589830:UZR589831 VJN589830:VJN589831 VTJ589830:VTJ589831 WDF589830:WDF589831 WNB589830:WNB589831 WWX589830:WWX589831 AP655366:AP655367 KL655366:KL655367 UH655366:UH655367 AED655366:AED655367 ANZ655366:ANZ655367 AXV655366:AXV655367 BHR655366:BHR655367 BRN655366:BRN655367 CBJ655366:CBJ655367 CLF655366:CLF655367 CVB655366:CVB655367 DEX655366:DEX655367 DOT655366:DOT655367 DYP655366:DYP655367 EIL655366:EIL655367 ESH655366:ESH655367 FCD655366:FCD655367 FLZ655366:FLZ655367 FVV655366:FVV655367 GFR655366:GFR655367 GPN655366:GPN655367 GZJ655366:GZJ655367 HJF655366:HJF655367 HTB655366:HTB655367 ICX655366:ICX655367 IMT655366:IMT655367 IWP655366:IWP655367 JGL655366:JGL655367 JQH655366:JQH655367 KAD655366:KAD655367 KJZ655366:KJZ655367 KTV655366:KTV655367 LDR655366:LDR655367 LNN655366:LNN655367 LXJ655366:LXJ655367 MHF655366:MHF655367 MRB655366:MRB655367 NAX655366:NAX655367 NKT655366:NKT655367 NUP655366:NUP655367 OEL655366:OEL655367 OOH655366:OOH655367 OYD655366:OYD655367 PHZ655366:PHZ655367 PRV655366:PRV655367 QBR655366:QBR655367 QLN655366:QLN655367 QVJ655366:QVJ655367 RFF655366:RFF655367 RPB655366:RPB655367 RYX655366:RYX655367 SIT655366:SIT655367 SSP655366:SSP655367 TCL655366:TCL655367 TMH655366:TMH655367 TWD655366:TWD655367 UFZ655366:UFZ655367 UPV655366:UPV655367 UZR655366:UZR655367 VJN655366:VJN655367 VTJ655366:VTJ655367 WDF655366:WDF655367 WNB655366:WNB655367 WWX655366:WWX655367 AP720902:AP720903 KL720902:KL720903 UH720902:UH720903 AED720902:AED720903 ANZ720902:ANZ720903 AXV720902:AXV720903 BHR720902:BHR720903 BRN720902:BRN720903 CBJ720902:CBJ720903 CLF720902:CLF720903 CVB720902:CVB720903 DEX720902:DEX720903 DOT720902:DOT720903 DYP720902:DYP720903 EIL720902:EIL720903 ESH720902:ESH720903 FCD720902:FCD720903 FLZ720902:FLZ720903 FVV720902:FVV720903 GFR720902:GFR720903 GPN720902:GPN720903 GZJ720902:GZJ720903 HJF720902:HJF720903 HTB720902:HTB720903 ICX720902:ICX720903 IMT720902:IMT720903 IWP720902:IWP720903 JGL720902:JGL720903 JQH720902:JQH720903 KAD720902:KAD720903 KJZ720902:KJZ720903 KTV720902:KTV720903 LDR720902:LDR720903 LNN720902:LNN720903 LXJ720902:LXJ720903 MHF720902:MHF720903 MRB720902:MRB720903 NAX720902:NAX720903 NKT720902:NKT720903 NUP720902:NUP720903 OEL720902:OEL720903 OOH720902:OOH720903 OYD720902:OYD720903 PHZ720902:PHZ720903 PRV720902:PRV720903 QBR720902:QBR720903 QLN720902:QLN720903 QVJ720902:QVJ720903 RFF720902:RFF720903 RPB720902:RPB720903 RYX720902:RYX720903 SIT720902:SIT720903 SSP720902:SSP720903 TCL720902:TCL720903 TMH720902:TMH720903 TWD720902:TWD720903 UFZ720902:UFZ720903 UPV720902:UPV720903 UZR720902:UZR720903 VJN720902:VJN720903 VTJ720902:VTJ720903 WDF720902:WDF720903 WNB720902:WNB720903 WWX720902:WWX720903 AP786438:AP786439 KL786438:KL786439 UH786438:UH786439 AED786438:AED786439 ANZ786438:ANZ786439 AXV786438:AXV786439 BHR786438:BHR786439 BRN786438:BRN786439 CBJ786438:CBJ786439 CLF786438:CLF786439 CVB786438:CVB786439 DEX786438:DEX786439 DOT786438:DOT786439 DYP786438:DYP786439 EIL786438:EIL786439 ESH786438:ESH786439 FCD786438:FCD786439 FLZ786438:FLZ786439 FVV786438:FVV786439 GFR786438:GFR786439 GPN786438:GPN786439 GZJ786438:GZJ786439 HJF786438:HJF786439 HTB786438:HTB786439 ICX786438:ICX786439 IMT786438:IMT786439 IWP786438:IWP786439 JGL786438:JGL786439 JQH786438:JQH786439 KAD786438:KAD786439 KJZ786438:KJZ786439 KTV786438:KTV786439 LDR786438:LDR786439 LNN786438:LNN786439 LXJ786438:LXJ786439 MHF786438:MHF786439 MRB786438:MRB786439 NAX786438:NAX786439 NKT786438:NKT786439 NUP786438:NUP786439 OEL786438:OEL786439 OOH786438:OOH786439 OYD786438:OYD786439 PHZ786438:PHZ786439 PRV786438:PRV786439 QBR786438:QBR786439 QLN786438:QLN786439 QVJ786438:QVJ786439 RFF786438:RFF786439 RPB786438:RPB786439 RYX786438:RYX786439 SIT786438:SIT786439 SSP786438:SSP786439 TCL786438:TCL786439 TMH786438:TMH786439 TWD786438:TWD786439 UFZ786438:UFZ786439 UPV786438:UPV786439 UZR786438:UZR786439 VJN786438:VJN786439 VTJ786438:VTJ786439 WDF786438:WDF786439 WNB786438:WNB786439 WWX786438:WWX786439 AP851974:AP851975 KL851974:KL851975 UH851974:UH851975 AED851974:AED851975 ANZ851974:ANZ851975 AXV851974:AXV851975 BHR851974:BHR851975 BRN851974:BRN851975 CBJ851974:CBJ851975 CLF851974:CLF851975 CVB851974:CVB851975 DEX851974:DEX851975 DOT851974:DOT851975 DYP851974:DYP851975 EIL851974:EIL851975 ESH851974:ESH851975 FCD851974:FCD851975 FLZ851974:FLZ851975 FVV851974:FVV851975 GFR851974:GFR851975 GPN851974:GPN851975 GZJ851974:GZJ851975 HJF851974:HJF851975 HTB851974:HTB851975 ICX851974:ICX851975 IMT851974:IMT851975 IWP851974:IWP851975 JGL851974:JGL851975 JQH851974:JQH851975 KAD851974:KAD851975 KJZ851974:KJZ851975 KTV851974:KTV851975 LDR851974:LDR851975 LNN851974:LNN851975 LXJ851974:LXJ851975 MHF851974:MHF851975 MRB851974:MRB851975 NAX851974:NAX851975 NKT851974:NKT851975 NUP851974:NUP851975 OEL851974:OEL851975 OOH851974:OOH851975 OYD851974:OYD851975 PHZ851974:PHZ851975 PRV851974:PRV851975 QBR851974:QBR851975 QLN851974:QLN851975 QVJ851974:QVJ851975 RFF851974:RFF851975 RPB851974:RPB851975 RYX851974:RYX851975 SIT851974:SIT851975 SSP851974:SSP851975 TCL851974:TCL851975 TMH851974:TMH851975 TWD851974:TWD851975 UFZ851974:UFZ851975 UPV851974:UPV851975 UZR851974:UZR851975 VJN851974:VJN851975 VTJ851974:VTJ851975 WDF851974:WDF851975 WNB851974:WNB851975 WWX851974:WWX851975 AP917510:AP917511 KL917510:KL917511 UH917510:UH917511 AED917510:AED917511 ANZ917510:ANZ917511 AXV917510:AXV917511 BHR917510:BHR917511 BRN917510:BRN917511 CBJ917510:CBJ917511 CLF917510:CLF917511 CVB917510:CVB917511 DEX917510:DEX917511 DOT917510:DOT917511 DYP917510:DYP917511 EIL917510:EIL917511 ESH917510:ESH917511 FCD917510:FCD917511 FLZ917510:FLZ917511 FVV917510:FVV917511 GFR917510:GFR917511 GPN917510:GPN917511 GZJ917510:GZJ917511 HJF917510:HJF917511 HTB917510:HTB917511 ICX917510:ICX917511 IMT917510:IMT917511 IWP917510:IWP917511 JGL917510:JGL917511 JQH917510:JQH917511 KAD917510:KAD917511 KJZ917510:KJZ917511 KTV917510:KTV917511 LDR917510:LDR917511 LNN917510:LNN917511 LXJ917510:LXJ917511 MHF917510:MHF917511 MRB917510:MRB917511 NAX917510:NAX917511 NKT917510:NKT917511 NUP917510:NUP917511 OEL917510:OEL917511 OOH917510:OOH917511 OYD917510:OYD917511 PHZ917510:PHZ917511 PRV917510:PRV917511 QBR917510:QBR917511 QLN917510:QLN917511 QVJ917510:QVJ917511 RFF917510:RFF917511 RPB917510:RPB917511 RYX917510:RYX917511 SIT917510:SIT917511 SSP917510:SSP917511 TCL917510:TCL917511 TMH917510:TMH917511 TWD917510:TWD917511 UFZ917510:UFZ917511 UPV917510:UPV917511 UZR917510:UZR917511 VJN917510:VJN917511 VTJ917510:VTJ917511 WDF917510:WDF917511 WNB917510:WNB917511 WWX917510:WWX917511 AP983046:AP983047 KL983046:KL983047 UH983046:UH983047 AED983046:AED983047 ANZ983046:ANZ983047 AXV983046:AXV983047 BHR983046:BHR983047 BRN983046:BRN983047 CBJ983046:CBJ983047 CLF983046:CLF983047 CVB983046:CVB983047 DEX983046:DEX983047 DOT983046:DOT983047 DYP983046:DYP983047 EIL983046:EIL983047 ESH983046:ESH983047 FCD983046:FCD983047 FLZ983046:FLZ983047 FVV983046:FVV983047 GFR983046:GFR983047 GPN983046:GPN983047 GZJ983046:GZJ983047 HJF983046:HJF983047 HTB983046:HTB983047 ICX983046:ICX983047 IMT983046:IMT983047 IWP983046:IWP983047 JGL983046:JGL983047 JQH983046:JQH983047 KAD983046:KAD983047 KJZ983046:KJZ983047 KTV983046:KTV983047 LDR983046:LDR983047 LNN983046:LNN983047 LXJ983046:LXJ983047 MHF983046:MHF983047 MRB983046:MRB983047 NAX983046:NAX983047 NKT983046:NKT983047 NUP983046:NUP983047 OEL983046:OEL983047 OOH983046:OOH983047 OYD983046:OYD983047 PHZ983046:PHZ983047 PRV983046:PRV983047 QBR983046:QBR983047 QLN983046:QLN983047 QVJ983046:QVJ983047 RFF983046:RFF983047 RPB983046:RPB983047 RYX983046:RYX983047 SIT983046:SIT983047 SSP983046:SSP983047 TCL983046:TCL983047 TMH983046:TMH983047 TWD983046:TWD983047 UFZ983046:UFZ983047 UPV983046:UPV983047 UZR983046:UZR983047 VJN983046:VJN983047 VTJ983046:VTJ983047 WDF983046:WDF983047 WNB983046:WNB983047 WWX983046:WWX983047 N16:O16 JJ16:JK16 TF16:TG16 ADB16:ADC16 AMX16:AMY16 AWT16:AWU16 BGP16:BGQ16 BQL16:BQM16 CAH16:CAI16 CKD16:CKE16 CTZ16:CUA16 DDV16:DDW16 DNR16:DNS16 DXN16:DXO16 EHJ16:EHK16 ERF16:ERG16 FBB16:FBC16 FKX16:FKY16 FUT16:FUU16 GEP16:GEQ16 GOL16:GOM16 GYH16:GYI16 HID16:HIE16 HRZ16:HSA16 IBV16:IBW16 ILR16:ILS16 IVN16:IVO16 JFJ16:JFK16 JPF16:JPG16 JZB16:JZC16 KIX16:KIY16 KST16:KSU16 LCP16:LCQ16 LML16:LMM16 LWH16:LWI16 MGD16:MGE16 MPZ16:MQA16 MZV16:MZW16 NJR16:NJS16 NTN16:NTO16 ODJ16:ODK16 ONF16:ONG16 OXB16:OXC16 PGX16:PGY16 PQT16:PQU16 QAP16:QAQ16 QKL16:QKM16 QUH16:QUI16 RED16:REE16 RNZ16:ROA16 RXV16:RXW16 SHR16:SHS16 SRN16:SRO16 TBJ16:TBK16 TLF16:TLG16 TVB16:TVC16 UEX16:UEY16 UOT16:UOU16 UYP16:UYQ16 VIL16:VIM16 VSH16:VSI16 WCD16:WCE16 WLZ16:WMA16 WVV16:WVW16 N65552:O65552 JJ65552:JK65552 TF65552:TG65552 ADB65552:ADC65552 AMX65552:AMY65552 AWT65552:AWU65552 BGP65552:BGQ65552 BQL65552:BQM65552 CAH65552:CAI65552 CKD65552:CKE65552 CTZ65552:CUA65552 DDV65552:DDW65552 DNR65552:DNS65552 DXN65552:DXO65552 EHJ65552:EHK65552 ERF65552:ERG65552 FBB65552:FBC65552 FKX65552:FKY65552 FUT65552:FUU65552 GEP65552:GEQ65552 GOL65552:GOM65552 GYH65552:GYI65552 HID65552:HIE65552 HRZ65552:HSA65552 IBV65552:IBW65552 ILR65552:ILS65552 IVN65552:IVO65552 JFJ65552:JFK65552 JPF65552:JPG65552 JZB65552:JZC65552 KIX65552:KIY65552 KST65552:KSU65552 LCP65552:LCQ65552 LML65552:LMM65552 LWH65552:LWI65552 MGD65552:MGE65552 MPZ65552:MQA65552 MZV65552:MZW65552 NJR65552:NJS65552 NTN65552:NTO65552 ODJ65552:ODK65552 ONF65552:ONG65552 OXB65552:OXC65552 PGX65552:PGY65552 PQT65552:PQU65552 QAP65552:QAQ65552 QKL65552:QKM65552 QUH65552:QUI65552 RED65552:REE65552 RNZ65552:ROA65552 RXV65552:RXW65552 SHR65552:SHS65552 SRN65552:SRO65552 TBJ65552:TBK65552 TLF65552:TLG65552 TVB65552:TVC65552 UEX65552:UEY65552 UOT65552:UOU65552 UYP65552:UYQ65552 VIL65552:VIM65552 VSH65552:VSI65552 WCD65552:WCE65552 WLZ65552:WMA65552 WVV65552:WVW65552 N131088:O131088 JJ131088:JK131088 TF131088:TG131088 ADB131088:ADC131088 AMX131088:AMY131088 AWT131088:AWU131088 BGP131088:BGQ131088 BQL131088:BQM131088 CAH131088:CAI131088 CKD131088:CKE131088 CTZ131088:CUA131088 DDV131088:DDW131088 DNR131088:DNS131088 DXN131088:DXO131088 EHJ131088:EHK131088 ERF131088:ERG131088 FBB131088:FBC131088 FKX131088:FKY131088 FUT131088:FUU131088 GEP131088:GEQ131088 GOL131088:GOM131088 GYH131088:GYI131088 HID131088:HIE131088 HRZ131088:HSA131088 IBV131088:IBW131088 ILR131088:ILS131088 IVN131088:IVO131088 JFJ131088:JFK131088 JPF131088:JPG131088 JZB131088:JZC131088 KIX131088:KIY131088 KST131088:KSU131088 LCP131088:LCQ131088 LML131088:LMM131088 LWH131088:LWI131088 MGD131088:MGE131088 MPZ131088:MQA131088 MZV131088:MZW131088 NJR131088:NJS131088 NTN131088:NTO131088 ODJ131088:ODK131088 ONF131088:ONG131088 OXB131088:OXC131088 PGX131088:PGY131088 PQT131088:PQU131088 QAP131088:QAQ131088 QKL131088:QKM131088 QUH131088:QUI131088 RED131088:REE131088 RNZ131088:ROA131088 RXV131088:RXW131088 SHR131088:SHS131088 SRN131088:SRO131088 TBJ131088:TBK131088 TLF131088:TLG131088 TVB131088:TVC131088 UEX131088:UEY131088 UOT131088:UOU131088 UYP131088:UYQ131088 VIL131088:VIM131088 VSH131088:VSI131088 WCD131088:WCE131088 WLZ131088:WMA131088 WVV131088:WVW131088 N196624:O196624 JJ196624:JK196624 TF196624:TG196624 ADB196624:ADC196624 AMX196624:AMY196624 AWT196624:AWU196624 BGP196624:BGQ196624 BQL196624:BQM196624 CAH196624:CAI196624 CKD196624:CKE196624 CTZ196624:CUA196624 DDV196624:DDW196624 DNR196624:DNS196624 DXN196624:DXO196624 EHJ196624:EHK196624 ERF196624:ERG196624 FBB196624:FBC196624 FKX196624:FKY196624 FUT196624:FUU196624 GEP196624:GEQ196624 GOL196624:GOM196624 GYH196624:GYI196624 HID196624:HIE196624 HRZ196624:HSA196624 IBV196624:IBW196624 ILR196624:ILS196624 IVN196624:IVO196624 JFJ196624:JFK196624 JPF196624:JPG196624 JZB196624:JZC196624 KIX196624:KIY196624 KST196624:KSU196624 LCP196624:LCQ196624 LML196624:LMM196624 LWH196624:LWI196624 MGD196624:MGE196624 MPZ196624:MQA196624 MZV196624:MZW196624 NJR196624:NJS196624 NTN196624:NTO196624 ODJ196624:ODK196624 ONF196624:ONG196624 OXB196624:OXC196624 PGX196624:PGY196624 PQT196624:PQU196624 QAP196624:QAQ196624 QKL196624:QKM196624 QUH196624:QUI196624 RED196624:REE196624 RNZ196624:ROA196624 RXV196624:RXW196624 SHR196624:SHS196624 SRN196624:SRO196624 TBJ196624:TBK196624 TLF196624:TLG196624 TVB196624:TVC196624 UEX196624:UEY196624 UOT196624:UOU196624 UYP196624:UYQ196624 VIL196624:VIM196624 VSH196624:VSI196624 WCD196624:WCE196624 WLZ196624:WMA196624 WVV196624:WVW196624 N262160:O262160 JJ262160:JK262160 TF262160:TG262160 ADB262160:ADC262160 AMX262160:AMY262160 AWT262160:AWU262160 BGP262160:BGQ262160 BQL262160:BQM262160 CAH262160:CAI262160 CKD262160:CKE262160 CTZ262160:CUA262160 DDV262160:DDW262160 DNR262160:DNS262160 DXN262160:DXO262160 EHJ262160:EHK262160 ERF262160:ERG262160 FBB262160:FBC262160 FKX262160:FKY262160 FUT262160:FUU262160 GEP262160:GEQ262160 GOL262160:GOM262160 GYH262160:GYI262160 HID262160:HIE262160 HRZ262160:HSA262160 IBV262160:IBW262160 ILR262160:ILS262160 IVN262160:IVO262160 JFJ262160:JFK262160 JPF262160:JPG262160 JZB262160:JZC262160 KIX262160:KIY262160 KST262160:KSU262160 LCP262160:LCQ262160 LML262160:LMM262160 LWH262160:LWI262160 MGD262160:MGE262160 MPZ262160:MQA262160 MZV262160:MZW262160 NJR262160:NJS262160 NTN262160:NTO262160 ODJ262160:ODK262160 ONF262160:ONG262160 OXB262160:OXC262160 PGX262160:PGY262160 PQT262160:PQU262160 QAP262160:QAQ262160 QKL262160:QKM262160 QUH262160:QUI262160 RED262160:REE262160 RNZ262160:ROA262160 RXV262160:RXW262160 SHR262160:SHS262160 SRN262160:SRO262160 TBJ262160:TBK262160 TLF262160:TLG262160 TVB262160:TVC262160 UEX262160:UEY262160 UOT262160:UOU262160 UYP262160:UYQ262160 VIL262160:VIM262160 VSH262160:VSI262160 WCD262160:WCE262160 WLZ262160:WMA262160 WVV262160:WVW262160 N327696:O327696 JJ327696:JK327696 TF327696:TG327696 ADB327696:ADC327696 AMX327696:AMY327696 AWT327696:AWU327696 BGP327696:BGQ327696 BQL327696:BQM327696 CAH327696:CAI327696 CKD327696:CKE327696 CTZ327696:CUA327696 DDV327696:DDW327696 DNR327696:DNS327696 DXN327696:DXO327696 EHJ327696:EHK327696 ERF327696:ERG327696 FBB327696:FBC327696 FKX327696:FKY327696 FUT327696:FUU327696 GEP327696:GEQ327696 GOL327696:GOM327696 GYH327696:GYI327696 HID327696:HIE327696 HRZ327696:HSA327696 IBV327696:IBW327696 ILR327696:ILS327696 IVN327696:IVO327696 JFJ327696:JFK327696 JPF327696:JPG327696 JZB327696:JZC327696 KIX327696:KIY327696 KST327696:KSU327696 LCP327696:LCQ327696 LML327696:LMM327696 LWH327696:LWI327696 MGD327696:MGE327696 MPZ327696:MQA327696 MZV327696:MZW327696 NJR327696:NJS327696 NTN327696:NTO327696 ODJ327696:ODK327696 ONF327696:ONG327696 OXB327696:OXC327696 PGX327696:PGY327696 PQT327696:PQU327696 QAP327696:QAQ327696 QKL327696:QKM327696 QUH327696:QUI327696 RED327696:REE327696 RNZ327696:ROA327696 RXV327696:RXW327696 SHR327696:SHS327696 SRN327696:SRO327696 TBJ327696:TBK327696 TLF327696:TLG327696 TVB327696:TVC327696 UEX327696:UEY327696 UOT327696:UOU327696 UYP327696:UYQ327696 VIL327696:VIM327696 VSH327696:VSI327696 WCD327696:WCE327696 WLZ327696:WMA327696 WVV327696:WVW327696 N393232:O393232 JJ393232:JK393232 TF393232:TG393232 ADB393232:ADC393232 AMX393232:AMY393232 AWT393232:AWU393232 BGP393232:BGQ393232 BQL393232:BQM393232 CAH393232:CAI393232 CKD393232:CKE393232 CTZ393232:CUA393232 DDV393232:DDW393232 DNR393232:DNS393232 DXN393232:DXO393232 EHJ393232:EHK393232 ERF393232:ERG393232 FBB393232:FBC393232 FKX393232:FKY393232 FUT393232:FUU393232 GEP393232:GEQ393232 GOL393232:GOM393232 GYH393232:GYI393232 HID393232:HIE393232 HRZ393232:HSA393232 IBV393232:IBW393232 ILR393232:ILS393232 IVN393232:IVO393232 JFJ393232:JFK393232 JPF393232:JPG393232 JZB393232:JZC393232 KIX393232:KIY393232 KST393232:KSU393232 LCP393232:LCQ393232 LML393232:LMM393232 LWH393232:LWI393232 MGD393232:MGE393232 MPZ393232:MQA393232 MZV393232:MZW393232 NJR393232:NJS393232 NTN393232:NTO393232 ODJ393232:ODK393232 ONF393232:ONG393232 OXB393232:OXC393232 PGX393232:PGY393232 PQT393232:PQU393232 QAP393232:QAQ393232 QKL393232:QKM393232 QUH393232:QUI393232 RED393232:REE393232 RNZ393232:ROA393232 RXV393232:RXW393232 SHR393232:SHS393232 SRN393232:SRO393232 TBJ393232:TBK393232 TLF393232:TLG393232 TVB393232:TVC393232 UEX393232:UEY393232 UOT393232:UOU393232 UYP393232:UYQ393232 VIL393232:VIM393232 VSH393232:VSI393232 WCD393232:WCE393232 WLZ393232:WMA393232 WVV393232:WVW393232 N458768:O458768 JJ458768:JK458768 TF458768:TG458768 ADB458768:ADC458768 AMX458768:AMY458768 AWT458768:AWU458768 BGP458768:BGQ458768 BQL458768:BQM458768 CAH458768:CAI458768 CKD458768:CKE458768 CTZ458768:CUA458768 DDV458768:DDW458768 DNR458768:DNS458768 DXN458768:DXO458768 EHJ458768:EHK458768 ERF458768:ERG458768 FBB458768:FBC458768 FKX458768:FKY458768 FUT458768:FUU458768 GEP458768:GEQ458768 GOL458768:GOM458768 GYH458768:GYI458768 HID458768:HIE458768 HRZ458768:HSA458768 IBV458768:IBW458768 ILR458768:ILS458768 IVN458768:IVO458768 JFJ458768:JFK458768 JPF458768:JPG458768 JZB458768:JZC458768 KIX458768:KIY458768 KST458768:KSU458768 LCP458768:LCQ458768 LML458768:LMM458768 LWH458768:LWI458768 MGD458768:MGE458768 MPZ458768:MQA458768 MZV458768:MZW458768 NJR458768:NJS458768 NTN458768:NTO458768 ODJ458768:ODK458768 ONF458768:ONG458768 OXB458768:OXC458768 PGX458768:PGY458768 PQT458768:PQU458768 QAP458768:QAQ458768 QKL458768:QKM458768 QUH458768:QUI458768 RED458768:REE458768 RNZ458768:ROA458768 RXV458768:RXW458768 SHR458768:SHS458768 SRN458768:SRO458768 TBJ458768:TBK458768 TLF458768:TLG458768 TVB458768:TVC458768 UEX458768:UEY458768 UOT458768:UOU458768 UYP458768:UYQ458768 VIL458768:VIM458768 VSH458768:VSI458768 WCD458768:WCE458768 WLZ458768:WMA458768 WVV458768:WVW458768 N524304:O524304 JJ524304:JK524304 TF524304:TG524304 ADB524304:ADC524304 AMX524304:AMY524304 AWT524304:AWU524304 BGP524304:BGQ524304 BQL524304:BQM524304 CAH524304:CAI524304 CKD524304:CKE524304 CTZ524304:CUA524304 DDV524304:DDW524304 DNR524304:DNS524304 DXN524304:DXO524304 EHJ524304:EHK524304 ERF524304:ERG524304 FBB524304:FBC524304 FKX524304:FKY524304 FUT524304:FUU524304 GEP524304:GEQ524304 GOL524304:GOM524304 GYH524304:GYI524304 HID524304:HIE524304 HRZ524304:HSA524304 IBV524304:IBW524304 ILR524304:ILS524304 IVN524304:IVO524304 JFJ524304:JFK524304 JPF524304:JPG524304 JZB524304:JZC524304 KIX524304:KIY524304 KST524304:KSU524304 LCP524304:LCQ524304 LML524304:LMM524304 LWH524304:LWI524304 MGD524304:MGE524304 MPZ524304:MQA524304 MZV524304:MZW524304 NJR524304:NJS524304 NTN524304:NTO524304 ODJ524304:ODK524304 ONF524304:ONG524304 OXB524304:OXC524304 PGX524304:PGY524304 PQT524304:PQU524304 QAP524304:QAQ524304 QKL524304:QKM524304 QUH524304:QUI524304 RED524304:REE524304 RNZ524304:ROA524304 RXV524304:RXW524304 SHR524304:SHS524304 SRN524304:SRO524304 TBJ524304:TBK524304 TLF524304:TLG524304 TVB524304:TVC524304 UEX524304:UEY524304 UOT524304:UOU524304 UYP524304:UYQ524304 VIL524304:VIM524304 VSH524304:VSI524304 WCD524304:WCE524304 WLZ524304:WMA524304 WVV524304:WVW524304 N589840:O589840 JJ589840:JK589840 TF589840:TG589840 ADB589840:ADC589840 AMX589840:AMY589840 AWT589840:AWU589840 BGP589840:BGQ589840 BQL589840:BQM589840 CAH589840:CAI589840 CKD589840:CKE589840 CTZ589840:CUA589840 DDV589840:DDW589840 DNR589840:DNS589840 DXN589840:DXO589840 EHJ589840:EHK589840 ERF589840:ERG589840 FBB589840:FBC589840 FKX589840:FKY589840 FUT589840:FUU589840 GEP589840:GEQ589840 GOL589840:GOM589840 GYH589840:GYI589840 HID589840:HIE589840 HRZ589840:HSA589840 IBV589840:IBW589840 ILR589840:ILS589840 IVN589840:IVO589840 JFJ589840:JFK589840 JPF589840:JPG589840 JZB589840:JZC589840 KIX589840:KIY589840 KST589840:KSU589840 LCP589840:LCQ589840 LML589840:LMM589840 LWH589840:LWI589840 MGD589840:MGE589840 MPZ589840:MQA589840 MZV589840:MZW589840 NJR589840:NJS589840 NTN589840:NTO589840 ODJ589840:ODK589840 ONF589840:ONG589840 OXB589840:OXC589840 PGX589840:PGY589840 PQT589840:PQU589840 QAP589840:QAQ589840 QKL589840:QKM589840 QUH589840:QUI589840 RED589840:REE589840 RNZ589840:ROA589840 RXV589840:RXW589840 SHR589840:SHS589840 SRN589840:SRO589840 TBJ589840:TBK589840 TLF589840:TLG589840 TVB589840:TVC589840 UEX589840:UEY589840 UOT589840:UOU589840 UYP589840:UYQ589840 VIL589840:VIM589840 VSH589840:VSI589840 WCD589840:WCE589840 WLZ589840:WMA589840 WVV589840:WVW589840 N655376:O655376 JJ655376:JK655376 TF655376:TG655376 ADB655376:ADC655376 AMX655376:AMY655376 AWT655376:AWU655376 BGP655376:BGQ655376 BQL655376:BQM655376 CAH655376:CAI655376 CKD655376:CKE655376 CTZ655376:CUA655376 DDV655376:DDW655376 DNR655376:DNS655376 DXN655376:DXO655376 EHJ655376:EHK655376 ERF655376:ERG655376 FBB655376:FBC655376 FKX655376:FKY655376 FUT655376:FUU655376 GEP655376:GEQ655376 GOL655376:GOM655376 GYH655376:GYI655376 HID655376:HIE655376 HRZ655376:HSA655376 IBV655376:IBW655376 ILR655376:ILS655376 IVN655376:IVO655376 JFJ655376:JFK655376 JPF655376:JPG655376 JZB655376:JZC655376 KIX655376:KIY655376 KST655376:KSU655376 LCP655376:LCQ655376 LML655376:LMM655376 LWH655376:LWI655376 MGD655376:MGE655376 MPZ655376:MQA655376 MZV655376:MZW655376 NJR655376:NJS655376 NTN655376:NTO655376 ODJ655376:ODK655376 ONF655376:ONG655376 OXB655376:OXC655376 PGX655376:PGY655376 PQT655376:PQU655376 QAP655376:QAQ655376 QKL655376:QKM655376 QUH655376:QUI655376 RED655376:REE655376 RNZ655376:ROA655376 RXV655376:RXW655376 SHR655376:SHS655376 SRN655376:SRO655376 TBJ655376:TBK655376 TLF655376:TLG655376 TVB655376:TVC655376 UEX655376:UEY655376 UOT655376:UOU655376 UYP655376:UYQ655376 VIL655376:VIM655376 VSH655376:VSI655376 WCD655376:WCE655376 WLZ655376:WMA655376 WVV655376:WVW655376 N720912:O720912 JJ720912:JK720912 TF720912:TG720912 ADB720912:ADC720912 AMX720912:AMY720912 AWT720912:AWU720912 BGP720912:BGQ720912 BQL720912:BQM720912 CAH720912:CAI720912 CKD720912:CKE720912 CTZ720912:CUA720912 DDV720912:DDW720912 DNR720912:DNS720912 DXN720912:DXO720912 EHJ720912:EHK720912 ERF720912:ERG720912 FBB720912:FBC720912 FKX720912:FKY720912 FUT720912:FUU720912 GEP720912:GEQ720912 GOL720912:GOM720912 GYH720912:GYI720912 HID720912:HIE720912 HRZ720912:HSA720912 IBV720912:IBW720912 ILR720912:ILS720912 IVN720912:IVO720912 JFJ720912:JFK720912 JPF720912:JPG720912 JZB720912:JZC720912 KIX720912:KIY720912 KST720912:KSU720912 LCP720912:LCQ720912 LML720912:LMM720912 LWH720912:LWI720912 MGD720912:MGE720912 MPZ720912:MQA720912 MZV720912:MZW720912 NJR720912:NJS720912 NTN720912:NTO720912 ODJ720912:ODK720912 ONF720912:ONG720912 OXB720912:OXC720912 PGX720912:PGY720912 PQT720912:PQU720912 QAP720912:QAQ720912 QKL720912:QKM720912 QUH720912:QUI720912 RED720912:REE720912 RNZ720912:ROA720912 RXV720912:RXW720912 SHR720912:SHS720912 SRN720912:SRO720912 TBJ720912:TBK720912 TLF720912:TLG720912 TVB720912:TVC720912 UEX720912:UEY720912 UOT720912:UOU720912 UYP720912:UYQ720912 VIL720912:VIM720912 VSH720912:VSI720912 WCD720912:WCE720912 WLZ720912:WMA720912 WVV720912:WVW720912 N786448:O786448 JJ786448:JK786448 TF786448:TG786448 ADB786448:ADC786448 AMX786448:AMY786448 AWT786448:AWU786448 BGP786448:BGQ786448 BQL786448:BQM786448 CAH786448:CAI786448 CKD786448:CKE786448 CTZ786448:CUA786448 DDV786448:DDW786448 DNR786448:DNS786448 DXN786448:DXO786448 EHJ786448:EHK786448 ERF786448:ERG786448 FBB786448:FBC786448 FKX786448:FKY786448 FUT786448:FUU786448 GEP786448:GEQ786448 GOL786448:GOM786448 GYH786448:GYI786448 HID786448:HIE786448 HRZ786448:HSA786448 IBV786448:IBW786448 ILR786448:ILS786448 IVN786448:IVO786448 JFJ786448:JFK786448 JPF786448:JPG786448 JZB786448:JZC786448 KIX786448:KIY786448 KST786448:KSU786448 LCP786448:LCQ786448 LML786448:LMM786448 LWH786448:LWI786448 MGD786448:MGE786448 MPZ786448:MQA786448 MZV786448:MZW786448 NJR786448:NJS786448 NTN786448:NTO786448 ODJ786448:ODK786448 ONF786448:ONG786448 OXB786448:OXC786448 PGX786448:PGY786448 PQT786448:PQU786448 QAP786448:QAQ786448 QKL786448:QKM786448 QUH786448:QUI786448 RED786448:REE786448 RNZ786448:ROA786448 RXV786448:RXW786448 SHR786448:SHS786448 SRN786448:SRO786448 TBJ786448:TBK786448 TLF786448:TLG786448 TVB786448:TVC786448 UEX786448:UEY786448 UOT786448:UOU786448 UYP786448:UYQ786448 VIL786448:VIM786448 VSH786448:VSI786448 WCD786448:WCE786448 WLZ786448:WMA786448 WVV786448:WVW786448 N851984:O851984 JJ851984:JK851984 TF851984:TG851984 ADB851984:ADC851984 AMX851984:AMY851984 AWT851984:AWU851984 BGP851984:BGQ851984 BQL851984:BQM851984 CAH851984:CAI851984 CKD851984:CKE851984 CTZ851984:CUA851984 DDV851984:DDW851984 DNR851984:DNS851984 DXN851984:DXO851984 EHJ851984:EHK851984 ERF851984:ERG851984 FBB851984:FBC851984 FKX851984:FKY851984 FUT851984:FUU851984 GEP851984:GEQ851984 GOL851984:GOM851984 GYH851984:GYI851984 HID851984:HIE851984 HRZ851984:HSA851984 IBV851984:IBW851984 ILR851984:ILS851984 IVN851984:IVO851984 JFJ851984:JFK851984 JPF851984:JPG851984 JZB851984:JZC851984 KIX851984:KIY851984 KST851984:KSU851984 LCP851984:LCQ851984 LML851984:LMM851984 LWH851984:LWI851984 MGD851984:MGE851984 MPZ851984:MQA851984 MZV851984:MZW851984 NJR851984:NJS851984 NTN851984:NTO851984 ODJ851984:ODK851984 ONF851984:ONG851984 OXB851984:OXC851984 PGX851984:PGY851984 PQT851984:PQU851984 QAP851984:QAQ851984 QKL851984:QKM851984 QUH851984:QUI851984 RED851984:REE851984 RNZ851984:ROA851984 RXV851984:RXW851984 SHR851984:SHS851984 SRN851984:SRO851984 TBJ851984:TBK851984 TLF851984:TLG851984 TVB851984:TVC851984 UEX851984:UEY851984 UOT851984:UOU851984 UYP851984:UYQ851984 VIL851984:VIM851984 VSH851984:VSI851984 WCD851984:WCE851984 WLZ851984:WMA851984 WVV851984:WVW851984 N917520:O917520 JJ917520:JK917520 TF917520:TG917520 ADB917520:ADC917520 AMX917520:AMY917520 AWT917520:AWU917520 BGP917520:BGQ917520 BQL917520:BQM917520 CAH917520:CAI917520 CKD917520:CKE917520 CTZ917520:CUA917520 DDV917520:DDW917520 DNR917520:DNS917520 DXN917520:DXO917520 EHJ917520:EHK917520 ERF917520:ERG917520 FBB917520:FBC917520 FKX917520:FKY917520 FUT917520:FUU917520 GEP917520:GEQ917520 GOL917520:GOM917520 GYH917520:GYI917520 HID917520:HIE917520 HRZ917520:HSA917520 IBV917520:IBW917520 ILR917520:ILS917520 IVN917520:IVO917520 JFJ917520:JFK917520 JPF917520:JPG917520 JZB917520:JZC917520 KIX917520:KIY917520 KST917520:KSU917520 LCP917520:LCQ917520 LML917520:LMM917520 LWH917520:LWI917520 MGD917520:MGE917520 MPZ917520:MQA917520 MZV917520:MZW917520 NJR917520:NJS917520 NTN917520:NTO917520 ODJ917520:ODK917520 ONF917520:ONG917520 OXB917520:OXC917520 PGX917520:PGY917520 PQT917520:PQU917520 QAP917520:QAQ917520 QKL917520:QKM917520 QUH917520:QUI917520 RED917520:REE917520 RNZ917520:ROA917520 RXV917520:RXW917520 SHR917520:SHS917520 SRN917520:SRO917520 TBJ917520:TBK917520 TLF917520:TLG917520 TVB917520:TVC917520 UEX917520:UEY917520 UOT917520:UOU917520 UYP917520:UYQ917520 VIL917520:VIM917520 VSH917520:VSI917520 WCD917520:WCE917520 WLZ917520:WMA917520 WVV917520:WVW917520 N983056:O983056 JJ983056:JK983056 TF983056:TG983056 ADB983056:ADC983056 AMX983056:AMY983056 AWT983056:AWU983056 BGP983056:BGQ983056 BQL983056:BQM983056 CAH983056:CAI983056 CKD983056:CKE983056 CTZ983056:CUA983056 DDV983056:DDW983056 DNR983056:DNS983056 DXN983056:DXO983056 EHJ983056:EHK983056 ERF983056:ERG983056 FBB983056:FBC983056 FKX983056:FKY983056 FUT983056:FUU983056 GEP983056:GEQ983056 GOL983056:GOM983056 GYH983056:GYI983056 HID983056:HIE983056 HRZ983056:HSA983056 IBV983056:IBW983056 ILR983056:ILS983056 IVN983056:IVO983056 JFJ983056:JFK983056 JPF983056:JPG983056 JZB983056:JZC983056 KIX983056:KIY983056 KST983056:KSU983056 LCP983056:LCQ983056 LML983056:LMM983056 LWH983056:LWI983056 MGD983056:MGE983056 MPZ983056:MQA983056 MZV983056:MZW983056 NJR983056:NJS983056 NTN983056:NTO983056 ODJ983056:ODK983056 ONF983056:ONG983056 OXB983056:OXC983056 PGX983056:PGY983056 PQT983056:PQU983056 QAP983056:QAQ983056 QKL983056:QKM983056 QUH983056:QUI983056 RED983056:REE983056 RNZ983056:ROA983056 RXV983056:RXW983056 SHR983056:SHS983056 SRN983056:SRO983056 TBJ983056:TBK983056 TLF983056:TLG983056 TVB983056:TVC983056 UEX983056:UEY983056 UOT983056:UOU983056 UYP983056:UYQ983056 VIL983056:VIM983056 VSH983056:VSI983056 WCD983056:WCE983056 WLZ983056:WMA983056 WVV983056:WVW983056 S12:V15 JO12:JR15 TK12:TN15 ADG12:ADJ15 ANC12:ANF15 AWY12:AXB15 BGU12:BGX15 BQQ12:BQT15 CAM12:CAP15 CKI12:CKL15 CUE12:CUH15 DEA12:DED15 DNW12:DNZ15 DXS12:DXV15 EHO12:EHR15 ERK12:ERN15 FBG12:FBJ15 FLC12:FLF15 FUY12:FVB15 GEU12:GEX15 GOQ12:GOT15 GYM12:GYP15 HII12:HIL15 HSE12:HSH15 ICA12:ICD15 ILW12:ILZ15 IVS12:IVV15 JFO12:JFR15 JPK12:JPN15 JZG12:JZJ15 KJC12:KJF15 KSY12:KTB15 LCU12:LCX15 LMQ12:LMT15 LWM12:LWP15 MGI12:MGL15 MQE12:MQH15 NAA12:NAD15 NJW12:NJZ15 NTS12:NTV15 ODO12:ODR15 ONK12:ONN15 OXG12:OXJ15 PHC12:PHF15 PQY12:PRB15 QAU12:QAX15 QKQ12:QKT15 QUM12:QUP15 REI12:REL15 ROE12:ROH15 RYA12:RYD15 SHW12:SHZ15 SRS12:SRV15 TBO12:TBR15 TLK12:TLN15 TVG12:TVJ15 UFC12:UFF15 UOY12:UPB15 UYU12:UYX15 VIQ12:VIT15 VSM12:VSP15 WCI12:WCL15 WME12:WMH15 WWA12:WWD15 S65548:V65551 JO65548:JR65551 TK65548:TN65551 ADG65548:ADJ65551 ANC65548:ANF65551 AWY65548:AXB65551 BGU65548:BGX65551 BQQ65548:BQT65551 CAM65548:CAP65551 CKI65548:CKL65551 CUE65548:CUH65551 DEA65548:DED65551 DNW65548:DNZ65551 DXS65548:DXV65551 EHO65548:EHR65551 ERK65548:ERN65551 FBG65548:FBJ65551 FLC65548:FLF65551 FUY65548:FVB65551 GEU65548:GEX65551 GOQ65548:GOT65551 GYM65548:GYP65551 HII65548:HIL65551 HSE65548:HSH65551 ICA65548:ICD65551 ILW65548:ILZ65551 IVS65548:IVV65551 JFO65548:JFR65551 JPK65548:JPN65551 JZG65548:JZJ65551 KJC65548:KJF65551 KSY65548:KTB65551 LCU65548:LCX65551 LMQ65548:LMT65551 LWM65548:LWP65551 MGI65548:MGL65551 MQE65548:MQH65551 NAA65548:NAD65551 NJW65548:NJZ65551 NTS65548:NTV65551 ODO65548:ODR65551 ONK65548:ONN65551 OXG65548:OXJ65551 PHC65548:PHF65551 PQY65548:PRB65551 QAU65548:QAX65551 QKQ65548:QKT65551 QUM65548:QUP65551 REI65548:REL65551 ROE65548:ROH65551 RYA65548:RYD65551 SHW65548:SHZ65551 SRS65548:SRV65551 TBO65548:TBR65551 TLK65548:TLN65551 TVG65548:TVJ65551 UFC65548:UFF65551 UOY65548:UPB65551 UYU65548:UYX65551 VIQ65548:VIT65551 VSM65548:VSP65551 WCI65548:WCL65551 WME65548:WMH65551 WWA65548:WWD65551 S131084:V131087 JO131084:JR131087 TK131084:TN131087 ADG131084:ADJ131087 ANC131084:ANF131087 AWY131084:AXB131087 BGU131084:BGX131087 BQQ131084:BQT131087 CAM131084:CAP131087 CKI131084:CKL131087 CUE131084:CUH131087 DEA131084:DED131087 DNW131084:DNZ131087 DXS131084:DXV131087 EHO131084:EHR131087 ERK131084:ERN131087 FBG131084:FBJ131087 FLC131084:FLF131087 FUY131084:FVB131087 GEU131084:GEX131087 GOQ131084:GOT131087 GYM131084:GYP131087 HII131084:HIL131087 HSE131084:HSH131087 ICA131084:ICD131087 ILW131084:ILZ131087 IVS131084:IVV131087 JFO131084:JFR131087 JPK131084:JPN131087 JZG131084:JZJ131087 KJC131084:KJF131087 KSY131084:KTB131087 LCU131084:LCX131087 LMQ131084:LMT131087 LWM131084:LWP131087 MGI131084:MGL131087 MQE131084:MQH131087 NAA131084:NAD131087 NJW131084:NJZ131087 NTS131084:NTV131087 ODO131084:ODR131087 ONK131084:ONN131087 OXG131084:OXJ131087 PHC131084:PHF131087 PQY131084:PRB131087 QAU131084:QAX131087 QKQ131084:QKT131087 QUM131084:QUP131087 REI131084:REL131087 ROE131084:ROH131087 RYA131084:RYD131087 SHW131084:SHZ131087 SRS131084:SRV131087 TBO131084:TBR131087 TLK131084:TLN131087 TVG131084:TVJ131087 UFC131084:UFF131087 UOY131084:UPB131087 UYU131084:UYX131087 VIQ131084:VIT131087 VSM131084:VSP131087 WCI131084:WCL131087 WME131084:WMH131087 WWA131084:WWD131087 S196620:V196623 JO196620:JR196623 TK196620:TN196623 ADG196620:ADJ196623 ANC196620:ANF196623 AWY196620:AXB196623 BGU196620:BGX196623 BQQ196620:BQT196623 CAM196620:CAP196623 CKI196620:CKL196623 CUE196620:CUH196623 DEA196620:DED196623 DNW196620:DNZ196623 DXS196620:DXV196623 EHO196620:EHR196623 ERK196620:ERN196623 FBG196620:FBJ196623 FLC196620:FLF196623 FUY196620:FVB196623 GEU196620:GEX196623 GOQ196620:GOT196623 GYM196620:GYP196623 HII196620:HIL196623 HSE196620:HSH196623 ICA196620:ICD196623 ILW196620:ILZ196623 IVS196620:IVV196623 JFO196620:JFR196623 JPK196620:JPN196623 JZG196620:JZJ196623 KJC196620:KJF196623 KSY196620:KTB196623 LCU196620:LCX196623 LMQ196620:LMT196623 LWM196620:LWP196623 MGI196620:MGL196623 MQE196620:MQH196623 NAA196620:NAD196623 NJW196620:NJZ196623 NTS196620:NTV196623 ODO196620:ODR196623 ONK196620:ONN196623 OXG196620:OXJ196623 PHC196620:PHF196623 PQY196620:PRB196623 QAU196620:QAX196623 QKQ196620:QKT196623 QUM196620:QUP196623 REI196620:REL196623 ROE196620:ROH196623 RYA196620:RYD196623 SHW196620:SHZ196623 SRS196620:SRV196623 TBO196620:TBR196623 TLK196620:TLN196623 TVG196620:TVJ196623 UFC196620:UFF196623 UOY196620:UPB196623 UYU196620:UYX196623 VIQ196620:VIT196623 VSM196620:VSP196623 WCI196620:WCL196623 WME196620:WMH196623 WWA196620:WWD196623 S262156:V262159 JO262156:JR262159 TK262156:TN262159 ADG262156:ADJ262159 ANC262156:ANF262159 AWY262156:AXB262159 BGU262156:BGX262159 BQQ262156:BQT262159 CAM262156:CAP262159 CKI262156:CKL262159 CUE262156:CUH262159 DEA262156:DED262159 DNW262156:DNZ262159 DXS262156:DXV262159 EHO262156:EHR262159 ERK262156:ERN262159 FBG262156:FBJ262159 FLC262156:FLF262159 FUY262156:FVB262159 GEU262156:GEX262159 GOQ262156:GOT262159 GYM262156:GYP262159 HII262156:HIL262159 HSE262156:HSH262159 ICA262156:ICD262159 ILW262156:ILZ262159 IVS262156:IVV262159 JFO262156:JFR262159 JPK262156:JPN262159 JZG262156:JZJ262159 KJC262156:KJF262159 KSY262156:KTB262159 LCU262156:LCX262159 LMQ262156:LMT262159 LWM262156:LWP262159 MGI262156:MGL262159 MQE262156:MQH262159 NAA262156:NAD262159 NJW262156:NJZ262159 NTS262156:NTV262159 ODO262156:ODR262159 ONK262156:ONN262159 OXG262156:OXJ262159 PHC262156:PHF262159 PQY262156:PRB262159 QAU262156:QAX262159 QKQ262156:QKT262159 QUM262156:QUP262159 REI262156:REL262159 ROE262156:ROH262159 RYA262156:RYD262159 SHW262156:SHZ262159 SRS262156:SRV262159 TBO262156:TBR262159 TLK262156:TLN262159 TVG262156:TVJ262159 UFC262156:UFF262159 UOY262156:UPB262159 UYU262156:UYX262159 VIQ262156:VIT262159 VSM262156:VSP262159 WCI262156:WCL262159 WME262156:WMH262159 WWA262156:WWD262159 S327692:V327695 JO327692:JR327695 TK327692:TN327695 ADG327692:ADJ327695 ANC327692:ANF327695 AWY327692:AXB327695 BGU327692:BGX327695 BQQ327692:BQT327695 CAM327692:CAP327695 CKI327692:CKL327695 CUE327692:CUH327695 DEA327692:DED327695 DNW327692:DNZ327695 DXS327692:DXV327695 EHO327692:EHR327695 ERK327692:ERN327695 FBG327692:FBJ327695 FLC327692:FLF327695 FUY327692:FVB327695 GEU327692:GEX327695 GOQ327692:GOT327695 GYM327692:GYP327695 HII327692:HIL327695 HSE327692:HSH327695 ICA327692:ICD327695 ILW327692:ILZ327695 IVS327692:IVV327695 JFO327692:JFR327695 JPK327692:JPN327695 JZG327692:JZJ327695 KJC327692:KJF327695 KSY327692:KTB327695 LCU327692:LCX327695 LMQ327692:LMT327695 LWM327692:LWP327695 MGI327692:MGL327695 MQE327692:MQH327695 NAA327692:NAD327695 NJW327692:NJZ327695 NTS327692:NTV327695 ODO327692:ODR327695 ONK327692:ONN327695 OXG327692:OXJ327695 PHC327692:PHF327695 PQY327692:PRB327695 QAU327692:QAX327695 QKQ327692:QKT327695 QUM327692:QUP327695 REI327692:REL327695 ROE327692:ROH327695 RYA327692:RYD327695 SHW327692:SHZ327695 SRS327692:SRV327695 TBO327692:TBR327695 TLK327692:TLN327695 TVG327692:TVJ327695 UFC327692:UFF327695 UOY327692:UPB327695 UYU327692:UYX327695 VIQ327692:VIT327695 VSM327692:VSP327695 WCI327692:WCL327695 WME327692:WMH327695 WWA327692:WWD327695 S393228:V393231 JO393228:JR393231 TK393228:TN393231 ADG393228:ADJ393231 ANC393228:ANF393231 AWY393228:AXB393231 BGU393228:BGX393231 BQQ393228:BQT393231 CAM393228:CAP393231 CKI393228:CKL393231 CUE393228:CUH393231 DEA393228:DED393231 DNW393228:DNZ393231 DXS393228:DXV393231 EHO393228:EHR393231 ERK393228:ERN393231 FBG393228:FBJ393231 FLC393228:FLF393231 FUY393228:FVB393231 GEU393228:GEX393231 GOQ393228:GOT393231 GYM393228:GYP393231 HII393228:HIL393231 HSE393228:HSH393231 ICA393228:ICD393231 ILW393228:ILZ393231 IVS393228:IVV393231 JFO393228:JFR393231 JPK393228:JPN393231 JZG393228:JZJ393231 KJC393228:KJF393231 KSY393228:KTB393231 LCU393228:LCX393231 LMQ393228:LMT393231 LWM393228:LWP393231 MGI393228:MGL393231 MQE393228:MQH393231 NAA393228:NAD393231 NJW393228:NJZ393231 NTS393228:NTV393231 ODO393228:ODR393231 ONK393228:ONN393231 OXG393228:OXJ393231 PHC393228:PHF393231 PQY393228:PRB393231 QAU393228:QAX393231 QKQ393228:QKT393231 QUM393228:QUP393231 REI393228:REL393231 ROE393228:ROH393231 RYA393228:RYD393231 SHW393228:SHZ393231 SRS393228:SRV393231 TBO393228:TBR393231 TLK393228:TLN393231 TVG393228:TVJ393231 UFC393228:UFF393231 UOY393228:UPB393231 UYU393228:UYX393231 VIQ393228:VIT393231 VSM393228:VSP393231 WCI393228:WCL393231 WME393228:WMH393231 WWA393228:WWD393231 S458764:V458767 JO458764:JR458767 TK458764:TN458767 ADG458764:ADJ458767 ANC458764:ANF458767 AWY458764:AXB458767 BGU458764:BGX458767 BQQ458764:BQT458767 CAM458764:CAP458767 CKI458764:CKL458767 CUE458764:CUH458767 DEA458764:DED458767 DNW458764:DNZ458767 DXS458764:DXV458767 EHO458764:EHR458767 ERK458764:ERN458767 FBG458764:FBJ458767 FLC458764:FLF458767 FUY458764:FVB458767 GEU458764:GEX458767 GOQ458764:GOT458767 GYM458764:GYP458767 HII458764:HIL458767 HSE458764:HSH458767 ICA458764:ICD458767 ILW458764:ILZ458767 IVS458764:IVV458767 JFO458764:JFR458767 JPK458764:JPN458767 JZG458764:JZJ458767 KJC458764:KJF458767 KSY458764:KTB458767 LCU458764:LCX458767 LMQ458764:LMT458767 LWM458764:LWP458767 MGI458764:MGL458767 MQE458764:MQH458767 NAA458764:NAD458767 NJW458764:NJZ458767 NTS458764:NTV458767 ODO458764:ODR458767 ONK458764:ONN458767 OXG458764:OXJ458767 PHC458764:PHF458767 PQY458764:PRB458767 QAU458764:QAX458767 QKQ458764:QKT458767 QUM458764:QUP458767 REI458764:REL458767 ROE458764:ROH458767 RYA458764:RYD458767 SHW458764:SHZ458767 SRS458764:SRV458767 TBO458764:TBR458767 TLK458764:TLN458767 TVG458764:TVJ458767 UFC458764:UFF458767 UOY458764:UPB458767 UYU458764:UYX458767 VIQ458764:VIT458767 VSM458764:VSP458767 WCI458764:WCL458767 WME458764:WMH458767 WWA458764:WWD458767 S524300:V524303 JO524300:JR524303 TK524300:TN524303 ADG524300:ADJ524303 ANC524300:ANF524303 AWY524300:AXB524303 BGU524300:BGX524303 BQQ524300:BQT524303 CAM524300:CAP524303 CKI524300:CKL524303 CUE524300:CUH524303 DEA524300:DED524303 DNW524300:DNZ524303 DXS524300:DXV524303 EHO524300:EHR524303 ERK524300:ERN524303 FBG524300:FBJ524303 FLC524300:FLF524303 FUY524300:FVB524303 GEU524300:GEX524303 GOQ524300:GOT524303 GYM524300:GYP524303 HII524300:HIL524303 HSE524300:HSH524303 ICA524300:ICD524303 ILW524300:ILZ524303 IVS524300:IVV524303 JFO524300:JFR524303 JPK524300:JPN524303 JZG524300:JZJ524303 KJC524300:KJF524303 KSY524300:KTB524303 LCU524300:LCX524303 LMQ524300:LMT524303 LWM524300:LWP524303 MGI524300:MGL524303 MQE524300:MQH524303 NAA524300:NAD524303 NJW524300:NJZ524303 NTS524300:NTV524303 ODO524300:ODR524303 ONK524300:ONN524303 OXG524300:OXJ524303 PHC524300:PHF524303 PQY524300:PRB524303 QAU524300:QAX524303 QKQ524300:QKT524303 QUM524300:QUP524303 REI524300:REL524303 ROE524300:ROH524303 RYA524300:RYD524303 SHW524300:SHZ524303 SRS524300:SRV524303 TBO524300:TBR524303 TLK524300:TLN524303 TVG524300:TVJ524303 UFC524300:UFF524303 UOY524300:UPB524303 UYU524300:UYX524303 VIQ524300:VIT524303 VSM524300:VSP524303 WCI524300:WCL524303 WME524300:WMH524303 WWA524300:WWD524303 S589836:V589839 JO589836:JR589839 TK589836:TN589839 ADG589836:ADJ589839 ANC589836:ANF589839 AWY589836:AXB589839 BGU589836:BGX589839 BQQ589836:BQT589839 CAM589836:CAP589839 CKI589836:CKL589839 CUE589836:CUH589839 DEA589836:DED589839 DNW589836:DNZ589839 DXS589836:DXV589839 EHO589836:EHR589839 ERK589836:ERN589839 FBG589836:FBJ589839 FLC589836:FLF589839 FUY589836:FVB589839 GEU589836:GEX589839 GOQ589836:GOT589839 GYM589836:GYP589839 HII589836:HIL589839 HSE589836:HSH589839 ICA589836:ICD589839 ILW589836:ILZ589839 IVS589836:IVV589839 JFO589836:JFR589839 JPK589836:JPN589839 JZG589836:JZJ589839 KJC589836:KJF589839 KSY589836:KTB589839 LCU589836:LCX589839 LMQ589836:LMT589839 LWM589836:LWP589839 MGI589836:MGL589839 MQE589836:MQH589839 NAA589836:NAD589839 NJW589836:NJZ589839 NTS589836:NTV589839 ODO589836:ODR589839 ONK589836:ONN589839 OXG589836:OXJ589839 PHC589836:PHF589839 PQY589836:PRB589839 QAU589836:QAX589839 QKQ589836:QKT589839 QUM589836:QUP589839 REI589836:REL589839 ROE589836:ROH589839 RYA589836:RYD589839 SHW589836:SHZ589839 SRS589836:SRV589839 TBO589836:TBR589839 TLK589836:TLN589839 TVG589836:TVJ589839 UFC589836:UFF589839 UOY589836:UPB589839 UYU589836:UYX589839 VIQ589836:VIT589839 VSM589836:VSP589839 WCI589836:WCL589839 WME589836:WMH589839 WWA589836:WWD589839 S655372:V655375 JO655372:JR655375 TK655372:TN655375 ADG655372:ADJ655375 ANC655372:ANF655375 AWY655372:AXB655375 BGU655372:BGX655375 BQQ655372:BQT655375 CAM655372:CAP655375 CKI655372:CKL655375 CUE655372:CUH655375 DEA655372:DED655375 DNW655372:DNZ655375 DXS655372:DXV655375 EHO655372:EHR655375 ERK655372:ERN655375 FBG655372:FBJ655375 FLC655372:FLF655375 FUY655372:FVB655375 GEU655372:GEX655375 GOQ655372:GOT655375 GYM655372:GYP655375 HII655372:HIL655375 HSE655372:HSH655375 ICA655372:ICD655375 ILW655372:ILZ655375 IVS655372:IVV655375 JFO655372:JFR655375 JPK655372:JPN655375 JZG655372:JZJ655375 KJC655372:KJF655375 KSY655372:KTB655375 LCU655372:LCX655375 LMQ655372:LMT655375 LWM655372:LWP655375 MGI655372:MGL655375 MQE655372:MQH655375 NAA655372:NAD655375 NJW655372:NJZ655375 NTS655372:NTV655375 ODO655372:ODR655375 ONK655372:ONN655375 OXG655372:OXJ655375 PHC655372:PHF655375 PQY655372:PRB655375 QAU655372:QAX655375 QKQ655372:QKT655375 QUM655372:QUP655375 REI655372:REL655375 ROE655372:ROH655375 RYA655372:RYD655375 SHW655372:SHZ655375 SRS655372:SRV655375 TBO655372:TBR655375 TLK655372:TLN655375 TVG655372:TVJ655375 UFC655372:UFF655375 UOY655372:UPB655375 UYU655372:UYX655375 VIQ655372:VIT655375 VSM655372:VSP655375 WCI655372:WCL655375 WME655372:WMH655375 WWA655372:WWD655375 S720908:V720911 JO720908:JR720911 TK720908:TN720911 ADG720908:ADJ720911 ANC720908:ANF720911 AWY720908:AXB720911 BGU720908:BGX720911 BQQ720908:BQT720911 CAM720908:CAP720911 CKI720908:CKL720911 CUE720908:CUH720911 DEA720908:DED720911 DNW720908:DNZ720911 DXS720908:DXV720911 EHO720908:EHR720911 ERK720908:ERN720911 FBG720908:FBJ720911 FLC720908:FLF720911 FUY720908:FVB720911 GEU720908:GEX720911 GOQ720908:GOT720911 GYM720908:GYP720911 HII720908:HIL720911 HSE720908:HSH720911 ICA720908:ICD720911 ILW720908:ILZ720911 IVS720908:IVV720911 JFO720908:JFR720911 JPK720908:JPN720911 JZG720908:JZJ720911 KJC720908:KJF720911 KSY720908:KTB720911 LCU720908:LCX720911 LMQ720908:LMT720911 LWM720908:LWP720911 MGI720908:MGL720911 MQE720908:MQH720911 NAA720908:NAD720911 NJW720908:NJZ720911 NTS720908:NTV720911 ODO720908:ODR720911 ONK720908:ONN720911 OXG720908:OXJ720911 PHC720908:PHF720911 PQY720908:PRB720911 QAU720908:QAX720911 QKQ720908:QKT720911 QUM720908:QUP720911 REI720908:REL720911 ROE720908:ROH720911 RYA720908:RYD720911 SHW720908:SHZ720911 SRS720908:SRV720911 TBO720908:TBR720911 TLK720908:TLN720911 TVG720908:TVJ720911 UFC720908:UFF720911 UOY720908:UPB720911 UYU720908:UYX720911 VIQ720908:VIT720911 VSM720908:VSP720911 WCI720908:WCL720911 WME720908:WMH720911 WWA720908:WWD720911 S786444:V786447 JO786444:JR786447 TK786444:TN786447 ADG786444:ADJ786447 ANC786444:ANF786447 AWY786444:AXB786447 BGU786444:BGX786447 BQQ786444:BQT786447 CAM786444:CAP786447 CKI786444:CKL786447 CUE786444:CUH786447 DEA786444:DED786447 DNW786444:DNZ786447 DXS786444:DXV786447 EHO786444:EHR786447 ERK786444:ERN786447 FBG786444:FBJ786447 FLC786444:FLF786447 FUY786444:FVB786447 GEU786444:GEX786447 GOQ786444:GOT786447 GYM786444:GYP786447 HII786444:HIL786447 HSE786444:HSH786447 ICA786444:ICD786447 ILW786444:ILZ786447 IVS786444:IVV786447 JFO786444:JFR786447 JPK786444:JPN786447 JZG786444:JZJ786447 KJC786444:KJF786447 KSY786444:KTB786447 LCU786444:LCX786447 LMQ786444:LMT786447 LWM786444:LWP786447 MGI786444:MGL786447 MQE786444:MQH786447 NAA786444:NAD786447 NJW786444:NJZ786447 NTS786444:NTV786447 ODO786444:ODR786447 ONK786444:ONN786447 OXG786444:OXJ786447 PHC786444:PHF786447 PQY786444:PRB786447 QAU786444:QAX786447 QKQ786444:QKT786447 QUM786444:QUP786447 REI786444:REL786447 ROE786444:ROH786447 RYA786444:RYD786447 SHW786444:SHZ786447 SRS786444:SRV786447 TBO786444:TBR786447 TLK786444:TLN786447 TVG786444:TVJ786447 UFC786444:UFF786447 UOY786444:UPB786447 UYU786444:UYX786447 VIQ786444:VIT786447 VSM786444:VSP786447 WCI786444:WCL786447 WME786444:WMH786447 WWA786444:WWD786447 S851980:V851983 JO851980:JR851983 TK851980:TN851983 ADG851980:ADJ851983 ANC851980:ANF851983 AWY851980:AXB851983 BGU851980:BGX851983 BQQ851980:BQT851983 CAM851980:CAP851983 CKI851980:CKL851983 CUE851980:CUH851983 DEA851980:DED851983 DNW851980:DNZ851983 DXS851980:DXV851983 EHO851980:EHR851983 ERK851980:ERN851983 FBG851980:FBJ851983 FLC851980:FLF851983 FUY851980:FVB851983 GEU851980:GEX851983 GOQ851980:GOT851983 GYM851980:GYP851983 HII851980:HIL851983 HSE851980:HSH851983 ICA851980:ICD851983 ILW851980:ILZ851983 IVS851980:IVV851983 JFO851980:JFR851983 JPK851980:JPN851983 JZG851980:JZJ851983 KJC851980:KJF851983 KSY851980:KTB851983 LCU851980:LCX851983 LMQ851980:LMT851983 LWM851980:LWP851983 MGI851980:MGL851983 MQE851980:MQH851983 NAA851980:NAD851983 NJW851980:NJZ851983 NTS851980:NTV851983 ODO851980:ODR851983 ONK851980:ONN851983 OXG851980:OXJ851983 PHC851980:PHF851983 PQY851980:PRB851983 QAU851980:QAX851983 QKQ851980:QKT851983 QUM851980:QUP851983 REI851980:REL851983 ROE851980:ROH851983 RYA851980:RYD851983 SHW851980:SHZ851983 SRS851980:SRV851983 TBO851980:TBR851983 TLK851980:TLN851983 TVG851980:TVJ851983 UFC851980:UFF851983 UOY851980:UPB851983 UYU851980:UYX851983 VIQ851980:VIT851983 VSM851980:VSP851983 WCI851980:WCL851983 WME851980:WMH851983 WWA851980:WWD851983 S917516:V917519 JO917516:JR917519 TK917516:TN917519 ADG917516:ADJ917519 ANC917516:ANF917519 AWY917516:AXB917519 BGU917516:BGX917519 BQQ917516:BQT917519 CAM917516:CAP917519 CKI917516:CKL917519 CUE917516:CUH917519 DEA917516:DED917519 DNW917516:DNZ917519 DXS917516:DXV917519 EHO917516:EHR917519 ERK917516:ERN917519 FBG917516:FBJ917519 FLC917516:FLF917519 FUY917516:FVB917519 GEU917516:GEX917519 GOQ917516:GOT917519 GYM917516:GYP917519 HII917516:HIL917519 HSE917516:HSH917519 ICA917516:ICD917519 ILW917516:ILZ917519 IVS917516:IVV917519 JFO917516:JFR917519 JPK917516:JPN917519 JZG917516:JZJ917519 KJC917516:KJF917519 KSY917516:KTB917519 LCU917516:LCX917519 LMQ917516:LMT917519 LWM917516:LWP917519 MGI917516:MGL917519 MQE917516:MQH917519 NAA917516:NAD917519 NJW917516:NJZ917519 NTS917516:NTV917519 ODO917516:ODR917519 ONK917516:ONN917519 OXG917516:OXJ917519 PHC917516:PHF917519 PQY917516:PRB917519 QAU917516:QAX917519 QKQ917516:QKT917519 QUM917516:QUP917519 REI917516:REL917519 ROE917516:ROH917519 RYA917516:RYD917519 SHW917516:SHZ917519 SRS917516:SRV917519 TBO917516:TBR917519 TLK917516:TLN917519 TVG917516:TVJ917519 UFC917516:UFF917519 UOY917516:UPB917519 UYU917516:UYX917519 VIQ917516:VIT917519 VSM917516:VSP917519 WCI917516:WCL917519 WME917516:WMH917519 WWA917516:WWD917519 S983052:V983055 JO983052:JR983055 TK983052:TN983055 ADG983052:ADJ983055 ANC983052:ANF983055 AWY983052:AXB983055 BGU983052:BGX983055 BQQ983052:BQT983055 CAM983052:CAP983055 CKI983052:CKL983055 CUE983052:CUH983055 DEA983052:DED983055 DNW983052:DNZ983055 DXS983052:DXV983055 EHO983052:EHR983055 ERK983052:ERN983055 FBG983052:FBJ983055 FLC983052:FLF983055 FUY983052:FVB983055 GEU983052:GEX983055 GOQ983052:GOT983055 GYM983052:GYP983055 HII983052:HIL983055 HSE983052:HSH983055 ICA983052:ICD983055 ILW983052:ILZ983055 IVS983052:IVV983055 JFO983052:JFR983055 JPK983052:JPN983055 JZG983052:JZJ983055 KJC983052:KJF983055 KSY983052:KTB983055 LCU983052:LCX983055 LMQ983052:LMT983055 LWM983052:LWP983055 MGI983052:MGL983055 MQE983052:MQH983055 NAA983052:NAD983055 NJW983052:NJZ983055 NTS983052:NTV983055 ODO983052:ODR983055 ONK983052:ONN983055 OXG983052:OXJ983055 PHC983052:PHF983055 PQY983052:PRB983055 QAU983052:QAX983055 QKQ983052:QKT983055 QUM983052:QUP983055 REI983052:REL983055 ROE983052:ROH983055 RYA983052:RYD983055 SHW983052:SHZ983055 SRS983052:SRV983055 TBO983052:TBR983055 TLK983052:TLN983055 TVG983052:TVJ983055 UFC983052:UFF983055 UOY983052:UPB983055 UYU983052:UYX983055 VIQ983052:VIT983055 VSM983052:VSP983055 WCI983052:WCL983055 WME983052:WMH983055 WWA983052:WWD983055 R16 JN16 TJ16 ADF16 ANB16 AWX16 BGT16 BQP16 CAL16 CKH16 CUD16 DDZ16 DNV16 DXR16 EHN16 ERJ16 FBF16 FLB16 FUX16 GET16 GOP16 GYL16 HIH16 HSD16 IBZ16 ILV16 IVR16 JFN16 JPJ16 JZF16 KJB16 KSX16 LCT16 LMP16 LWL16 MGH16 MQD16 MZZ16 NJV16 NTR16 ODN16 ONJ16 OXF16 PHB16 PQX16 QAT16 QKP16 QUL16 REH16 ROD16 RXZ16 SHV16 SRR16 TBN16 TLJ16 TVF16 UFB16 UOX16 UYT16 VIP16 VSL16 WCH16 WMD16 WVZ16 R65552 JN65552 TJ65552 ADF65552 ANB65552 AWX65552 BGT65552 BQP65552 CAL65552 CKH65552 CUD65552 DDZ65552 DNV65552 DXR65552 EHN65552 ERJ65552 FBF65552 FLB65552 FUX65552 GET65552 GOP65552 GYL65552 HIH65552 HSD65552 IBZ65552 ILV65552 IVR65552 JFN65552 JPJ65552 JZF65552 KJB65552 KSX65552 LCT65552 LMP65552 LWL65552 MGH65552 MQD65552 MZZ65552 NJV65552 NTR65552 ODN65552 ONJ65552 OXF65552 PHB65552 PQX65552 QAT65552 QKP65552 QUL65552 REH65552 ROD65552 RXZ65552 SHV65552 SRR65552 TBN65552 TLJ65552 TVF65552 UFB65552 UOX65552 UYT65552 VIP65552 VSL65552 WCH65552 WMD65552 WVZ65552 R131088 JN131088 TJ131088 ADF131088 ANB131088 AWX131088 BGT131088 BQP131088 CAL131088 CKH131088 CUD131088 DDZ131088 DNV131088 DXR131088 EHN131088 ERJ131088 FBF131088 FLB131088 FUX131088 GET131088 GOP131088 GYL131088 HIH131088 HSD131088 IBZ131088 ILV131088 IVR131088 JFN131088 JPJ131088 JZF131088 KJB131088 KSX131088 LCT131088 LMP131088 LWL131088 MGH131088 MQD131088 MZZ131088 NJV131088 NTR131088 ODN131088 ONJ131088 OXF131088 PHB131088 PQX131088 QAT131088 QKP131088 QUL131088 REH131088 ROD131088 RXZ131088 SHV131088 SRR131088 TBN131088 TLJ131088 TVF131088 UFB131088 UOX131088 UYT131088 VIP131088 VSL131088 WCH131088 WMD131088 WVZ131088 R196624 JN196624 TJ196624 ADF196624 ANB196624 AWX196624 BGT196624 BQP196624 CAL196624 CKH196624 CUD196624 DDZ196624 DNV196624 DXR196624 EHN196624 ERJ196624 FBF196624 FLB196624 FUX196624 GET196624 GOP196624 GYL196624 HIH196624 HSD196624 IBZ196624 ILV196624 IVR196624 JFN196624 JPJ196624 JZF196624 KJB196624 KSX196624 LCT196624 LMP196624 LWL196624 MGH196624 MQD196624 MZZ196624 NJV196624 NTR196624 ODN196624 ONJ196624 OXF196624 PHB196624 PQX196624 QAT196624 QKP196624 QUL196624 REH196624 ROD196624 RXZ196624 SHV196624 SRR196624 TBN196624 TLJ196624 TVF196624 UFB196624 UOX196624 UYT196624 VIP196624 VSL196624 WCH196624 WMD196624 WVZ196624 R262160 JN262160 TJ262160 ADF262160 ANB262160 AWX262160 BGT262160 BQP262160 CAL262160 CKH262160 CUD262160 DDZ262160 DNV262160 DXR262160 EHN262160 ERJ262160 FBF262160 FLB262160 FUX262160 GET262160 GOP262160 GYL262160 HIH262160 HSD262160 IBZ262160 ILV262160 IVR262160 JFN262160 JPJ262160 JZF262160 KJB262160 KSX262160 LCT262160 LMP262160 LWL262160 MGH262160 MQD262160 MZZ262160 NJV262160 NTR262160 ODN262160 ONJ262160 OXF262160 PHB262160 PQX262160 QAT262160 QKP262160 QUL262160 REH262160 ROD262160 RXZ262160 SHV262160 SRR262160 TBN262160 TLJ262160 TVF262160 UFB262160 UOX262160 UYT262160 VIP262160 VSL262160 WCH262160 WMD262160 WVZ262160 R327696 JN327696 TJ327696 ADF327696 ANB327696 AWX327696 BGT327696 BQP327696 CAL327696 CKH327696 CUD327696 DDZ327696 DNV327696 DXR327696 EHN327696 ERJ327696 FBF327696 FLB327696 FUX327696 GET327696 GOP327696 GYL327696 HIH327696 HSD327696 IBZ327696 ILV327696 IVR327696 JFN327696 JPJ327696 JZF327696 KJB327696 KSX327696 LCT327696 LMP327696 LWL327696 MGH327696 MQD327696 MZZ327696 NJV327696 NTR327696 ODN327696 ONJ327696 OXF327696 PHB327696 PQX327696 QAT327696 QKP327696 QUL327696 REH327696 ROD327696 RXZ327696 SHV327696 SRR327696 TBN327696 TLJ327696 TVF327696 UFB327696 UOX327696 UYT327696 VIP327696 VSL327696 WCH327696 WMD327696 WVZ327696 R393232 JN393232 TJ393232 ADF393232 ANB393232 AWX393232 BGT393232 BQP393232 CAL393232 CKH393232 CUD393232 DDZ393232 DNV393232 DXR393232 EHN393232 ERJ393232 FBF393232 FLB393232 FUX393232 GET393232 GOP393232 GYL393232 HIH393232 HSD393232 IBZ393232 ILV393232 IVR393232 JFN393232 JPJ393232 JZF393232 KJB393232 KSX393232 LCT393232 LMP393232 LWL393232 MGH393232 MQD393232 MZZ393232 NJV393232 NTR393232 ODN393232 ONJ393232 OXF393232 PHB393232 PQX393232 QAT393232 QKP393232 QUL393232 REH393232 ROD393232 RXZ393232 SHV393232 SRR393232 TBN393232 TLJ393232 TVF393232 UFB393232 UOX393232 UYT393232 VIP393232 VSL393232 WCH393232 WMD393232 WVZ393232 R458768 JN458768 TJ458768 ADF458768 ANB458768 AWX458768 BGT458768 BQP458768 CAL458768 CKH458768 CUD458768 DDZ458768 DNV458768 DXR458768 EHN458768 ERJ458768 FBF458768 FLB458768 FUX458768 GET458768 GOP458768 GYL458768 HIH458768 HSD458768 IBZ458768 ILV458768 IVR458768 JFN458768 JPJ458768 JZF458768 KJB458768 KSX458768 LCT458768 LMP458768 LWL458768 MGH458768 MQD458768 MZZ458768 NJV458768 NTR458768 ODN458768 ONJ458768 OXF458768 PHB458768 PQX458768 QAT458768 QKP458768 QUL458768 REH458768 ROD458768 RXZ458768 SHV458768 SRR458768 TBN458768 TLJ458768 TVF458768 UFB458768 UOX458768 UYT458768 VIP458768 VSL458768 WCH458768 WMD458768 WVZ458768 R524304 JN524304 TJ524304 ADF524304 ANB524304 AWX524304 BGT524304 BQP524304 CAL524304 CKH524304 CUD524304 DDZ524304 DNV524304 DXR524304 EHN524304 ERJ524304 FBF524304 FLB524304 FUX524304 GET524304 GOP524304 GYL524304 HIH524304 HSD524304 IBZ524304 ILV524304 IVR524304 JFN524304 JPJ524304 JZF524304 KJB524304 KSX524304 LCT524304 LMP524304 LWL524304 MGH524304 MQD524304 MZZ524304 NJV524304 NTR524304 ODN524304 ONJ524304 OXF524304 PHB524304 PQX524304 QAT524304 QKP524304 QUL524304 REH524304 ROD524304 RXZ524304 SHV524304 SRR524304 TBN524304 TLJ524304 TVF524304 UFB524304 UOX524304 UYT524304 VIP524304 VSL524304 WCH524304 WMD524304 WVZ524304 R589840 JN589840 TJ589840 ADF589840 ANB589840 AWX589840 BGT589840 BQP589840 CAL589840 CKH589840 CUD589840 DDZ589840 DNV589840 DXR589840 EHN589840 ERJ589840 FBF589840 FLB589840 FUX589840 GET589840 GOP589840 GYL589840 HIH589840 HSD589840 IBZ589840 ILV589840 IVR589840 JFN589840 JPJ589840 JZF589840 KJB589840 KSX589840 LCT589840 LMP589840 LWL589840 MGH589840 MQD589840 MZZ589840 NJV589840 NTR589840 ODN589840 ONJ589840 OXF589840 PHB589840 PQX589840 QAT589840 QKP589840 QUL589840 REH589840 ROD589840 RXZ589840 SHV589840 SRR589840 TBN589840 TLJ589840 TVF589840 UFB589840 UOX589840 UYT589840 VIP589840 VSL589840 WCH589840 WMD589840 WVZ589840 R655376 JN655376 TJ655376 ADF655376 ANB655376 AWX655376 BGT655376 BQP655376 CAL655376 CKH655376 CUD655376 DDZ655376 DNV655376 DXR655376 EHN655376 ERJ655376 FBF655376 FLB655376 FUX655376 GET655376 GOP655376 GYL655376 HIH655376 HSD655376 IBZ655376 ILV655376 IVR655376 JFN655376 JPJ655376 JZF655376 KJB655376 KSX655376 LCT655376 LMP655376 LWL655376 MGH655376 MQD655376 MZZ655376 NJV655376 NTR655376 ODN655376 ONJ655376 OXF655376 PHB655376 PQX655376 QAT655376 QKP655376 QUL655376 REH655376 ROD655376 RXZ655376 SHV655376 SRR655376 TBN655376 TLJ655376 TVF655376 UFB655376 UOX655376 UYT655376 VIP655376 VSL655376 WCH655376 WMD655376 WVZ655376 R720912 JN720912 TJ720912 ADF720912 ANB720912 AWX720912 BGT720912 BQP720912 CAL720912 CKH720912 CUD720912 DDZ720912 DNV720912 DXR720912 EHN720912 ERJ720912 FBF720912 FLB720912 FUX720912 GET720912 GOP720912 GYL720912 HIH720912 HSD720912 IBZ720912 ILV720912 IVR720912 JFN720912 JPJ720912 JZF720912 KJB720912 KSX720912 LCT720912 LMP720912 LWL720912 MGH720912 MQD720912 MZZ720912 NJV720912 NTR720912 ODN720912 ONJ720912 OXF720912 PHB720912 PQX720912 QAT720912 QKP720912 QUL720912 REH720912 ROD720912 RXZ720912 SHV720912 SRR720912 TBN720912 TLJ720912 TVF720912 UFB720912 UOX720912 UYT720912 VIP720912 VSL720912 WCH720912 WMD720912 WVZ720912 R786448 JN786448 TJ786448 ADF786448 ANB786448 AWX786448 BGT786448 BQP786448 CAL786448 CKH786448 CUD786448 DDZ786448 DNV786448 DXR786448 EHN786448 ERJ786448 FBF786448 FLB786448 FUX786448 GET786448 GOP786448 GYL786448 HIH786448 HSD786448 IBZ786448 ILV786448 IVR786448 JFN786448 JPJ786448 JZF786448 KJB786448 KSX786448 LCT786448 LMP786448 LWL786448 MGH786448 MQD786448 MZZ786448 NJV786448 NTR786448 ODN786448 ONJ786448 OXF786448 PHB786448 PQX786448 QAT786448 QKP786448 QUL786448 REH786448 ROD786448 RXZ786448 SHV786448 SRR786448 TBN786448 TLJ786448 TVF786448 UFB786448 UOX786448 UYT786448 VIP786448 VSL786448 WCH786448 WMD786448 WVZ786448 R851984 JN851984 TJ851984 ADF851984 ANB851984 AWX851984 BGT851984 BQP851984 CAL851984 CKH851984 CUD851984 DDZ851984 DNV851984 DXR851984 EHN851984 ERJ851984 FBF851984 FLB851984 FUX851984 GET851984 GOP851984 GYL851984 HIH851984 HSD851984 IBZ851984 ILV851984 IVR851984 JFN851984 JPJ851984 JZF851984 KJB851984 KSX851984 LCT851984 LMP851984 LWL851984 MGH851984 MQD851984 MZZ851984 NJV851984 NTR851984 ODN851984 ONJ851984 OXF851984 PHB851984 PQX851984 QAT851984 QKP851984 QUL851984 REH851984 ROD851984 RXZ851984 SHV851984 SRR851984 TBN851984 TLJ851984 TVF851984 UFB851984 UOX851984 UYT851984 VIP851984 VSL851984 WCH851984 WMD851984 WVZ851984 R917520 JN917520 TJ917520 ADF917520 ANB917520 AWX917520 BGT917520 BQP917520 CAL917520 CKH917520 CUD917520 DDZ917520 DNV917520 DXR917520 EHN917520 ERJ917520 FBF917520 FLB917520 FUX917520 GET917520 GOP917520 GYL917520 HIH917520 HSD917520 IBZ917520 ILV917520 IVR917520 JFN917520 JPJ917520 JZF917520 KJB917520 KSX917520 LCT917520 LMP917520 LWL917520 MGH917520 MQD917520 MZZ917520 NJV917520 NTR917520 ODN917520 ONJ917520 OXF917520 PHB917520 PQX917520 QAT917520 QKP917520 QUL917520 REH917520 ROD917520 RXZ917520 SHV917520 SRR917520 TBN917520 TLJ917520 TVF917520 UFB917520 UOX917520 UYT917520 VIP917520 VSL917520 WCH917520 WMD917520 WVZ917520 R983056 JN983056 TJ983056 ADF983056 ANB983056 AWX983056 BGT983056 BQP983056 CAL983056 CKH983056 CUD983056 DDZ983056 DNV983056 DXR983056 EHN983056 ERJ983056 FBF983056 FLB983056 FUX983056 GET983056 GOP983056 GYL983056 HIH983056 HSD983056 IBZ983056 ILV983056 IVR983056 JFN983056 JPJ983056 JZF983056 KJB983056 KSX983056 LCT983056 LMP983056 LWL983056 MGH983056 MQD983056 MZZ983056 NJV983056 NTR983056 ODN983056 ONJ983056 OXF983056 PHB983056 PQX983056 QAT983056 QKP983056 QUL983056 REH983056 ROD983056 RXZ983056 SHV983056 SRR983056 TBN983056 TLJ983056 TVF983056 UFB983056 UOX983056 UYT983056 VIP983056 VSL983056 WCH983056 WMD983056 WVZ983056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xr:uid="{00000000-0002-0000-2A00-000001000000}"/>
  </dataValidations>
  <printOptions horizontalCentered="1"/>
  <pageMargins left="0.51181102362204722" right="0.47244094488188981" top="0.70866141732283472" bottom="0.55118110236220474" header="0.51181102362204722" footer="0.51181102362204722"/>
  <pageSetup paperSize="9" scale="88"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F0"/>
  </sheetPr>
  <dimension ref="A1:J39"/>
  <sheetViews>
    <sheetView zoomScaleNormal="100" zoomScaleSheetLayoutView="100" workbookViewId="0">
      <selection activeCell="N23" sqref="N23"/>
    </sheetView>
  </sheetViews>
  <sheetFormatPr defaultRowHeight="18.75"/>
  <cols>
    <col min="1" max="1" width="16.5" customWidth="1"/>
    <col min="2" max="2" width="10.75" customWidth="1"/>
    <col min="3" max="3" width="6.625" customWidth="1"/>
    <col min="4" max="4" width="5" customWidth="1"/>
    <col min="5" max="5" width="11.875" customWidth="1"/>
    <col min="6" max="6" width="8.75" customWidth="1"/>
    <col min="7" max="7" width="4.75" customWidth="1"/>
    <col min="8" max="8" width="13" customWidth="1"/>
    <col min="9" max="9" width="3.5" customWidth="1"/>
  </cols>
  <sheetData>
    <row r="1" spans="1:10">
      <c r="A1" t="s">
        <v>2626</v>
      </c>
      <c r="I1" s="180"/>
    </row>
    <row r="2" spans="1:10" ht="24">
      <c r="A2" s="2261" t="s">
        <v>725</v>
      </c>
      <c r="B2" s="2261"/>
      <c r="C2" s="2261"/>
      <c r="D2" s="2261"/>
      <c r="E2" s="2261"/>
      <c r="F2" s="2261"/>
      <c r="G2" s="2261"/>
      <c r="H2" s="2261"/>
      <c r="I2" s="2261"/>
      <c r="J2" s="181"/>
    </row>
    <row r="3" spans="1:10" ht="9" customHeight="1">
      <c r="A3" s="182"/>
      <c r="B3" s="182"/>
      <c r="C3" s="182"/>
      <c r="D3" s="182"/>
      <c r="E3" s="182"/>
      <c r="F3" s="182"/>
      <c r="G3" s="182"/>
      <c r="H3" s="182"/>
      <c r="I3" s="182"/>
      <c r="J3" s="181"/>
    </row>
    <row r="4" spans="1:10" ht="25.5" customHeight="1">
      <c r="D4" s="2262" t="s">
        <v>726</v>
      </c>
      <c r="E4" s="2263"/>
      <c r="F4" s="2264"/>
      <c r="G4" s="2264"/>
      <c r="H4" s="2264"/>
      <c r="I4" s="2264"/>
    </row>
    <row r="5" spans="1:10" ht="23.25" customHeight="1">
      <c r="D5" s="2265" t="s">
        <v>457</v>
      </c>
      <c r="E5" s="2266"/>
      <c r="F5" s="2267"/>
      <c r="G5" s="2267"/>
      <c r="H5" s="2267"/>
      <c r="I5" s="2267"/>
    </row>
    <row r="6" spans="1:10" ht="8.25" customHeight="1" thickBot="1"/>
    <row r="7" spans="1:10" ht="19.5" thickBot="1">
      <c r="A7" s="183" t="s">
        <v>727</v>
      </c>
      <c r="B7" s="2245"/>
      <c r="C7" s="2245"/>
      <c r="D7" s="2245"/>
      <c r="E7" s="2245"/>
      <c r="F7" s="2245"/>
      <c r="G7" s="2245"/>
      <c r="H7" s="2245"/>
      <c r="I7" s="2268"/>
    </row>
    <row r="8" spans="1:10" ht="19.5" thickBot="1">
      <c r="A8" s="183" t="s">
        <v>728</v>
      </c>
      <c r="B8" s="39"/>
      <c r="C8" s="184"/>
      <c r="D8" s="184"/>
      <c r="E8" s="2269"/>
      <c r="F8" s="2270"/>
      <c r="G8" s="2270"/>
      <c r="H8" s="185" t="s">
        <v>729</v>
      </c>
      <c r="I8" s="40"/>
    </row>
    <row r="9" spans="1:10">
      <c r="A9" s="186" t="s">
        <v>730</v>
      </c>
      <c r="B9" s="2271"/>
      <c r="C9" s="2271"/>
      <c r="D9" s="2271"/>
      <c r="E9" s="2271"/>
      <c r="F9" s="2271"/>
      <c r="G9" s="2271"/>
      <c r="H9" s="2271"/>
      <c r="I9" s="2272" t="s">
        <v>731</v>
      </c>
    </row>
    <row r="10" spans="1:10" ht="19.5" thickBot="1">
      <c r="A10" s="187" t="s">
        <v>732</v>
      </c>
      <c r="B10" s="41"/>
      <c r="C10" s="41"/>
      <c r="D10" s="41"/>
      <c r="E10" s="2274"/>
      <c r="F10" s="2274"/>
      <c r="G10" s="2274"/>
      <c r="H10" s="188"/>
      <c r="I10" s="2273"/>
    </row>
    <row r="11" spans="1:10" ht="30" customHeight="1">
      <c r="A11" s="2275" t="s">
        <v>733</v>
      </c>
      <c r="B11" s="2276"/>
      <c r="C11" s="2276"/>
      <c r="D11" s="2276"/>
      <c r="E11" s="2276"/>
      <c r="F11" s="2276"/>
      <c r="G11" s="2276"/>
      <c r="H11" s="2276"/>
      <c r="I11" s="2277"/>
    </row>
    <row r="12" spans="1:10" ht="36" customHeight="1">
      <c r="A12" s="189" t="s">
        <v>734</v>
      </c>
      <c r="B12" s="190" t="s">
        <v>735</v>
      </c>
      <c r="C12" s="2243" t="s">
        <v>736</v>
      </c>
      <c r="D12" s="2243"/>
      <c r="E12" s="190" t="s">
        <v>737</v>
      </c>
      <c r="F12" s="2257" t="s">
        <v>738</v>
      </c>
      <c r="G12" s="2258"/>
      <c r="H12" s="2259" t="s">
        <v>739</v>
      </c>
      <c r="I12" s="2260"/>
    </row>
    <row r="13" spans="1:10">
      <c r="A13" s="189"/>
      <c r="B13" s="127"/>
      <c r="C13" s="191"/>
      <c r="D13" s="192" t="s">
        <v>740</v>
      </c>
      <c r="E13" s="127"/>
      <c r="F13" s="191"/>
      <c r="G13" s="193" t="s">
        <v>741</v>
      </c>
      <c r="H13" s="191"/>
      <c r="I13" s="194" t="s">
        <v>741</v>
      </c>
    </row>
    <row r="14" spans="1:10">
      <c r="A14" s="189"/>
      <c r="B14" s="127"/>
      <c r="C14" s="191"/>
      <c r="D14" s="192" t="s">
        <v>740</v>
      </c>
      <c r="E14" s="127"/>
      <c r="F14" s="191"/>
      <c r="G14" s="193" t="s">
        <v>741</v>
      </c>
      <c r="H14" s="191"/>
      <c r="I14" s="194" t="s">
        <v>741</v>
      </c>
    </row>
    <row r="15" spans="1:10">
      <c r="A15" s="189"/>
      <c r="B15" s="127"/>
      <c r="C15" s="191"/>
      <c r="D15" s="192" t="s">
        <v>740</v>
      </c>
      <c r="E15" s="127"/>
      <c r="F15" s="191"/>
      <c r="G15" s="193" t="s">
        <v>741</v>
      </c>
      <c r="H15" s="191"/>
      <c r="I15" s="194" t="s">
        <v>741</v>
      </c>
    </row>
    <row r="16" spans="1:10">
      <c r="A16" s="189"/>
      <c r="B16" s="127"/>
      <c r="C16" s="191"/>
      <c r="D16" s="192" t="s">
        <v>740</v>
      </c>
      <c r="E16" s="127"/>
      <c r="F16" s="191"/>
      <c r="G16" s="193" t="s">
        <v>741</v>
      </c>
      <c r="H16" s="191"/>
      <c r="I16" s="194" t="s">
        <v>741</v>
      </c>
    </row>
    <row r="17" spans="1:9">
      <c r="A17" s="189"/>
      <c r="B17" s="127"/>
      <c r="C17" s="191"/>
      <c r="D17" s="192" t="s">
        <v>740</v>
      </c>
      <c r="E17" s="127"/>
      <c r="F17" s="191"/>
      <c r="G17" s="193" t="s">
        <v>741</v>
      </c>
      <c r="H17" s="191"/>
      <c r="I17" s="194" t="s">
        <v>741</v>
      </c>
    </row>
    <row r="18" spans="1:9">
      <c r="A18" s="189"/>
      <c r="B18" s="127"/>
      <c r="C18" s="191"/>
      <c r="D18" s="192" t="s">
        <v>740</v>
      </c>
      <c r="E18" s="127"/>
      <c r="F18" s="191"/>
      <c r="G18" s="193" t="s">
        <v>741</v>
      </c>
      <c r="H18" s="191"/>
      <c r="I18" s="194" t="s">
        <v>741</v>
      </c>
    </row>
    <row r="19" spans="1:9" ht="19.5" thickBot="1">
      <c r="A19" s="195"/>
      <c r="B19" s="196"/>
      <c r="C19" s="197"/>
      <c r="D19" s="198" t="s">
        <v>740</v>
      </c>
      <c r="E19" s="196"/>
      <c r="F19" s="197"/>
      <c r="G19" s="199" t="s">
        <v>741</v>
      </c>
      <c r="H19" s="197"/>
      <c r="I19" s="200" t="s">
        <v>741</v>
      </c>
    </row>
    <row r="20" spans="1:9" ht="27" customHeight="1" thickBot="1">
      <c r="A20" s="183" t="s">
        <v>742</v>
      </c>
      <c r="B20" s="39"/>
      <c r="C20" s="39"/>
      <c r="D20" s="39"/>
      <c r="E20" s="39"/>
      <c r="F20" s="39"/>
      <c r="G20" s="2245"/>
      <c r="H20" s="2245"/>
      <c r="I20" s="201" t="s">
        <v>743</v>
      </c>
    </row>
    <row r="21" spans="1:9" ht="25.5" customHeight="1" thickBot="1">
      <c r="A21" s="183" t="s">
        <v>744</v>
      </c>
      <c r="B21" s="39"/>
      <c r="C21" s="39"/>
      <c r="D21" s="39"/>
      <c r="E21" s="39"/>
      <c r="F21" s="39"/>
      <c r="G21" s="202"/>
      <c r="H21" s="202"/>
      <c r="I21" s="201" t="s">
        <v>743</v>
      </c>
    </row>
    <row r="22" spans="1:9" ht="24.75" customHeight="1">
      <c r="A22" s="203" t="s">
        <v>745</v>
      </c>
      <c r="B22" s="204"/>
      <c r="C22" s="204"/>
      <c r="D22" s="2252"/>
      <c r="E22" s="2252"/>
      <c r="F22" s="2252"/>
      <c r="G22" s="2252"/>
      <c r="H22" s="2252"/>
      <c r="I22" s="2253"/>
    </row>
    <row r="23" spans="1:9">
      <c r="A23" s="2254" t="s">
        <v>746</v>
      </c>
      <c r="B23" s="2255"/>
      <c r="C23" s="2255" t="s">
        <v>747</v>
      </c>
      <c r="D23" s="2255"/>
      <c r="E23" s="2255"/>
      <c r="F23" s="2255" t="s">
        <v>736</v>
      </c>
      <c r="G23" s="2255"/>
      <c r="H23" s="2255" t="s">
        <v>737</v>
      </c>
      <c r="I23" s="2256"/>
    </row>
    <row r="24" spans="1:9">
      <c r="A24" s="2250"/>
      <c r="B24" s="2243"/>
      <c r="C24" s="2243"/>
      <c r="D24" s="2243"/>
      <c r="E24" s="2243"/>
      <c r="F24" s="191"/>
      <c r="G24" s="192" t="s">
        <v>740</v>
      </c>
      <c r="H24" s="2243"/>
      <c r="I24" s="2251"/>
    </row>
    <row r="25" spans="1:9">
      <c r="A25" s="2250"/>
      <c r="B25" s="2243"/>
      <c r="C25" s="2243"/>
      <c r="D25" s="2243"/>
      <c r="E25" s="2243"/>
      <c r="F25" s="191"/>
      <c r="G25" s="192" t="s">
        <v>740</v>
      </c>
      <c r="H25" s="2243"/>
      <c r="I25" s="2251"/>
    </row>
    <row r="26" spans="1:9">
      <c r="A26" s="2250"/>
      <c r="B26" s="2243"/>
      <c r="C26" s="2243"/>
      <c r="D26" s="2243"/>
      <c r="E26" s="2243"/>
      <c r="F26" s="191"/>
      <c r="G26" s="192" t="s">
        <v>740</v>
      </c>
      <c r="H26" s="2243"/>
      <c r="I26" s="2251"/>
    </row>
    <row r="27" spans="1:9">
      <c r="A27" s="2250"/>
      <c r="B27" s="2243"/>
      <c r="C27" s="2243"/>
      <c r="D27" s="2243"/>
      <c r="E27" s="2243"/>
      <c r="F27" s="191"/>
      <c r="G27" s="192" t="s">
        <v>740</v>
      </c>
      <c r="H27" s="2243"/>
      <c r="I27" s="2251"/>
    </row>
    <row r="28" spans="1:9" ht="19.5" thickBot="1">
      <c r="A28" s="2241"/>
      <c r="B28" s="2242"/>
      <c r="C28" s="2243"/>
      <c r="D28" s="2243"/>
      <c r="E28" s="2243"/>
      <c r="F28" s="197"/>
      <c r="G28" s="198" t="s">
        <v>740</v>
      </c>
      <c r="H28" s="2242"/>
      <c r="I28" s="2244"/>
    </row>
    <row r="29" spans="1:9" ht="21.75" customHeight="1" thickBot="1">
      <c r="A29" s="183" t="s">
        <v>748</v>
      </c>
      <c r="B29" s="39"/>
      <c r="C29" s="39"/>
      <c r="D29" s="39"/>
      <c r="E29" s="39"/>
      <c r="F29" s="39"/>
      <c r="G29" s="2245"/>
      <c r="H29" s="2245"/>
      <c r="I29" s="40" t="s">
        <v>743</v>
      </c>
    </row>
    <row r="30" spans="1:9" ht="21.75" customHeight="1" thickBot="1">
      <c r="A30" s="183" t="s">
        <v>749</v>
      </c>
      <c r="B30" s="39"/>
      <c r="C30" s="39"/>
      <c r="D30" s="39"/>
      <c r="E30" s="39"/>
      <c r="F30" s="39"/>
      <c r="G30" s="2245"/>
      <c r="H30" s="2245"/>
      <c r="I30" s="40" t="s">
        <v>743</v>
      </c>
    </row>
    <row r="31" spans="1:9" ht="20.25" customHeight="1">
      <c r="A31" s="2246" t="s">
        <v>750</v>
      </c>
      <c r="B31" s="2247"/>
      <c r="C31" s="2247"/>
      <c r="D31" s="2247"/>
      <c r="E31" s="2247"/>
      <c r="F31" s="2247"/>
      <c r="G31" s="2247"/>
      <c r="H31" s="205"/>
      <c r="I31" s="206" t="s">
        <v>743</v>
      </c>
    </row>
    <row r="32" spans="1:9" ht="20.25" customHeight="1" thickBot="1">
      <c r="A32" s="2248"/>
      <c r="B32" s="2249"/>
      <c r="C32" s="2249"/>
      <c r="D32" s="2249"/>
      <c r="E32" s="2249"/>
      <c r="F32" s="2249"/>
      <c r="G32" s="2249"/>
      <c r="H32" s="207"/>
      <c r="I32" s="208" t="s">
        <v>743</v>
      </c>
    </row>
    <row r="33" spans="1:9" ht="21.75" customHeight="1">
      <c r="A33" s="209" t="s">
        <v>516</v>
      </c>
    </row>
    <row r="34" spans="1:9" ht="18.75" customHeight="1">
      <c r="A34" s="2240" t="s">
        <v>751</v>
      </c>
      <c r="B34" s="2240"/>
      <c r="C34" s="2240"/>
      <c r="D34" s="2240"/>
      <c r="E34" s="2240"/>
      <c r="F34" s="2240"/>
      <c r="G34" s="2240"/>
      <c r="H34" s="2240"/>
      <c r="I34" s="2240"/>
    </row>
    <row r="35" spans="1:9">
      <c r="A35" s="2240"/>
      <c r="B35" s="2240"/>
      <c r="C35" s="2240"/>
      <c r="D35" s="2240"/>
      <c r="E35" s="2240"/>
      <c r="F35" s="2240"/>
      <c r="G35" s="2240"/>
      <c r="H35" s="2240"/>
      <c r="I35" s="2240"/>
    </row>
    <row r="36" spans="1:9">
      <c r="A36" s="2240"/>
      <c r="B36" s="2240"/>
      <c r="C36" s="2240"/>
      <c r="D36" s="2240"/>
      <c r="E36" s="2240"/>
      <c r="F36" s="2240"/>
      <c r="G36" s="2240"/>
      <c r="H36" s="2240"/>
      <c r="I36" s="2240"/>
    </row>
    <row r="37" spans="1:9">
      <c r="A37" s="2240"/>
      <c r="B37" s="2240"/>
      <c r="C37" s="2240"/>
      <c r="D37" s="2240"/>
      <c r="E37" s="2240"/>
      <c r="F37" s="2240"/>
      <c r="G37" s="2240"/>
      <c r="H37" s="2240"/>
      <c r="I37" s="2240"/>
    </row>
    <row r="38" spans="1:9">
      <c r="A38" s="2240"/>
      <c r="B38" s="2240"/>
      <c r="C38" s="2240"/>
      <c r="D38" s="2240"/>
      <c r="E38" s="2240"/>
      <c r="F38" s="2240"/>
      <c r="G38" s="2240"/>
      <c r="H38" s="2240"/>
      <c r="I38" s="2240"/>
    </row>
    <row r="39" spans="1:9" ht="9" customHeight="1">
      <c r="A39" s="2240"/>
      <c r="B39" s="2240"/>
      <c r="C39" s="2240"/>
      <c r="D39" s="2240"/>
      <c r="E39" s="2240"/>
      <c r="F39" s="2240"/>
      <c r="G39" s="2240"/>
      <c r="H39" s="2240"/>
      <c r="I39" s="2240"/>
    </row>
  </sheetData>
  <mergeCells count="39">
    <mergeCell ref="C12:D12"/>
    <mergeCell ref="F12:G12"/>
    <mergeCell ref="H12:I12"/>
    <mergeCell ref="A2:I2"/>
    <mergeCell ref="D4:E4"/>
    <mergeCell ref="F4:I4"/>
    <mergeCell ref="D5:E5"/>
    <mergeCell ref="F5:I5"/>
    <mergeCell ref="B7:I7"/>
    <mergeCell ref="E8:G8"/>
    <mergeCell ref="B9:H9"/>
    <mergeCell ref="I9:I10"/>
    <mergeCell ref="E10:G10"/>
    <mergeCell ref="A11:I11"/>
    <mergeCell ref="G20:H20"/>
    <mergeCell ref="D22:I22"/>
    <mergeCell ref="A23:B23"/>
    <mergeCell ref="C23:E23"/>
    <mergeCell ref="F23:G23"/>
    <mergeCell ref="H23:I23"/>
    <mergeCell ref="A24:B24"/>
    <mergeCell ref="C24:E24"/>
    <mergeCell ref="H24:I24"/>
    <mergeCell ref="A25:B25"/>
    <mergeCell ref="C25:E25"/>
    <mergeCell ref="H25:I25"/>
    <mergeCell ref="A26:B26"/>
    <mergeCell ref="C26:E26"/>
    <mergeCell ref="H26:I26"/>
    <mergeCell ref="A27:B27"/>
    <mergeCell ref="C27:E27"/>
    <mergeCell ref="H27:I27"/>
    <mergeCell ref="A34:I39"/>
    <mergeCell ref="A28:B28"/>
    <mergeCell ref="C28:E28"/>
    <mergeCell ref="H28:I28"/>
    <mergeCell ref="G29:H29"/>
    <mergeCell ref="G30:H30"/>
    <mergeCell ref="A31:G32"/>
  </mergeCells>
  <phoneticPr fontId="1"/>
  <pageMargins left="0.7" right="0.7" top="0.75" bottom="0.75" header="0.3" footer="0.3"/>
  <pageSetup paperSize="9" scale="9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Check Box 1">
              <controlPr defaultSize="0" autoFill="0" autoLine="0" autoPict="0">
                <anchor moveWithCells="1">
                  <from>
                    <xdr:col>1</xdr:col>
                    <xdr:colOff>304800</xdr:colOff>
                    <xdr:row>12</xdr:row>
                    <xdr:rowOff>0</xdr:rowOff>
                  </from>
                  <to>
                    <xdr:col>1</xdr:col>
                    <xdr:colOff>628650</xdr:colOff>
                    <xdr:row>13</xdr:row>
                    <xdr:rowOff>9525</xdr:rowOff>
                  </to>
                </anchor>
              </controlPr>
            </control>
          </mc:Choice>
        </mc:AlternateContent>
        <mc:AlternateContent xmlns:mc="http://schemas.openxmlformats.org/markup-compatibility/2006">
          <mc:Choice Requires="x14">
            <control shapeId="109570" r:id="rId5" name="Check Box 2">
              <controlPr defaultSize="0" autoFill="0" autoLine="0" autoPict="0">
                <anchor moveWithCells="1">
                  <from>
                    <xdr:col>1</xdr:col>
                    <xdr:colOff>304800</xdr:colOff>
                    <xdr:row>13</xdr:row>
                    <xdr:rowOff>0</xdr:rowOff>
                  </from>
                  <to>
                    <xdr:col>1</xdr:col>
                    <xdr:colOff>628650</xdr:colOff>
                    <xdr:row>14</xdr:row>
                    <xdr:rowOff>9525</xdr:rowOff>
                  </to>
                </anchor>
              </controlPr>
            </control>
          </mc:Choice>
        </mc:AlternateContent>
        <mc:AlternateContent xmlns:mc="http://schemas.openxmlformats.org/markup-compatibility/2006">
          <mc:Choice Requires="x14">
            <control shapeId="109571" r:id="rId6" name="Check Box 3">
              <controlPr defaultSize="0" autoFill="0" autoLine="0" autoPict="0">
                <anchor moveWithCells="1">
                  <from>
                    <xdr:col>1</xdr:col>
                    <xdr:colOff>304800</xdr:colOff>
                    <xdr:row>14</xdr:row>
                    <xdr:rowOff>0</xdr:rowOff>
                  </from>
                  <to>
                    <xdr:col>1</xdr:col>
                    <xdr:colOff>628650</xdr:colOff>
                    <xdr:row>15</xdr:row>
                    <xdr:rowOff>9525</xdr:rowOff>
                  </to>
                </anchor>
              </controlPr>
            </control>
          </mc:Choice>
        </mc:AlternateContent>
        <mc:AlternateContent xmlns:mc="http://schemas.openxmlformats.org/markup-compatibility/2006">
          <mc:Choice Requires="x14">
            <control shapeId="109572" r:id="rId7" name="Check Box 4">
              <controlPr defaultSize="0" autoFill="0" autoLine="0" autoPict="0">
                <anchor moveWithCells="1">
                  <from>
                    <xdr:col>1</xdr:col>
                    <xdr:colOff>304800</xdr:colOff>
                    <xdr:row>15</xdr:row>
                    <xdr:rowOff>0</xdr:rowOff>
                  </from>
                  <to>
                    <xdr:col>1</xdr:col>
                    <xdr:colOff>628650</xdr:colOff>
                    <xdr:row>16</xdr:row>
                    <xdr:rowOff>9525</xdr:rowOff>
                  </to>
                </anchor>
              </controlPr>
            </control>
          </mc:Choice>
        </mc:AlternateContent>
        <mc:AlternateContent xmlns:mc="http://schemas.openxmlformats.org/markup-compatibility/2006">
          <mc:Choice Requires="x14">
            <control shapeId="109573" r:id="rId8" name="Check Box 5">
              <controlPr defaultSize="0" autoFill="0" autoLine="0" autoPict="0">
                <anchor moveWithCells="1">
                  <from>
                    <xdr:col>1</xdr:col>
                    <xdr:colOff>304800</xdr:colOff>
                    <xdr:row>16</xdr:row>
                    <xdr:rowOff>0</xdr:rowOff>
                  </from>
                  <to>
                    <xdr:col>1</xdr:col>
                    <xdr:colOff>628650</xdr:colOff>
                    <xdr:row>17</xdr:row>
                    <xdr:rowOff>9525</xdr:rowOff>
                  </to>
                </anchor>
              </controlPr>
            </control>
          </mc:Choice>
        </mc:AlternateContent>
        <mc:AlternateContent xmlns:mc="http://schemas.openxmlformats.org/markup-compatibility/2006">
          <mc:Choice Requires="x14">
            <control shapeId="109574" r:id="rId9" name="Check Box 6">
              <controlPr defaultSize="0" autoFill="0" autoLine="0" autoPict="0">
                <anchor moveWithCells="1">
                  <from>
                    <xdr:col>1</xdr:col>
                    <xdr:colOff>304800</xdr:colOff>
                    <xdr:row>17</xdr:row>
                    <xdr:rowOff>0</xdr:rowOff>
                  </from>
                  <to>
                    <xdr:col>1</xdr:col>
                    <xdr:colOff>628650</xdr:colOff>
                    <xdr:row>18</xdr:row>
                    <xdr:rowOff>9525</xdr:rowOff>
                  </to>
                </anchor>
              </controlPr>
            </control>
          </mc:Choice>
        </mc:AlternateContent>
        <mc:AlternateContent xmlns:mc="http://schemas.openxmlformats.org/markup-compatibility/2006">
          <mc:Choice Requires="x14">
            <control shapeId="109575" r:id="rId10" name="Check Box 7">
              <controlPr defaultSize="0" autoFill="0" autoLine="0" autoPict="0">
                <anchor moveWithCells="1">
                  <from>
                    <xdr:col>1</xdr:col>
                    <xdr:colOff>304800</xdr:colOff>
                    <xdr:row>18</xdr:row>
                    <xdr:rowOff>0</xdr:rowOff>
                  </from>
                  <to>
                    <xdr:col>1</xdr:col>
                    <xdr:colOff>628650</xdr:colOff>
                    <xdr:row>19</xdr:row>
                    <xdr:rowOff>0</xdr:rowOff>
                  </to>
                </anchor>
              </controlPr>
            </control>
          </mc:Choice>
        </mc:AlternateContent>
        <mc:AlternateContent xmlns:mc="http://schemas.openxmlformats.org/markup-compatibility/2006">
          <mc:Choice Requires="x14">
            <control shapeId="109576" r:id="rId11" name="Check Box 8">
              <controlPr defaultSize="0" autoFill="0" autoLine="0" autoPict="0">
                <anchor moveWithCells="1">
                  <from>
                    <xdr:col>3</xdr:col>
                    <xdr:colOff>276225</xdr:colOff>
                    <xdr:row>22</xdr:row>
                    <xdr:rowOff>228600</xdr:rowOff>
                  </from>
                  <to>
                    <xdr:col>4</xdr:col>
                    <xdr:colOff>219075</xdr:colOff>
                    <xdr:row>24</xdr:row>
                    <xdr:rowOff>0</xdr:rowOff>
                  </to>
                </anchor>
              </controlPr>
            </control>
          </mc:Choice>
        </mc:AlternateContent>
        <mc:AlternateContent xmlns:mc="http://schemas.openxmlformats.org/markup-compatibility/2006">
          <mc:Choice Requires="x14">
            <control shapeId="109577" r:id="rId12" name="Check Box 9">
              <controlPr defaultSize="0" autoFill="0" autoLine="0" autoPict="0">
                <anchor moveWithCells="1">
                  <from>
                    <xdr:col>3</xdr:col>
                    <xdr:colOff>276225</xdr:colOff>
                    <xdr:row>23</xdr:row>
                    <xdr:rowOff>228600</xdr:rowOff>
                  </from>
                  <to>
                    <xdr:col>4</xdr:col>
                    <xdr:colOff>219075</xdr:colOff>
                    <xdr:row>25</xdr:row>
                    <xdr:rowOff>0</xdr:rowOff>
                  </to>
                </anchor>
              </controlPr>
            </control>
          </mc:Choice>
        </mc:AlternateContent>
        <mc:AlternateContent xmlns:mc="http://schemas.openxmlformats.org/markup-compatibility/2006">
          <mc:Choice Requires="x14">
            <control shapeId="109578" r:id="rId13" name="Check Box 10">
              <controlPr defaultSize="0" autoFill="0" autoLine="0" autoPict="0">
                <anchor moveWithCells="1">
                  <from>
                    <xdr:col>3</xdr:col>
                    <xdr:colOff>276225</xdr:colOff>
                    <xdr:row>24</xdr:row>
                    <xdr:rowOff>228600</xdr:rowOff>
                  </from>
                  <to>
                    <xdr:col>4</xdr:col>
                    <xdr:colOff>219075</xdr:colOff>
                    <xdr:row>26</xdr:row>
                    <xdr:rowOff>0</xdr:rowOff>
                  </to>
                </anchor>
              </controlPr>
            </control>
          </mc:Choice>
        </mc:AlternateContent>
        <mc:AlternateContent xmlns:mc="http://schemas.openxmlformats.org/markup-compatibility/2006">
          <mc:Choice Requires="x14">
            <control shapeId="109579" r:id="rId14" name="Check Box 11">
              <controlPr defaultSize="0" autoFill="0" autoLine="0" autoPict="0">
                <anchor moveWithCells="1">
                  <from>
                    <xdr:col>3</xdr:col>
                    <xdr:colOff>276225</xdr:colOff>
                    <xdr:row>25</xdr:row>
                    <xdr:rowOff>228600</xdr:rowOff>
                  </from>
                  <to>
                    <xdr:col>4</xdr:col>
                    <xdr:colOff>219075</xdr:colOff>
                    <xdr:row>27</xdr:row>
                    <xdr:rowOff>0</xdr:rowOff>
                  </to>
                </anchor>
              </controlPr>
            </control>
          </mc:Choice>
        </mc:AlternateContent>
        <mc:AlternateContent xmlns:mc="http://schemas.openxmlformats.org/markup-compatibility/2006">
          <mc:Choice Requires="x14">
            <control shapeId="109580" r:id="rId15" name="Check Box 12">
              <controlPr defaultSize="0" autoFill="0" autoLine="0" autoPict="0">
                <anchor moveWithCells="1">
                  <from>
                    <xdr:col>3</xdr:col>
                    <xdr:colOff>276225</xdr:colOff>
                    <xdr:row>26</xdr:row>
                    <xdr:rowOff>228600</xdr:rowOff>
                  </from>
                  <to>
                    <xdr:col>4</xdr:col>
                    <xdr:colOff>219075</xdr:colOff>
                    <xdr:row>27</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Q5"/>
  <sheetViews>
    <sheetView workbookViewId="0">
      <selection activeCell="E28" sqref="E28"/>
    </sheetView>
  </sheetViews>
  <sheetFormatPr defaultRowHeight="18.75"/>
  <cols>
    <col min="2" max="2" width="5.75" customWidth="1"/>
    <col min="3" max="3" width="4.625" customWidth="1"/>
    <col min="5" max="5" width="19.25" bestFit="1" customWidth="1"/>
    <col min="6" max="6" width="5.75" style="605" customWidth="1"/>
    <col min="7" max="7" width="19.25" customWidth="1"/>
  </cols>
  <sheetData>
    <row r="1" spans="1:17">
      <c r="A1" s="600">
        <v>110033</v>
      </c>
      <c r="B1" t="s">
        <v>22</v>
      </c>
      <c r="C1" t="s">
        <v>3045</v>
      </c>
      <c r="D1" t="s">
        <v>3046</v>
      </c>
      <c r="E1" t="s">
        <v>1926</v>
      </c>
      <c r="F1" s="605" t="s">
        <v>3047</v>
      </c>
      <c r="G1" t="s">
        <v>3331</v>
      </c>
      <c r="H1" t="s">
        <v>3332</v>
      </c>
      <c r="I1" t="s">
        <v>3333</v>
      </c>
      <c r="J1" t="s">
        <v>3334</v>
      </c>
      <c r="K1" t="s">
        <v>3335</v>
      </c>
      <c r="L1" t="s">
        <v>3336</v>
      </c>
      <c r="M1" t="s">
        <v>3337</v>
      </c>
      <c r="N1" t="s">
        <v>3338</v>
      </c>
      <c r="O1" t="s">
        <v>1927</v>
      </c>
      <c r="P1" t="s">
        <v>50</v>
      </c>
      <c r="Q1" t="s">
        <v>3175</v>
      </c>
    </row>
    <row r="2" spans="1:17">
      <c r="A2" s="600">
        <v>113656</v>
      </c>
      <c r="B2" t="s">
        <v>22</v>
      </c>
      <c r="C2" t="s">
        <v>3045</v>
      </c>
      <c r="D2" t="s">
        <v>3046</v>
      </c>
      <c r="E2" t="s">
        <v>1928</v>
      </c>
      <c r="F2" s="605" t="s">
        <v>3047</v>
      </c>
      <c r="G2" t="s">
        <v>3339</v>
      </c>
      <c r="H2" t="s">
        <v>23</v>
      </c>
      <c r="I2" t="s">
        <v>3340</v>
      </c>
      <c r="J2" t="s">
        <v>3341</v>
      </c>
      <c r="K2" t="s">
        <v>3342</v>
      </c>
      <c r="L2" t="s">
        <v>3343</v>
      </c>
      <c r="M2" t="s">
        <v>3344</v>
      </c>
      <c r="N2" t="s">
        <v>3345</v>
      </c>
      <c r="O2" t="s">
        <v>1929</v>
      </c>
      <c r="P2" t="s">
        <v>38</v>
      </c>
      <c r="Q2" t="s">
        <v>3175</v>
      </c>
    </row>
    <row r="3" spans="1:17">
      <c r="A3">
        <v>410334</v>
      </c>
      <c r="B3" t="s">
        <v>29</v>
      </c>
      <c r="C3" t="s">
        <v>3045</v>
      </c>
      <c r="D3" t="s">
        <v>3046</v>
      </c>
      <c r="E3" t="s">
        <v>1928</v>
      </c>
      <c r="F3" s="605" t="s">
        <v>3047</v>
      </c>
      <c r="G3" t="s">
        <v>3346</v>
      </c>
      <c r="H3" t="s">
        <v>3347</v>
      </c>
      <c r="I3" t="s">
        <v>3348</v>
      </c>
      <c r="J3" t="s">
        <v>3349</v>
      </c>
      <c r="K3" t="s">
        <v>3350</v>
      </c>
      <c r="L3" t="s">
        <v>3351</v>
      </c>
      <c r="M3" t="s">
        <v>3352</v>
      </c>
      <c r="N3" t="s">
        <v>3353</v>
      </c>
      <c r="O3" t="s">
        <v>1929</v>
      </c>
      <c r="P3" t="s">
        <v>30</v>
      </c>
      <c r="Q3" t="s">
        <v>3175</v>
      </c>
    </row>
    <row r="4" spans="1:17">
      <c r="A4">
        <v>712259</v>
      </c>
      <c r="B4" t="s">
        <v>27</v>
      </c>
      <c r="C4" t="s">
        <v>3045</v>
      </c>
      <c r="D4" t="s">
        <v>3046</v>
      </c>
      <c r="E4" t="s">
        <v>1928</v>
      </c>
      <c r="F4" s="605" t="s">
        <v>3047</v>
      </c>
      <c r="G4" t="s">
        <v>3354</v>
      </c>
      <c r="H4" t="s">
        <v>3355</v>
      </c>
      <c r="I4" t="s">
        <v>3356</v>
      </c>
      <c r="J4" t="s">
        <v>3357</v>
      </c>
      <c r="K4" t="s">
        <v>3358</v>
      </c>
      <c r="L4" t="s">
        <v>3359</v>
      </c>
      <c r="M4" t="s">
        <v>3360</v>
      </c>
      <c r="N4" t="s">
        <v>3361</v>
      </c>
      <c r="O4" t="s">
        <v>1929</v>
      </c>
      <c r="P4" t="s">
        <v>63</v>
      </c>
      <c r="Q4" t="s">
        <v>3175</v>
      </c>
    </row>
    <row r="5" spans="1:17">
      <c r="A5">
        <v>2610493</v>
      </c>
      <c r="B5" t="s">
        <v>27</v>
      </c>
      <c r="C5" t="s">
        <v>3045</v>
      </c>
      <c r="D5" t="s">
        <v>3046</v>
      </c>
      <c r="E5" t="s">
        <v>1926</v>
      </c>
      <c r="F5" s="605" t="s">
        <v>3047</v>
      </c>
      <c r="G5" t="s">
        <v>3362</v>
      </c>
      <c r="H5" t="s">
        <v>3363</v>
      </c>
      <c r="I5" t="s">
        <v>3364</v>
      </c>
      <c r="J5" t="s">
        <v>3315</v>
      </c>
      <c r="K5" t="s">
        <v>3365</v>
      </c>
      <c r="L5" t="s">
        <v>3366</v>
      </c>
      <c r="M5" t="s">
        <v>3367</v>
      </c>
      <c r="N5" t="s">
        <v>3368</v>
      </c>
      <c r="O5" t="s">
        <v>1927</v>
      </c>
      <c r="P5" t="s">
        <v>44</v>
      </c>
      <c r="Q5" t="s">
        <v>3175</v>
      </c>
    </row>
  </sheetData>
  <phoneticPr fontId="1"/>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F0"/>
  </sheetPr>
  <dimension ref="A1:AO50"/>
  <sheetViews>
    <sheetView zoomScale="85" zoomScaleNormal="85" zoomScaleSheetLayoutView="80" workbookViewId="0">
      <selection activeCell="U20" sqref="U20"/>
    </sheetView>
  </sheetViews>
  <sheetFormatPr defaultRowHeight="13.5"/>
  <cols>
    <col min="1" max="20" width="6.75" style="212" customWidth="1"/>
    <col min="21" max="256" width="9" style="212"/>
    <col min="257" max="276" width="6.75" style="212" customWidth="1"/>
    <col min="277" max="512" width="9" style="212"/>
    <col min="513" max="532" width="6.75" style="212" customWidth="1"/>
    <col min="533" max="768" width="9" style="212"/>
    <col min="769" max="788" width="6.75" style="212" customWidth="1"/>
    <col min="789" max="1024" width="9" style="212"/>
    <col min="1025" max="1044" width="6.75" style="212" customWidth="1"/>
    <col min="1045" max="1280" width="9" style="212"/>
    <col min="1281" max="1300" width="6.75" style="212" customWidth="1"/>
    <col min="1301" max="1536" width="9" style="212"/>
    <col min="1537" max="1556" width="6.75" style="212" customWidth="1"/>
    <col min="1557" max="1792" width="9" style="212"/>
    <col min="1793" max="1812" width="6.75" style="212" customWidth="1"/>
    <col min="1813" max="2048" width="9" style="212"/>
    <col min="2049" max="2068" width="6.75" style="212" customWidth="1"/>
    <col min="2069" max="2304" width="9" style="212"/>
    <col min="2305" max="2324" width="6.75" style="212" customWidth="1"/>
    <col min="2325" max="2560" width="9" style="212"/>
    <col min="2561" max="2580" width="6.75" style="212" customWidth="1"/>
    <col min="2581" max="2816" width="9" style="212"/>
    <col min="2817" max="2836" width="6.75" style="212" customWidth="1"/>
    <col min="2837" max="3072" width="9" style="212"/>
    <col min="3073" max="3092" width="6.75" style="212" customWidth="1"/>
    <col min="3093" max="3328" width="9" style="212"/>
    <col min="3329" max="3348" width="6.75" style="212" customWidth="1"/>
    <col min="3349" max="3584" width="9" style="212"/>
    <col min="3585" max="3604" width="6.75" style="212" customWidth="1"/>
    <col min="3605" max="3840" width="9" style="212"/>
    <col min="3841" max="3860" width="6.75" style="212" customWidth="1"/>
    <col min="3861" max="4096" width="9" style="212"/>
    <col min="4097" max="4116" width="6.75" style="212" customWidth="1"/>
    <col min="4117" max="4352" width="9" style="212"/>
    <col min="4353" max="4372" width="6.75" style="212" customWidth="1"/>
    <col min="4373" max="4608" width="9" style="212"/>
    <col min="4609" max="4628" width="6.75" style="212" customWidth="1"/>
    <col min="4629" max="4864" width="9" style="212"/>
    <col min="4865" max="4884" width="6.75" style="212" customWidth="1"/>
    <col min="4885" max="5120" width="9" style="212"/>
    <col min="5121" max="5140" width="6.75" style="212" customWidth="1"/>
    <col min="5141" max="5376" width="9" style="212"/>
    <col min="5377" max="5396" width="6.75" style="212" customWidth="1"/>
    <col min="5397" max="5632" width="9" style="212"/>
    <col min="5633" max="5652" width="6.75" style="212" customWidth="1"/>
    <col min="5653" max="5888" width="9" style="212"/>
    <col min="5889" max="5908" width="6.75" style="212" customWidth="1"/>
    <col min="5909" max="6144" width="9" style="212"/>
    <col min="6145" max="6164" width="6.75" style="212" customWidth="1"/>
    <col min="6165" max="6400" width="9" style="212"/>
    <col min="6401" max="6420" width="6.75" style="212" customWidth="1"/>
    <col min="6421" max="6656" width="9" style="212"/>
    <col min="6657" max="6676" width="6.75" style="212" customWidth="1"/>
    <col min="6677" max="6912" width="9" style="212"/>
    <col min="6913" max="6932" width="6.75" style="212" customWidth="1"/>
    <col min="6933" max="7168" width="9" style="212"/>
    <col min="7169" max="7188" width="6.75" style="212" customWidth="1"/>
    <col min="7189" max="7424" width="9" style="212"/>
    <col min="7425" max="7444" width="6.75" style="212" customWidth="1"/>
    <col min="7445" max="7680" width="9" style="212"/>
    <col min="7681" max="7700" width="6.75" style="212" customWidth="1"/>
    <col min="7701" max="7936" width="9" style="212"/>
    <col min="7937" max="7956" width="6.75" style="212" customWidth="1"/>
    <col min="7957" max="8192" width="9" style="212"/>
    <col min="8193" max="8212" width="6.75" style="212" customWidth="1"/>
    <col min="8213" max="8448" width="9" style="212"/>
    <col min="8449" max="8468" width="6.75" style="212" customWidth="1"/>
    <col min="8469" max="8704" width="9" style="212"/>
    <col min="8705" max="8724" width="6.75" style="212" customWidth="1"/>
    <col min="8725" max="8960" width="9" style="212"/>
    <col min="8961" max="8980" width="6.75" style="212" customWidth="1"/>
    <col min="8981" max="9216" width="9" style="212"/>
    <col min="9217" max="9236" width="6.75" style="212" customWidth="1"/>
    <col min="9237" max="9472" width="9" style="212"/>
    <col min="9473" max="9492" width="6.75" style="212" customWidth="1"/>
    <col min="9493" max="9728" width="9" style="212"/>
    <col min="9729" max="9748" width="6.75" style="212" customWidth="1"/>
    <col min="9749" max="9984" width="9" style="212"/>
    <col min="9985" max="10004" width="6.75" style="212" customWidth="1"/>
    <col min="10005" max="10240" width="9" style="212"/>
    <col min="10241" max="10260" width="6.75" style="212" customWidth="1"/>
    <col min="10261" max="10496" width="9" style="212"/>
    <col min="10497" max="10516" width="6.75" style="212" customWidth="1"/>
    <col min="10517" max="10752" width="9" style="212"/>
    <col min="10753" max="10772" width="6.75" style="212" customWidth="1"/>
    <col min="10773" max="11008" width="9" style="212"/>
    <col min="11009" max="11028" width="6.75" style="212" customWidth="1"/>
    <col min="11029" max="11264" width="9" style="212"/>
    <col min="11265" max="11284" width="6.75" style="212" customWidth="1"/>
    <col min="11285" max="11520" width="9" style="212"/>
    <col min="11521" max="11540" width="6.75" style="212" customWidth="1"/>
    <col min="11541" max="11776" width="9" style="212"/>
    <col min="11777" max="11796" width="6.75" style="212" customWidth="1"/>
    <col min="11797" max="12032" width="9" style="212"/>
    <col min="12033" max="12052" width="6.75" style="212" customWidth="1"/>
    <col min="12053" max="12288" width="9" style="212"/>
    <col min="12289" max="12308" width="6.75" style="212" customWidth="1"/>
    <col min="12309" max="12544" width="9" style="212"/>
    <col min="12545" max="12564" width="6.75" style="212" customWidth="1"/>
    <col min="12565" max="12800" width="9" style="212"/>
    <col min="12801" max="12820" width="6.75" style="212" customWidth="1"/>
    <col min="12821" max="13056" width="9" style="212"/>
    <col min="13057" max="13076" width="6.75" style="212" customWidth="1"/>
    <col min="13077" max="13312" width="9" style="212"/>
    <col min="13313" max="13332" width="6.75" style="212" customWidth="1"/>
    <col min="13333" max="13568" width="9" style="212"/>
    <col min="13569" max="13588" width="6.75" style="212" customWidth="1"/>
    <col min="13589" max="13824" width="9" style="212"/>
    <col min="13825" max="13844" width="6.75" style="212" customWidth="1"/>
    <col min="13845" max="14080" width="9" style="212"/>
    <col min="14081" max="14100" width="6.75" style="212" customWidth="1"/>
    <col min="14101" max="14336" width="9" style="212"/>
    <col min="14337" max="14356" width="6.75" style="212" customWidth="1"/>
    <col min="14357" max="14592" width="9" style="212"/>
    <col min="14593" max="14612" width="6.75" style="212" customWidth="1"/>
    <col min="14613" max="14848" width="9" style="212"/>
    <col min="14849" max="14868" width="6.75" style="212" customWidth="1"/>
    <col min="14869" max="15104" width="9" style="212"/>
    <col min="15105" max="15124" width="6.75" style="212" customWidth="1"/>
    <col min="15125" max="15360" width="9" style="212"/>
    <col min="15361" max="15380" width="6.75" style="212" customWidth="1"/>
    <col min="15381" max="15616" width="9" style="212"/>
    <col min="15617" max="15636" width="6.75" style="212" customWidth="1"/>
    <col min="15637" max="15872" width="9" style="212"/>
    <col min="15873" max="15892" width="6.75" style="212" customWidth="1"/>
    <col min="15893" max="16128" width="9" style="212"/>
    <col min="16129" max="16148" width="6.75" style="212" customWidth="1"/>
    <col min="16149" max="16384" width="9" style="212"/>
  </cols>
  <sheetData>
    <row r="1" spans="1:41" ht="16.5" customHeight="1">
      <c r="A1" s="210" t="s">
        <v>2628</v>
      </c>
      <c r="B1" s="210"/>
      <c r="C1" s="210"/>
      <c r="D1" s="210"/>
      <c r="E1" s="210"/>
      <c r="F1" s="210"/>
      <c r="G1" s="211"/>
      <c r="H1" s="211"/>
      <c r="I1" s="211"/>
      <c r="J1" s="211"/>
      <c r="K1" s="211"/>
      <c r="L1" s="211"/>
      <c r="M1" s="211"/>
      <c r="N1" s="211"/>
      <c r="O1" s="211"/>
      <c r="P1" s="211"/>
      <c r="Q1" s="211"/>
      <c r="R1" s="2294"/>
      <c r="S1" s="2294"/>
      <c r="T1" s="2294"/>
    </row>
    <row r="2" spans="1:41">
      <c r="A2" s="213"/>
      <c r="B2" s="213"/>
      <c r="C2" s="213"/>
      <c r="D2" s="213"/>
      <c r="E2" s="213"/>
      <c r="F2" s="213"/>
      <c r="G2" s="213"/>
      <c r="H2" s="213"/>
      <c r="I2" s="213"/>
      <c r="J2" s="213"/>
      <c r="K2" s="213"/>
      <c r="L2" s="213"/>
      <c r="M2" s="213"/>
      <c r="N2" s="213"/>
      <c r="O2" s="213"/>
      <c r="P2" s="213"/>
      <c r="Q2" s="213"/>
      <c r="R2" s="213"/>
      <c r="S2" s="213"/>
      <c r="T2" s="213"/>
    </row>
    <row r="3" spans="1:41" ht="22.5" customHeight="1">
      <c r="A3" s="2295" t="s">
        <v>2627</v>
      </c>
      <c r="B3" s="2295"/>
      <c r="C3" s="2295"/>
      <c r="D3" s="2295"/>
      <c r="E3" s="2295"/>
      <c r="F3" s="2295"/>
      <c r="G3" s="2295"/>
      <c r="H3" s="2295"/>
      <c r="I3" s="2295"/>
      <c r="J3" s="2295"/>
      <c r="K3" s="2295"/>
      <c r="L3" s="2295"/>
      <c r="M3" s="2295"/>
      <c r="N3" s="2295"/>
      <c r="O3" s="2295"/>
      <c r="P3" s="2295"/>
      <c r="Q3" s="2295"/>
      <c r="R3" s="2295"/>
      <c r="S3" s="2295"/>
      <c r="T3" s="2295"/>
      <c r="V3" s="2295"/>
      <c r="W3" s="2295"/>
      <c r="X3" s="2295"/>
      <c r="Y3" s="2295"/>
      <c r="Z3" s="2295"/>
      <c r="AA3" s="2295"/>
      <c r="AB3" s="2295"/>
      <c r="AC3" s="2295"/>
      <c r="AD3" s="2295"/>
      <c r="AE3" s="2295"/>
      <c r="AF3" s="2295"/>
      <c r="AG3" s="2295"/>
      <c r="AH3" s="2295"/>
      <c r="AI3" s="2295"/>
      <c r="AJ3" s="2295"/>
      <c r="AK3" s="2295"/>
      <c r="AL3" s="2295"/>
      <c r="AM3" s="2295"/>
      <c r="AN3" s="2295"/>
      <c r="AO3" s="2295"/>
    </row>
    <row r="4" spans="1:41" ht="30" customHeight="1">
      <c r="A4" s="214"/>
      <c r="B4" s="214"/>
      <c r="C4" s="214"/>
      <c r="D4" s="214"/>
      <c r="E4" s="214"/>
      <c r="F4" s="214"/>
      <c r="G4" s="214"/>
      <c r="H4" s="214"/>
      <c r="I4" s="214"/>
      <c r="J4" s="214"/>
      <c r="K4" s="214"/>
      <c r="L4" s="214"/>
      <c r="M4" s="214"/>
      <c r="N4" s="2296" t="s">
        <v>456</v>
      </c>
      <c r="O4" s="2296"/>
      <c r="P4" s="2296"/>
      <c r="Q4" s="2297"/>
      <c r="R4" s="2297"/>
      <c r="S4" s="2297"/>
      <c r="T4" s="2297"/>
      <c r="V4" s="215"/>
      <c r="W4" s="216"/>
      <c r="X4" s="215"/>
      <c r="Y4" s="215"/>
      <c r="Z4" s="215"/>
      <c r="AA4" s="215"/>
      <c r="AB4" s="215"/>
      <c r="AC4" s="215"/>
      <c r="AD4" s="215"/>
      <c r="AE4" s="215"/>
      <c r="AF4" s="215"/>
      <c r="AG4" s="215"/>
      <c r="AH4" s="215"/>
      <c r="AI4" s="215"/>
      <c r="AJ4" s="215"/>
      <c r="AK4" s="215"/>
      <c r="AL4" s="215"/>
      <c r="AM4" s="215"/>
      <c r="AN4" s="215"/>
      <c r="AO4" s="215"/>
    </row>
    <row r="5" spans="1:41" ht="30" customHeight="1">
      <c r="A5" s="214"/>
      <c r="B5" s="214"/>
      <c r="C5" s="214"/>
      <c r="D5" s="214"/>
      <c r="E5" s="214"/>
      <c r="F5" s="214"/>
      <c r="G5" s="214"/>
      <c r="H5" s="214"/>
      <c r="I5" s="214"/>
      <c r="J5" s="214"/>
      <c r="K5" s="214"/>
      <c r="L5" s="214"/>
      <c r="M5" s="214"/>
      <c r="N5" s="2292" t="s">
        <v>457</v>
      </c>
      <c r="O5" s="2292"/>
      <c r="P5" s="2292"/>
      <c r="Q5" s="2293"/>
      <c r="R5" s="2293"/>
      <c r="S5" s="2293"/>
      <c r="T5" s="2293"/>
      <c r="V5" s="215"/>
      <c r="W5" s="215"/>
      <c r="X5" s="215"/>
      <c r="Y5" s="215"/>
      <c r="Z5" s="215"/>
      <c r="AA5" s="215"/>
      <c r="AB5" s="215"/>
      <c r="AC5" s="215"/>
      <c r="AD5" s="215"/>
      <c r="AE5" s="215"/>
      <c r="AF5" s="215"/>
      <c r="AG5" s="215"/>
      <c r="AH5" s="215"/>
      <c r="AI5" s="215"/>
      <c r="AJ5" s="215"/>
      <c r="AK5" s="215"/>
      <c r="AL5" s="215"/>
      <c r="AM5" s="215"/>
      <c r="AN5" s="215"/>
      <c r="AO5" s="215"/>
    </row>
    <row r="6" spans="1:41" ht="12" customHeight="1">
      <c r="A6" s="214"/>
      <c r="B6" s="214"/>
      <c r="C6" s="214"/>
      <c r="D6" s="214"/>
      <c r="E6" s="214"/>
      <c r="F6" s="214"/>
      <c r="G6" s="214"/>
      <c r="H6" s="214"/>
      <c r="I6" s="214"/>
      <c r="J6" s="214"/>
      <c r="K6" s="214"/>
      <c r="L6" s="214"/>
      <c r="M6" s="214"/>
      <c r="N6" s="217"/>
      <c r="O6" s="217"/>
      <c r="P6" s="217"/>
      <c r="Q6" s="218"/>
      <c r="R6" s="218"/>
      <c r="S6" s="218"/>
      <c r="T6" s="218"/>
      <c r="V6" s="215"/>
      <c r="W6" s="215"/>
      <c r="X6" s="215"/>
      <c r="Y6" s="215"/>
      <c r="Z6" s="215"/>
      <c r="AA6" s="215"/>
      <c r="AB6" s="215"/>
      <c r="AC6" s="215"/>
      <c r="AD6" s="215"/>
      <c r="AE6" s="215"/>
      <c r="AF6" s="215"/>
      <c r="AG6" s="215"/>
      <c r="AH6" s="215"/>
      <c r="AI6" s="215"/>
      <c r="AJ6" s="215"/>
      <c r="AK6" s="215"/>
      <c r="AL6" s="215"/>
      <c r="AM6" s="215"/>
      <c r="AN6" s="215"/>
      <c r="AO6" s="215"/>
    </row>
    <row r="7" spans="1:41" s="220" customFormat="1" ht="20.25" customHeight="1">
      <c r="A7" s="219" t="s">
        <v>2629</v>
      </c>
      <c r="B7" s="219"/>
      <c r="C7" s="219"/>
      <c r="D7" s="219"/>
      <c r="E7" s="219"/>
      <c r="F7" s="219"/>
      <c r="G7" s="219"/>
      <c r="H7" s="219"/>
      <c r="I7" s="219"/>
      <c r="J7" s="219"/>
      <c r="K7" s="219"/>
      <c r="L7" s="219"/>
      <c r="M7" s="219"/>
      <c r="N7" s="219"/>
      <c r="O7" s="219"/>
      <c r="P7" s="219"/>
      <c r="Q7" s="219"/>
      <c r="R7" s="219"/>
      <c r="S7" s="219"/>
    </row>
    <row r="8" spans="1:41" s="220" customFormat="1" ht="14.25">
      <c r="A8" s="219" t="s">
        <v>752</v>
      </c>
      <c r="B8" s="219"/>
      <c r="C8" s="219"/>
      <c r="D8" s="219"/>
      <c r="E8" s="219"/>
      <c r="F8" s="219"/>
      <c r="G8" s="219"/>
      <c r="H8" s="219"/>
      <c r="I8" s="219"/>
      <c r="J8" s="219"/>
      <c r="K8" s="219"/>
      <c r="L8" s="219"/>
      <c r="M8" s="219"/>
      <c r="N8" s="219"/>
      <c r="O8" s="219"/>
      <c r="P8" s="219"/>
      <c r="Q8" s="219"/>
      <c r="R8" s="219"/>
      <c r="S8" s="219"/>
    </row>
    <row r="9" spans="1:41" s="220" customFormat="1" ht="12" customHeight="1">
      <c r="A9" s="219"/>
      <c r="B9" s="219"/>
      <c r="C9" s="219"/>
      <c r="D9" s="219"/>
      <c r="E9" s="219"/>
      <c r="F9" s="219"/>
      <c r="G9" s="219"/>
      <c r="H9" s="219"/>
      <c r="I9" s="219"/>
      <c r="J9" s="219"/>
      <c r="K9" s="219"/>
      <c r="L9" s="219"/>
      <c r="M9" s="219"/>
      <c r="N9" s="219"/>
      <c r="O9" s="219"/>
      <c r="P9" s="219"/>
      <c r="Q9" s="219"/>
      <c r="R9" s="219"/>
      <c r="S9" s="219"/>
    </row>
    <row r="10" spans="1:41" s="224" customFormat="1" ht="14.25">
      <c r="A10" s="221" t="s">
        <v>753</v>
      </c>
      <c r="B10" s="222"/>
      <c r="C10" s="222"/>
      <c r="D10" s="222"/>
      <c r="E10" s="222"/>
      <c r="F10" s="222"/>
      <c r="G10" s="222"/>
      <c r="H10" s="222"/>
      <c r="I10" s="222"/>
      <c r="J10" s="222"/>
      <c r="K10" s="222"/>
      <c r="L10" s="222"/>
      <c r="M10" s="222"/>
      <c r="N10" s="222"/>
      <c r="O10" s="222"/>
      <c r="P10" s="222"/>
      <c r="Q10" s="222"/>
      <c r="R10" s="222"/>
      <c r="S10" s="222"/>
      <c r="T10" s="223"/>
    </row>
    <row r="11" spans="1:41" s="224" customFormat="1" ht="14.25">
      <c r="A11" s="225" t="s">
        <v>754</v>
      </c>
      <c r="B11" s="226"/>
      <c r="C11" s="226"/>
      <c r="D11" s="226"/>
      <c r="E11" s="226"/>
      <c r="F11" s="226"/>
      <c r="G11" s="226"/>
      <c r="H11" s="226"/>
      <c r="I11" s="226"/>
      <c r="J11" s="226"/>
      <c r="K11" s="226"/>
      <c r="L11" s="226"/>
      <c r="M11" s="226"/>
      <c r="N11" s="226"/>
      <c r="O11" s="226"/>
      <c r="P11" s="226"/>
      <c r="Q11" s="226"/>
      <c r="R11" s="226"/>
      <c r="S11" s="226"/>
      <c r="T11" s="227"/>
    </row>
    <row r="12" spans="1:41" s="224" customFormat="1" ht="4.5" customHeight="1">
      <c r="A12" s="225"/>
      <c r="B12" s="226"/>
      <c r="C12" s="226"/>
      <c r="D12" s="226"/>
      <c r="E12" s="226"/>
      <c r="F12" s="226"/>
      <c r="G12" s="226"/>
      <c r="H12" s="226"/>
      <c r="I12" s="226"/>
      <c r="J12" s="226"/>
      <c r="K12" s="226"/>
      <c r="L12" s="226"/>
      <c r="M12" s="226"/>
      <c r="N12" s="226"/>
      <c r="O12" s="226"/>
      <c r="P12" s="226"/>
      <c r="Q12" s="226"/>
      <c r="R12" s="226"/>
      <c r="S12" s="226"/>
      <c r="T12" s="227"/>
    </row>
    <row r="13" spans="1:41" s="224" customFormat="1" ht="20.25" customHeight="1">
      <c r="A13" s="225"/>
      <c r="B13" s="228" t="s">
        <v>755</v>
      </c>
      <c r="C13" s="229"/>
      <c r="D13" s="229"/>
      <c r="E13" s="229"/>
      <c r="F13" s="229"/>
      <c r="G13" s="229"/>
      <c r="H13" s="229"/>
      <c r="I13" s="229"/>
      <c r="J13" s="230"/>
      <c r="K13" s="228" t="s">
        <v>756</v>
      </c>
      <c r="L13" s="229"/>
      <c r="M13" s="229"/>
      <c r="N13" s="229"/>
      <c r="O13" s="230"/>
      <c r="P13" s="229" t="s">
        <v>757</v>
      </c>
      <c r="Q13" s="2279"/>
      <c r="R13" s="2279"/>
      <c r="S13" s="2280"/>
      <c r="T13" s="227"/>
    </row>
    <row r="14" spans="1:41" s="224" customFormat="1" ht="20.25" customHeight="1">
      <c r="A14" s="225"/>
      <c r="B14" s="221" t="s">
        <v>758</v>
      </c>
      <c r="C14" s="222"/>
      <c r="D14" s="222"/>
      <c r="E14" s="222"/>
      <c r="F14" s="222"/>
      <c r="G14" s="222"/>
      <c r="H14" s="222"/>
      <c r="I14" s="222"/>
      <c r="J14" s="222"/>
      <c r="K14" s="222"/>
      <c r="L14" s="222"/>
      <c r="M14" s="222"/>
      <c r="N14" s="222"/>
      <c r="O14" s="222"/>
      <c r="P14" s="222"/>
      <c r="Q14" s="222"/>
      <c r="R14" s="222"/>
      <c r="S14" s="223"/>
      <c r="T14" s="227"/>
    </row>
    <row r="15" spans="1:41" s="224" customFormat="1" ht="20.25" customHeight="1">
      <c r="A15" s="225"/>
      <c r="B15" s="225"/>
      <c r="C15" s="221" t="s">
        <v>759</v>
      </c>
      <c r="D15" s="222"/>
      <c r="E15" s="222"/>
      <c r="F15" s="222"/>
      <c r="G15" s="222"/>
      <c r="H15" s="222"/>
      <c r="I15" s="222"/>
      <c r="J15" s="222" t="s">
        <v>760</v>
      </c>
      <c r="K15" s="222"/>
      <c r="L15" s="222"/>
      <c r="M15" s="222"/>
      <c r="N15" s="222"/>
      <c r="O15" s="222"/>
      <c r="P15" s="222"/>
      <c r="Q15" s="222"/>
      <c r="R15" s="222"/>
      <c r="S15" s="223"/>
      <c r="T15" s="227"/>
    </row>
    <row r="16" spans="1:41" s="224" customFormat="1" ht="20.25" customHeight="1">
      <c r="A16" s="225"/>
      <c r="B16" s="225"/>
      <c r="C16" s="225"/>
      <c r="D16" s="226"/>
      <c r="E16" s="226"/>
      <c r="F16" s="226"/>
      <c r="G16" s="226"/>
      <c r="H16" s="226"/>
      <c r="I16" s="226"/>
      <c r="J16" s="2281" t="s">
        <v>761</v>
      </c>
      <c r="K16" s="2281"/>
      <c r="L16" s="2281"/>
      <c r="M16" s="2281"/>
      <c r="N16" s="2281"/>
      <c r="O16" s="2281"/>
      <c r="P16" s="2281"/>
      <c r="Q16" s="2281"/>
      <c r="R16" s="2281"/>
      <c r="S16" s="2282"/>
      <c r="T16" s="227"/>
    </row>
    <row r="17" spans="1:20" s="224" customFormat="1" ht="20.25" customHeight="1">
      <c r="A17" s="225"/>
      <c r="B17" s="225"/>
      <c r="C17" s="225"/>
      <c r="D17" s="226"/>
      <c r="E17" s="226"/>
      <c r="F17" s="226"/>
      <c r="G17" s="226"/>
      <c r="H17" s="226"/>
      <c r="I17" s="226"/>
      <c r="J17" s="226" t="s">
        <v>762</v>
      </c>
      <c r="K17" s="226"/>
      <c r="L17" s="226"/>
      <c r="M17" s="226"/>
      <c r="N17" s="226"/>
      <c r="O17" s="226"/>
      <c r="P17" s="226"/>
      <c r="Q17" s="226"/>
      <c r="R17" s="226"/>
      <c r="S17" s="227"/>
      <c r="T17" s="227"/>
    </row>
    <row r="18" spans="1:20" s="224" customFormat="1" ht="20.25" customHeight="1">
      <c r="A18" s="225"/>
      <c r="B18" s="225"/>
      <c r="C18" s="225"/>
      <c r="D18" s="226"/>
      <c r="E18" s="226"/>
      <c r="F18" s="226"/>
      <c r="G18" s="226"/>
      <c r="H18" s="226"/>
      <c r="I18" s="226"/>
      <c r="J18" s="226" t="s">
        <v>763</v>
      </c>
      <c r="K18" s="226"/>
      <c r="L18" s="226"/>
      <c r="M18" s="226"/>
      <c r="N18" s="226"/>
      <c r="O18" s="226"/>
      <c r="P18" s="226"/>
      <c r="Q18" s="226"/>
      <c r="R18" s="226"/>
      <c r="S18" s="227"/>
      <c r="T18" s="227"/>
    </row>
    <row r="19" spans="1:20" s="224" customFormat="1" ht="20.25" customHeight="1">
      <c r="A19" s="225"/>
      <c r="B19" s="225"/>
      <c r="C19" s="231"/>
      <c r="D19" s="232"/>
      <c r="E19" s="232"/>
      <c r="F19" s="232"/>
      <c r="G19" s="232"/>
      <c r="H19" s="232"/>
      <c r="I19" s="232"/>
      <c r="J19" s="232" t="s">
        <v>764</v>
      </c>
      <c r="K19" s="232"/>
      <c r="L19" s="232"/>
      <c r="M19" s="232"/>
      <c r="N19" s="232"/>
      <c r="O19" s="232"/>
      <c r="P19" s="232"/>
      <c r="Q19" s="232"/>
      <c r="R19" s="232"/>
      <c r="S19" s="233"/>
      <c r="T19" s="227"/>
    </row>
    <row r="20" spans="1:20" s="224" customFormat="1" ht="20.25" customHeight="1">
      <c r="A20" s="225"/>
      <c r="B20" s="225"/>
      <c r="C20" s="2283" t="s">
        <v>765</v>
      </c>
      <c r="D20" s="2284"/>
      <c r="E20" s="2284"/>
      <c r="F20" s="2284"/>
      <c r="G20" s="2284"/>
      <c r="H20" s="2284"/>
      <c r="I20" s="2284"/>
      <c r="J20" s="222" t="s">
        <v>766</v>
      </c>
      <c r="K20" s="222"/>
      <c r="L20" s="222"/>
      <c r="M20" s="222"/>
      <c r="N20" s="222"/>
      <c r="O20" s="222"/>
      <c r="P20" s="222"/>
      <c r="Q20" s="222"/>
      <c r="R20" s="222"/>
      <c r="S20" s="223"/>
      <c r="T20" s="227"/>
    </row>
    <row r="21" spans="1:20" s="224" customFormat="1" ht="20.25" customHeight="1">
      <c r="A21" s="225"/>
      <c r="B21" s="225"/>
      <c r="C21" s="2285"/>
      <c r="D21" s="2286"/>
      <c r="E21" s="2286"/>
      <c r="F21" s="2286"/>
      <c r="G21" s="2286"/>
      <c r="H21" s="2286"/>
      <c r="I21" s="2286"/>
      <c r="J21" s="234" t="s">
        <v>767</v>
      </c>
      <c r="K21" s="234"/>
      <c r="L21" s="226"/>
      <c r="M21" s="226"/>
      <c r="N21" s="226"/>
      <c r="O21" s="226"/>
      <c r="P21" s="226"/>
      <c r="Q21" s="226"/>
      <c r="R21" s="226"/>
      <c r="S21" s="227"/>
      <c r="T21" s="227"/>
    </row>
    <row r="22" spans="1:20" s="224" customFormat="1" ht="20.25" customHeight="1">
      <c r="A22" s="225"/>
      <c r="B22" s="225"/>
      <c r="C22" s="225"/>
      <c r="D22" s="226"/>
      <c r="E22" s="226"/>
      <c r="F22" s="226"/>
      <c r="G22" s="226"/>
      <c r="H22" s="226"/>
      <c r="I22" s="226"/>
      <c r="J22" s="226" t="s">
        <v>763</v>
      </c>
      <c r="K22" s="226"/>
      <c r="L22" s="226"/>
      <c r="M22" s="226"/>
      <c r="N22" s="226"/>
      <c r="O22" s="226"/>
      <c r="P22" s="226"/>
      <c r="Q22" s="226"/>
      <c r="R22" s="226"/>
      <c r="S22" s="227"/>
      <c r="T22" s="227"/>
    </row>
    <row r="23" spans="1:20" s="224" customFormat="1" ht="20.25" customHeight="1">
      <c r="A23" s="225"/>
      <c r="B23" s="225"/>
      <c r="C23" s="231"/>
      <c r="D23" s="232"/>
      <c r="E23" s="232"/>
      <c r="F23" s="232"/>
      <c r="G23" s="232"/>
      <c r="H23" s="232"/>
      <c r="I23" s="232"/>
      <c r="J23" s="232" t="s">
        <v>764</v>
      </c>
      <c r="K23" s="232"/>
      <c r="L23" s="232"/>
      <c r="M23" s="232"/>
      <c r="N23" s="232"/>
      <c r="O23" s="232"/>
      <c r="P23" s="232"/>
      <c r="Q23" s="232"/>
      <c r="R23" s="232"/>
      <c r="S23" s="233"/>
      <c r="T23" s="227"/>
    </row>
    <row r="24" spans="1:20" s="224" customFormat="1" ht="20.25" customHeight="1">
      <c r="A24" s="225"/>
      <c r="B24" s="221" t="s">
        <v>768</v>
      </c>
      <c r="C24" s="222"/>
      <c r="D24" s="222"/>
      <c r="E24" s="222"/>
      <c r="F24" s="222"/>
      <c r="G24" s="222"/>
      <c r="H24" s="222"/>
      <c r="I24" s="222"/>
      <c r="J24" s="235"/>
      <c r="K24" s="2287" t="s">
        <v>769</v>
      </c>
      <c r="L24" s="2287"/>
      <c r="M24" s="2287"/>
      <c r="N24" s="2287"/>
      <c r="O24" s="2287"/>
      <c r="P24" s="2287"/>
      <c r="Q24" s="2287"/>
      <c r="R24" s="2287"/>
      <c r="S24" s="2288"/>
      <c r="T24" s="227"/>
    </row>
    <row r="25" spans="1:20" s="224" customFormat="1" ht="20.25" customHeight="1">
      <c r="A25" s="225"/>
      <c r="B25" s="225"/>
      <c r="C25" s="226"/>
      <c r="D25" s="226"/>
      <c r="E25" s="226"/>
      <c r="F25" s="226"/>
      <c r="G25" s="226"/>
      <c r="H25" s="226"/>
      <c r="I25" s="226"/>
      <c r="J25" s="234"/>
      <c r="K25" s="226" t="s">
        <v>770</v>
      </c>
      <c r="L25" s="226"/>
      <c r="M25" s="226"/>
      <c r="N25" s="226"/>
      <c r="O25" s="226"/>
      <c r="P25" s="226"/>
      <c r="Q25" s="226"/>
      <c r="R25" s="226"/>
      <c r="S25" s="227"/>
      <c r="T25" s="227"/>
    </row>
    <row r="26" spans="1:20" s="224" customFormat="1" ht="20.25" customHeight="1">
      <c r="A26" s="225"/>
      <c r="B26" s="231"/>
      <c r="C26" s="232"/>
      <c r="D26" s="232"/>
      <c r="E26" s="232"/>
      <c r="F26" s="232"/>
      <c r="G26" s="232"/>
      <c r="H26" s="232"/>
      <c r="I26" s="232"/>
      <c r="J26" s="236"/>
      <c r="K26" s="232" t="s">
        <v>771</v>
      </c>
      <c r="L26" s="232"/>
      <c r="M26" s="232"/>
      <c r="N26" s="232"/>
      <c r="O26" s="232"/>
      <c r="P26" s="232"/>
      <c r="Q26" s="232"/>
      <c r="R26" s="232"/>
      <c r="S26" s="233"/>
      <c r="T26" s="227"/>
    </row>
    <row r="27" spans="1:20" s="224" customFormat="1" ht="20.25" customHeight="1">
      <c r="A27" s="225"/>
      <c r="B27" s="221" t="s">
        <v>772</v>
      </c>
      <c r="C27" s="222"/>
      <c r="D27" s="222"/>
      <c r="E27" s="222"/>
      <c r="F27" s="222"/>
      <c r="G27" s="222"/>
      <c r="H27" s="222"/>
      <c r="I27" s="222"/>
      <c r="J27" s="222"/>
      <c r="K27" s="222" t="s">
        <v>773</v>
      </c>
      <c r="L27" s="222"/>
      <c r="M27" s="235"/>
      <c r="N27" s="222"/>
      <c r="O27" s="222"/>
      <c r="P27" s="222"/>
      <c r="Q27" s="222"/>
      <c r="R27" s="222"/>
      <c r="S27" s="223"/>
      <c r="T27" s="227"/>
    </row>
    <row r="28" spans="1:20" s="224" customFormat="1" ht="20.25" customHeight="1">
      <c r="A28" s="225"/>
      <c r="B28" s="225"/>
      <c r="C28" s="226"/>
      <c r="D28" s="226"/>
      <c r="E28" s="226"/>
      <c r="F28" s="226"/>
      <c r="G28" s="226"/>
      <c r="H28" s="226"/>
      <c r="I28" s="226"/>
      <c r="J28" s="226"/>
      <c r="K28" s="226" t="s">
        <v>774</v>
      </c>
      <c r="L28" s="226"/>
      <c r="M28" s="226"/>
      <c r="N28" s="226"/>
      <c r="O28" s="226"/>
      <c r="P28" s="226"/>
      <c r="Q28" s="226"/>
      <c r="R28" s="226"/>
      <c r="S28" s="227"/>
      <c r="T28" s="227"/>
    </row>
    <row r="29" spans="1:20" s="224" customFormat="1" ht="20.25" customHeight="1">
      <c r="A29" s="225"/>
      <c r="B29" s="221" t="s">
        <v>775</v>
      </c>
      <c r="C29" s="222"/>
      <c r="D29" s="222"/>
      <c r="E29" s="222"/>
      <c r="F29" s="222"/>
      <c r="G29" s="222"/>
      <c r="H29" s="222"/>
      <c r="I29" s="222"/>
      <c r="J29" s="222"/>
      <c r="K29" s="222"/>
      <c r="L29" s="222" t="s">
        <v>776</v>
      </c>
      <c r="M29" s="222"/>
      <c r="N29" s="222"/>
      <c r="O29" s="222"/>
      <c r="P29" s="222"/>
      <c r="Q29" s="222"/>
      <c r="R29" s="222"/>
      <c r="S29" s="223"/>
      <c r="T29" s="227"/>
    </row>
    <row r="30" spans="1:20" s="224" customFormat="1" ht="20.25" customHeight="1">
      <c r="A30" s="225"/>
      <c r="B30" s="231"/>
      <c r="C30" s="232"/>
      <c r="D30" s="232"/>
      <c r="E30" s="232"/>
      <c r="F30" s="232"/>
      <c r="G30" s="232"/>
      <c r="H30" s="232"/>
      <c r="I30" s="232"/>
      <c r="J30" s="232"/>
      <c r="K30" s="232"/>
      <c r="L30" s="2289" t="s">
        <v>777</v>
      </c>
      <c r="M30" s="2289"/>
      <c r="N30" s="2289"/>
      <c r="O30" s="2289"/>
      <c r="P30" s="2289"/>
      <c r="Q30" s="2289"/>
      <c r="R30" s="2289"/>
      <c r="S30" s="2290"/>
      <c r="T30" s="227"/>
    </row>
    <row r="31" spans="1:20" s="224" customFormat="1" ht="4.5" customHeight="1">
      <c r="A31" s="231"/>
      <c r="B31" s="232"/>
      <c r="C31" s="232"/>
      <c r="D31" s="232"/>
      <c r="E31" s="232"/>
      <c r="F31" s="232"/>
      <c r="G31" s="232"/>
      <c r="H31" s="232"/>
      <c r="I31" s="232"/>
      <c r="J31" s="232"/>
      <c r="K31" s="232"/>
      <c r="L31" s="232"/>
      <c r="M31" s="232"/>
      <c r="N31" s="232"/>
      <c r="O31" s="232"/>
      <c r="P31" s="232"/>
      <c r="Q31" s="232"/>
      <c r="R31" s="232"/>
      <c r="S31" s="232"/>
      <c r="T31" s="233"/>
    </row>
    <row r="32" spans="1:20" s="224" customFormat="1" ht="23.25" customHeight="1">
      <c r="A32" s="221" t="s">
        <v>778</v>
      </c>
      <c r="B32" s="222"/>
      <c r="C32" s="222"/>
      <c r="D32" s="222"/>
      <c r="E32" s="222"/>
      <c r="F32" s="222"/>
      <c r="G32" s="222"/>
      <c r="H32" s="222"/>
      <c r="I32" s="222"/>
      <c r="J32" s="222"/>
      <c r="K32" s="222"/>
      <c r="L32" s="222"/>
      <c r="M32" s="222"/>
      <c r="N32" s="222"/>
      <c r="O32" s="222"/>
      <c r="P32" s="222"/>
      <c r="Q32" s="222"/>
      <c r="R32" s="222"/>
      <c r="S32" s="222"/>
      <c r="T32" s="223"/>
    </row>
    <row r="33" spans="1:20" s="224" customFormat="1" ht="23.25" customHeight="1">
      <c r="A33" s="225"/>
      <c r="B33" s="226" t="s">
        <v>779</v>
      </c>
      <c r="C33" s="226"/>
      <c r="D33" s="226"/>
      <c r="E33" s="226"/>
      <c r="F33" s="226"/>
      <c r="G33" s="226"/>
      <c r="H33" s="226"/>
      <c r="I33" s="226"/>
      <c r="J33" s="226"/>
      <c r="K33" s="226"/>
      <c r="L33" s="226"/>
      <c r="M33" s="226"/>
      <c r="N33" s="226"/>
      <c r="O33" s="226"/>
      <c r="P33" s="226"/>
      <c r="Q33" s="226"/>
      <c r="R33" s="226"/>
      <c r="S33" s="226"/>
      <c r="T33" s="227"/>
    </row>
    <row r="34" spans="1:20" s="224" customFormat="1" ht="23.25" customHeight="1">
      <c r="A34" s="225"/>
      <c r="B34" s="221" t="s">
        <v>780</v>
      </c>
      <c r="C34" s="2291" t="s">
        <v>781</v>
      </c>
      <c r="D34" s="2291"/>
      <c r="E34" s="2291"/>
      <c r="F34" s="2291"/>
      <c r="G34" s="2291"/>
      <c r="H34" s="2291"/>
      <c r="I34" s="2291"/>
      <c r="J34" s="2291"/>
      <c r="K34" s="2291"/>
      <c r="L34" s="2291"/>
      <c r="M34" s="2291"/>
      <c r="N34" s="222" t="s">
        <v>782</v>
      </c>
      <c r="O34" s="222"/>
      <c r="P34" s="222"/>
      <c r="Q34" s="222"/>
      <c r="R34" s="222"/>
      <c r="S34" s="223"/>
      <c r="T34" s="227"/>
    </row>
    <row r="35" spans="1:20" s="224" customFormat="1" ht="23.25" customHeight="1">
      <c r="A35" s="225"/>
      <c r="B35" s="225"/>
      <c r="C35" s="226" t="s">
        <v>783</v>
      </c>
      <c r="D35" s="226"/>
      <c r="E35" s="226"/>
      <c r="F35" s="226"/>
      <c r="G35" s="226"/>
      <c r="H35" s="234"/>
      <c r="I35" s="226"/>
      <c r="J35" s="226"/>
      <c r="K35" s="226"/>
      <c r="L35" s="226"/>
      <c r="M35" s="226"/>
      <c r="N35" s="226" t="s">
        <v>784</v>
      </c>
      <c r="O35" s="226"/>
      <c r="P35" s="226"/>
      <c r="Q35" s="226"/>
      <c r="R35" s="226"/>
      <c r="S35" s="227"/>
      <c r="T35" s="227"/>
    </row>
    <row r="36" spans="1:20" s="224" customFormat="1" ht="23.25" customHeight="1">
      <c r="A36" s="225"/>
      <c r="B36" s="231"/>
      <c r="C36" s="232"/>
      <c r="D36" s="232"/>
      <c r="E36" s="232"/>
      <c r="F36" s="232"/>
      <c r="G36" s="232"/>
      <c r="H36" s="236"/>
      <c r="I36" s="232"/>
      <c r="J36" s="232"/>
      <c r="K36" s="232"/>
      <c r="L36" s="232"/>
      <c r="M36" s="232"/>
      <c r="N36" s="232" t="s">
        <v>785</v>
      </c>
      <c r="O36" s="232"/>
      <c r="P36" s="232"/>
      <c r="Q36" s="232"/>
      <c r="R36" s="232"/>
      <c r="S36" s="233"/>
      <c r="T36" s="227"/>
    </row>
    <row r="37" spans="1:20" s="224" customFormat="1" ht="23.25" customHeight="1">
      <c r="A37" s="225"/>
      <c r="B37" s="221" t="s">
        <v>786</v>
      </c>
      <c r="C37" s="2278" t="s">
        <v>787</v>
      </c>
      <c r="D37" s="2278"/>
      <c r="E37" s="2278"/>
      <c r="F37" s="2278"/>
      <c r="G37" s="2278"/>
      <c r="H37" s="2278"/>
      <c r="I37" s="2278"/>
      <c r="J37" s="2278"/>
      <c r="K37" s="2278"/>
      <c r="L37" s="2278"/>
      <c r="M37" s="2278"/>
      <c r="N37" s="222" t="s">
        <v>788</v>
      </c>
      <c r="O37" s="222"/>
      <c r="P37" s="222"/>
      <c r="Q37" s="222"/>
      <c r="R37" s="222"/>
      <c r="S37" s="223"/>
      <c r="T37" s="227"/>
    </row>
    <row r="38" spans="1:20" s="224" customFormat="1" ht="23.25" customHeight="1">
      <c r="A38" s="225"/>
      <c r="B38" s="231"/>
      <c r="C38" s="232"/>
      <c r="D38" s="232"/>
      <c r="E38" s="232"/>
      <c r="F38" s="232"/>
      <c r="G38" s="232"/>
      <c r="H38" s="236"/>
      <c r="I38" s="232"/>
      <c r="J38" s="232"/>
      <c r="K38" s="232"/>
      <c r="L38" s="232"/>
      <c r="M38" s="232"/>
      <c r="N38" s="232" t="s">
        <v>789</v>
      </c>
      <c r="O38" s="232"/>
      <c r="P38" s="232"/>
      <c r="Q38" s="232"/>
      <c r="R38" s="232"/>
      <c r="S38" s="233"/>
      <c r="T38" s="227"/>
    </row>
    <row r="39" spans="1:20" s="224" customFormat="1" ht="23.25" customHeight="1">
      <c r="A39" s="225"/>
      <c r="B39" s="228" t="s">
        <v>790</v>
      </c>
      <c r="C39" s="229"/>
      <c r="D39" s="229"/>
      <c r="E39" s="229"/>
      <c r="F39" s="229"/>
      <c r="G39" s="229"/>
      <c r="H39" s="237"/>
      <c r="I39" s="229"/>
      <c r="J39" s="229"/>
      <c r="K39" s="229"/>
      <c r="L39" s="229"/>
      <c r="M39" s="229"/>
      <c r="N39" s="229"/>
      <c r="O39" s="229"/>
      <c r="P39" s="229"/>
      <c r="Q39" s="229"/>
      <c r="R39" s="229"/>
      <c r="S39" s="238"/>
      <c r="T39" s="227"/>
    </row>
    <row r="40" spans="1:20" s="224" customFormat="1" ht="22.5" customHeight="1">
      <c r="A40" s="225"/>
      <c r="B40" s="221" t="s">
        <v>791</v>
      </c>
      <c r="C40" s="222"/>
      <c r="D40" s="222"/>
      <c r="E40" s="222"/>
      <c r="F40" s="222"/>
      <c r="G40" s="222"/>
      <c r="H40" s="235"/>
      <c r="I40" s="222"/>
      <c r="J40" s="222"/>
      <c r="K40" s="222"/>
      <c r="L40" s="222"/>
      <c r="M40" s="222"/>
      <c r="N40" s="222"/>
      <c r="O40" s="222"/>
      <c r="P40" s="222"/>
      <c r="Q40" s="222"/>
      <c r="R40" s="222"/>
      <c r="S40" s="223"/>
      <c r="T40" s="227"/>
    </row>
    <row r="41" spans="1:20" s="224" customFormat="1" ht="23.25" customHeight="1">
      <c r="A41" s="225"/>
      <c r="B41" s="221" t="s">
        <v>792</v>
      </c>
      <c r="C41" s="222"/>
      <c r="D41" s="222"/>
      <c r="E41" s="222"/>
      <c r="F41" s="222"/>
      <c r="G41" s="222"/>
      <c r="H41" s="235"/>
      <c r="I41" s="222"/>
      <c r="J41" s="222"/>
      <c r="K41" s="222"/>
      <c r="L41" s="222"/>
      <c r="M41" s="222"/>
      <c r="N41" s="222" t="s">
        <v>793</v>
      </c>
      <c r="O41" s="222"/>
      <c r="P41" s="222"/>
      <c r="Q41" s="222"/>
      <c r="R41" s="222"/>
      <c r="S41" s="223"/>
      <c r="T41" s="227"/>
    </row>
    <row r="42" spans="1:20" s="224" customFormat="1" ht="23.25" customHeight="1">
      <c r="A42" s="225"/>
      <c r="B42" s="221" t="s">
        <v>794</v>
      </c>
      <c r="C42" s="222"/>
      <c r="D42" s="222"/>
      <c r="E42" s="222"/>
      <c r="F42" s="222"/>
      <c r="G42" s="222"/>
      <c r="H42" s="235"/>
      <c r="I42" s="222"/>
      <c r="J42" s="222"/>
      <c r="K42" s="222"/>
      <c r="L42" s="222"/>
      <c r="M42" s="222"/>
      <c r="N42" s="222" t="s">
        <v>795</v>
      </c>
      <c r="O42" s="222"/>
      <c r="P42" s="222"/>
      <c r="Q42" s="222"/>
      <c r="R42" s="222"/>
      <c r="S42" s="223"/>
      <c r="T42" s="227"/>
    </row>
    <row r="43" spans="1:20" s="224" customFormat="1" ht="23.25" customHeight="1">
      <c r="A43" s="225"/>
      <c r="B43" s="231"/>
      <c r="C43" s="232"/>
      <c r="D43" s="232"/>
      <c r="E43" s="232"/>
      <c r="F43" s="232"/>
      <c r="G43" s="232"/>
      <c r="H43" s="236"/>
      <c r="I43" s="232"/>
      <c r="J43" s="232"/>
      <c r="K43" s="232"/>
      <c r="L43" s="232"/>
      <c r="M43" s="232"/>
      <c r="N43" s="232" t="s">
        <v>796</v>
      </c>
      <c r="O43" s="232"/>
      <c r="P43" s="232"/>
      <c r="Q43" s="232"/>
      <c r="R43" s="232"/>
      <c r="S43" s="233"/>
      <c r="T43" s="227"/>
    </row>
    <row r="44" spans="1:20" s="224" customFormat="1" ht="23.25" customHeight="1">
      <c r="A44" s="225"/>
      <c r="B44" s="231" t="s">
        <v>797</v>
      </c>
      <c r="C44" s="232"/>
      <c r="D44" s="232"/>
      <c r="E44" s="232"/>
      <c r="F44" s="232"/>
      <c r="G44" s="232"/>
      <c r="H44" s="236"/>
      <c r="I44" s="232"/>
      <c r="J44" s="232"/>
      <c r="K44" s="232"/>
      <c r="L44" s="232"/>
      <c r="M44" s="232"/>
      <c r="N44" s="232"/>
      <c r="O44" s="232"/>
      <c r="P44" s="232"/>
      <c r="Q44" s="232"/>
      <c r="R44" s="232"/>
      <c r="S44" s="233"/>
      <c r="T44" s="227"/>
    </row>
    <row r="45" spans="1:20" s="224" customFormat="1" ht="3.75" customHeight="1">
      <c r="A45" s="231"/>
      <c r="B45" s="232"/>
      <c r="C45" s="232"/>
      <c r="D45" s="232"/>
      <c r="E45" s="232"/>
      <c r="F45" s="232"/>
      <c r="G45" s="232"/>
      <c r="H45" s="232"/>
      <c r="I45" s="232"/>
      <c r="J45" s="232"/>
      <c r="K45" s="232"/>
      <c r="L45" s="232"/>
      <c r="M45" s="232"/>
      <c r="N45" s="232"/>
      <c r="O45" s="232"/>
      <c r="P45" s="232"/>
      <c r="Q45" s="232"/>
      <c r="R45" s="232"/>
      <c r="S45" s="232"/>
      <c r="T45" s="233"/>
    </row>
    <row r="46" spans="1:20" s="224" customFormat="1" ht="10.5" customHeight="1">
      <c r="A46" s="226"/>
      <c r="B46" s="226"/>
      <c r="C46" s="226"/>
      <c r="D46" s="226"/>
      <c r="E46" s="226"/>
      <c r="F46" s="226"/>
      <c r="G46" s="226"/>
      <c r="H46" s="226"/>
      <c r="I46" s="226"/>
      <c r="J46" s="226"/>
      <c r="K46" s="226"/>
      <c r="L46" s="226"/>
      <c r="M46" s="226"/>
      <c r="N46" s="226"/>
      <c r="O46" s="226"/>
      <c r="P46" s="226"/>
      <c r="Q46" s="226"/>
      <c r="R46" s="226"/>
      <c r="S46" s="226"/>
      <c r="T46" s="226"/>
    </row>
    <row r="47" spans="1:20" s="220" customFormat="1" ht="18" customHeight="1">
      <c r="A47" s="220" t="s">
        <v>407</v>
      </c>
    </row>
    <row r="48" spans="1:20" s="220" customFormat="1" ht="17.25" customHeight="1">
      <c r="A48" s="224" t="s">
        <v>798</v>
      </c>
      <c r="B48" s="224"/>
      <c r="C48" s="224"/>
      <c r="D48" s="224"/>
      <c r="E48" s="224"/>
      <c r="F48" s="224"/>
      <c r="G48" s="224"/>
      <c r="H48" s="224"/>
      <c r="I48" s="224"/>
      <c r="J48" s="224"/>
      <c r="K48" s="224"/>
      <c r="L48" s="224"/>
      <c r="M48" s="224"/>
      <c r="N48" s="224"/>
      <c r="O48" s="224"/>
      <c r="P48" s="224"/>
      <c r="Q48" s="224"/>
      <c r="R48" s="224"/>
      <c r="S48" s="224"/>
      <c r="T48" s="224"/>
    </row>
    <row r="49" spans="1:1" s="220" customFormat="1" ht="14.25">
      <c r="A49" s="1228" t="s">
        <v>799</v>
      </c>
    </row>
    <row r="50" spans="1:1" s="220" customFormat="1" ht="14.25"/>
  </sheetData>
  <mergeCells count="14">
    <mergeCell ref="N5:P5"/>
    <mergeCell ref="Q5:T5"/>
    <mergeCell ref="R1:T1"/>
    <mergeCell ref="A3:T3"/>
    <mergeCell ref="V3:AO3"/>
    <mergeCell ref="N4:P4"/>
    <mergeCell ref="Q4:T4"/>
    <mergeCell ref="C37:M37"/>
    <mergeCell ref="Q13:S13"/>
    <mergeCell ref="J16:S16"/>
    <mergeCell ref="C20:I21"/>
    <mergeCell ref="K24:S24"/>
    <mergeCell ref="L30:S30"/>
    <mergeCell ref="C34:M34"/>
  </mergeCells>
  <phoneticPr fontId="1"/>
  <printOptions horizontalCentered="1"/>
  <pageMargins left="0.25" right="0.25" top="0.75" bottom="0.75" header="0.3" footer="0.3"/>
  <pageSetup paperSize="9" scale="6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Check Box 1">
              <controlPr defaultSize="0" autoFill="0" autoLine="0" autoPict="0">
                <anchor moveWithCells="1">
                  <from>
                    <xdr:col>8</xdr:col>
                    <xdr:colOff>514350</xdr:colOff>
                    <xdr:row>13</xdr:row>
                    <xdr:rowOff>238125</xdr:rowOff>
                  </from>
                  <to>
                    <xdr:col>9</xdr:col>
                    <xdr:colOff>238125</xdr:colOff>
                    <xdr:row>15</xdr:row>
                    <xdr:rowOff>28575</xdr:rowOff>
                  </to>
                </anchor>
              </controlPr>
            </control>
          </mc:Choice>
        </mc:AlternateContent>
        <mc:AlternateContent xmlns:mc="http://schemas.openxmlformats.org/markup-compatibility/2006">
          <mc:Choice Requires="x14">
            <control shapeId="110594" r:id="rId5" name="Check Box 2">
              <controlPr defaultSize="0" autoFill="0" autoLine="0" autoPict="0">
                <anchor moveWithCells="1">
                  <from>
                    <xdr:col>8</xdr:col>
                    <xdr:colOff>504825</xdr:colOff>
                    <xdr:row>14</xdr:row>
                    <xdr:rowOff>228600</xdr:rowOff>
                  </from>
                  <to>
                    <xdr:col>9</xdr:col>
                    <xdr:colOff>238125</xdr:colOff>
                    <xdr:row>16</xdr:row>
                    <xdr:rowOff>9525</xdr:rowOff>
                  </to>
                </anchor>
              </controlPr>
            </control>
          </mc:Choice>
        </mc:AlternateContent>
        <mc:AlternateContent xmlns:mc="http://schemas.openxmlformats.org/markup-compatibility/2006">
          <mc:Choice Requires="x14">
            <control shapeId="110595" r:id="rId6" name="Check Box 3">
              <controlPr defaultSize="0" autoFill="0" autoLine="0" autoPict="0">
                <anchor moveWithCells="1">
                  <from>
                    <xdr:col>8</xdr:col>
                    <xdr:colOff>514350</xdr:colOff>
                    <xdr:row>15</xdr:row>
                    <xdr:rowOff>228600</xdr:rowOff>
                  </from>
                  <to>
                    <xdr:col>9</xdr:col>
                    <xdr:colOff>238125</xdr:colOff>
                    <xdr:row>17</xdr:row>
                    <xdr:rowOff>9525</xdr:rowOff>
                  </to>
                </anchor>
              </controlPr>
            </control>
          </mc:Choice>
        </mc:AlternateContent>
        <mc:AlternateContent xmlns:mc="http://schemas.openxmlformats.org/markup-compatibility/2006">
          <mc:Choice Requires="x14">
            <control shapeId="110596" r:id="rId7" name="Check Box 4">
              <controlPr defaultSize="0" autoFill="0" autoLine="0" autoPict="0">
                <anchor moveWithCells="1">
                  <from>
                    <xdr:col>8</xdr:col>
                    <xdr:colOff>514350</xdr:colOff>
                    <xdr:row>16</xdr:row>
                    <xdr:rowOff>219075</xdr:rowOff>
                  </from>
                  <to>
                    <xdr:col>9</xdr:col>
                    <xdr:colOff>238125</xdr:colOff>
                    <xdr:row>18</xdr:row>
                    <xdr:rowOff>9525</xdr:rowOff>
                  </to>
                </anchor>
              </controlPr>
            </control>
          </mc:Choice>
        </mc:AlternateContent>
        <mc:AlternateContent xmlns:mc="http://schemas.openxmlformats.org/markup-compatibility/2006">
          <mc:Choice Requires="x14">
            <control shapeId="110597" r:id="rId8" name="Check Box 5">
              <controlPr defaultSize="0" autoFill="0" autoLine="0" autoPict="0">
                <anchor moveWithCells="1">
                  <from>
                    <xdr:col>8</xdr:col>
                    <xdr:colOff>514350</xdr:colOff>
                    <xdr:row>18</xdr:row>
                    <xdr:rowOff>219075</xdr:rowOff>
                  </from>
                  <to>
                    <xdr:col>9</xdr:col>
                    <xdr:colOff>238125</xdr:colOff>
                    <xdr:row>20</xdr:row>
                    <xdr:rowOff>9525</xdr:rowOff>
                  </to>
                </anchor>
              </controlPr>
            </control>
          </mc:Choice>
        </mc:AlternateContent>
        <mc:AlternateContent xmlns:mc="http://schemas.openxmlformats.org/markup-compatibility/2006">
          <mc:Choice Requires="x14">
            <control shapeId="110598" r:id="rId9" name="Check Box 6">
              <controlPr defaultSize="0" autoFill="0" autoLine="0" autoPict="0">
                <anchor moveWithCells="1">
                  <from>
                    <xdr:col>8</xdr:col>
                    <xdr:colOff>514350</xdr:colOff>
                    <xdr:row>19</xdr:row>
                    <xdr:rowOff>228600</xdr:rowOff>
                  </from>
                  <to>
                    <xdr:col>9</xdr:col>
                    <xdr:colOff>238125</xdr:colOff>
                    <xdr:row>21</xdr:row>
                    <xdr:rowOff>9525</xdr:rowOff>
                  </to>
                </anchor>
              </controlPr>
            </control>
          </mc:Choice>
        </mc:AlternateContent>
        <mc:AlternateContent xmlns:mc="http://schemas.openxmlformats.org/markup-compatibility/2006">
          <mc:Choice Requires="x14">
            <control shapeId="110599" r:id="rId10" name="Check Box 7">
              <controlPr defaultSize="0" autoFill="0" autoLine="0" autoPict="0">
                <anchor moveWithCells="1">
                  <from>
                    <xdr:col>9</xdr:col>
                    <xdr:colOff>9525</xdr:colOff>
                    <xdr:row>21</xdr:row>
                    <xdr:rowOff>0</xdr:rowOff>
                  </from>
                  <to>
                    <xdr:col>9</xdr:col>
                    <xdr:colOff>247650</xdr:colOff>
                    <xdr:row>22</xdr:row>
                    <xdr:rowOff>47625</xdr:rowOff>
                  </to>
                </anchor>
              </controlPr>
            </control>
          </mc:Choice>
        </mc:AlternateContent>
        <mc:AlternateContent xmlns:mc="http://schemas.openxmlformats.org/markup-compatibility/2006">
          <mc:Choice Requires="x14">
            <control shapeId="110600" r:id="rId11" name="Check Box 8">
              <controlPr defaultSize="0" autoFill="0" autoLine="0" autoPict="0">
                <anchor moveWithCells="1">
                  <from>
                    <xdr:col>10</xdr:col>
                    <xdr:colOff>19050</xdr:colOff>
                    <xdr:row>25</xdr:row>
                    <xdr:rowOff>238125</xdr:rowOff>
                  </from>
                  <to>
                    <xdr:col>10</xdr:col>
                    <xdr:colOff>266700</xdr:colOff>
                    <xdr:row>27</xdr:row>
                    <xdr:rowOff>28575</xdr:rowOff>
                  </to>
                </anchor>
              </controlPr>
            </control>
          </mc:Choice>
        </mc:AlternateContent>
        <mc:AlternateContent xmlns:mc="http://schemas.openxmlformats.org/markup-compatibility/2006">
          <mc:Choice Requires="x14">
            <control shapeId="110601" r:id="rId12" name="Check Box 9">
              <controlPr defaultSize="0" autoFill="0" autoLine="0" autoPict="0">
                <anchor moveWithCells="1">
                  <from>
                    <xdr:col>10</xdr:col>
                    <xdr:colOff>19050</xdr:colOff>
                    <xdr:row>26</xdr:row>
                    <xdr:rowOff>238125</xdr:rowOff>
                  </from>
                  <to>
                    <xdr:col>10</xdr:col>
                    <xdr:colOff>266700</xdr:colOff>
                    <xdr:row>28</xdr:row>
                    <xdr:rowOff>28575</xdr:rowOff>
                  </to>
                </anchor>
              </controlPr>
            </control>
          </mc:Choice>
        </mc:AlternateContent>
        <mc:AlternateContent xmlns:mc="http://schemas.openxmlformats.org/markup-compatibility/2006">
          <mc:Choice Requires="x14">
            <control shapeId="110602" r:id="rId13" name="Check Box 10">
              <controlPr defaultSize="0" autoFill="0" autoLine="0" autoPict="0">
                <anchor moveWithCells="1">
                  <from>
                    <xdr:col>11</xdr:col>
                    <xdr:colOff>9525</xdr:colOff>
                    <xdr:row>27</xdr:row>
                    <xdr:rowOff>219075</xdr:rowOff>
                  </from>
                  <to>
                    <xdr:col>11</xdr:col>
                    <xdr:colOff>247650</xdr:colOff>
                    <xdr:row>29</xdr:row>
                    <xdr:rowOff>9525</xdr:rowOff>
                  </to>
                </anchor>
              </controlPr>
            </control>
          </mc:Choice>
        </mc:AlternateContent>
        <mc:AlternateContent xmlns:mc="http://schemas.openxmlformats.org/markup-compatibility/2006">
          <mc:Choice Requires="x14">
            <control shapeId="110603" r:id="rId14" name="Check Box 11">
              <controlPr defaultSize="0" autoFill="0" autoLine="0" autoPict="0">
                <anchor moveWithCells="1">
                  <from>
                    <xdr:col>1</xdr:col>
                    <xdr:colOff>9525</xdr:colOff>
                    <xdr:row>32</xdr:row>
                    <xdr:rowOff>295275</xdr:rowOff>
                  </from>
                  <to>
                    <xdr:col>1</xdr:col>
                    <xdr:colOff>247650</xdr:colOff>
                    <xdr:row>34</xdr:row>
                    <xdr:rowOff>9525</xdr:rowOff>
                  </to>
                </anchor>
              </controlPr>
            </control>
          </mc:Choice>
        </mc:AlternateContent>
        <mc:AlternateContent xmlns:mc="http://schemas.openxmlformats.org/markup-compatibility/2006">
          <mc:Choice Requires="x14">
            <control shapeId="110604" r:id="rId15" name="Check Box 12">
              <controlPr defaultSize="0" autoFill="0" autoLine="0" autoPict="0">
                <anchor moveWithCells="1">
                  <from>
                    <xdr:col>1</xdr:col>
                    <xdr:colOff>9525</xdr:colOff>
                    <xdr:row>43</xdr:row>
                    <xdr:rowOff>9525</xdr:rowOff>
                  </from>
                  <to>
                    <xdr:col>1</xdr:col>
                    <xdr:colOff>247650</xdr:colOff>
                    <xdr:row>44</xdr:row>
                    <xdr:rowOff>28575</xdr:rowOff>
                  </to>
                </anchor>
              </controlPr>
            </control>
          </mc:Choice>
        </mc:AlternateContent>
        <mc:AlternateContent xmlns:mc="http://schemas.openxmlformats.org/markup-compatibility/2006">
          <mc:Choice Requires="x14">
            <control shapeId="110605" r:id="rId16" name="Check Box 13">
              <controlPr defaultSize="0" autoFill="0" autoLine="0" autoPict="0">
                <anchor moveWithCells="1">
                  <from>
                    <xdr:col>13</xdr:col>
                    <xdr:colOff>9525</xdr:colOff>
                    <xdr:row>32</xdr:row>
                    <xdr:rowOff>295275</xdr:rowOff>
                  </from>
                  <to>
                    <xdr:col>13</xdr:col>
                    <xdr:colOff>247650</xdr:colOff>
                    <xdr:row>34</xdr:row>
                    <xdr:rowOff>9525</xdr:rowOff>
                  </to>
                </anchor>
              </controlPr>
            </control>
          </mc:Choice>
        </mc:AlternateContent>
        <mc:AlternateContent xmlns:mc="http://schemas.openxmlformats.org/markup-compatibility/2006">
          <mc:Choice Requires="x14">
            <control shapeId="110606" r:id="rId17" name="Check Box 14">
              <controlPr defaultSize="0" autoFill="0" autoLine="0" autoPict="0">
                <anchor moveWithCells="1">
                  <from>
                    <xdr:col>13</xdr:col>
                    <xdr:colOff>9525</xdr:colOff>
                    <xdr:row>33</xdr:row>
                    <xdr:rowOff>285750</xdr:rowOff>
                  </from>
                  <to>
                    <xdr:col>13</xdr:col>
                    <xdr:colOff>247650</xdr:colOff>
                    <xdr:row>35</xdr:row>
                    <xdr:rowOff>0</xdr:rowOff>
                  </to>
                </anchor>
              </controlPr>
            </control>
          </mc:Choice>
        </mc:AlternateContent>
        <mc:AlternateContent xmlns:mc="http://schemas.openxmlformats.org/markup-compatibility/2006">
          <mc:Choice Requires="x14">
            <control shapeId="110607" r:id="rId18" name="Check Box 15">
              <controlPr defaultSize="0" autoFill="0" autoLine="0" autoPict="0">
                <anchor moveWithCells="1">
                  <from>
                    <xdr:col>13</xdr:col>
                    <xdr:colOff>19050</xdr:colOff>
                    <xdr:row>34</xdr:row>
                    <xdr:rowOff>276225</xdr:rowOff>
                  </from>
                  <to>
                    <xdr:col>13</xdr:col>
                    <xdr:colOff>266700</xdr:colOff>
                    <xdr:row>35</xdr:row>
                    <xdr:rowOff>285750</xdr:rowOff>
                  </to>
                </anchor>
              </controlPr>
            </control>
          </mc:Choice>
        </mc:AlternateContent>
        <mc:AlternateContent xmlns:mc="http://schemas.openxmlformats.org/markup-compatibility/2006">
          <mc:Choice Requires="x14">
            <control shapeId="110608" r:id="rId19" name="Check Box 16">
              <controlPr defaultSize="0" autoFill="0" autoLine="0" autoPict="0">
                <anchor moveWithCells="1">
                  <from>
                    <xdr:col>13</xdr:col>
                    <xdr:colOff>19050</xdr:colOff>
                    <xdr:row>35</xdr:row>
                    <xdr:rowOff>276225</xdr:rowOff>
                  </from>
                  <to>
                    <xdr:col>13</xdr:col>
                    <xdr:colOff>266700</xdr:colOff>
                    <xdr:row>36</xdr:row>
                    <xdr:rowOff>276225</xdr:rowOff>
                  </to>
                </anchor>
              </controlPr>
            </control>
          </mc:Choice>
        </mc:AlternateContent>
        <mc:AlternateContent xmlns:mc="http://schemas.openxmlformats.org/markup-compatibility/2006">
          <mc:Choice Requires="x14">
            <control shapeId="110609" r:id="rId20" name="Check Box 17">
              <controlPr defaultSize="0" autoFill="0" autoLine="0" autoPict="0">
                <anchor moveWithCells="1">
                  <from>
                    <xdr:col>13</xdr:col>
                    <xdr:colOff>19050</xdr:colOff>
                    <xdr:row>36</xdr:row>
                    <xdr:rowOff>285750</xdr:rowOff>
                  </from>
                  <to>
                    <xdr:col>13</xdr:col>
                    <xdr:colOff>266700</xdr:colOff>
                    <xdr:row>38</xdr:row>
                    <xdr:rowOff>0</xdr:rowOff>
                  </to>
                </anchor>
              </controlPr>
            </control>
          </mc:Choice>
        </mc:AlternateContent>
        <mc:AlternateContent xmlns:mc="http://schemas.openxmlformats.org/markup-compatibility/2006">
          <mc:Choice Requires="x14">
            <control shapeId="110610" r:id="rId21" name="Check Box 18">
              <controlPr defaultSize="0" autoFill="0" autoLine="0" autoPict="0">
                <anchor moveWithCells="1">
                  <from>
                    <xdr:col>13</xdr:col>
                    <xdr:colOff>19050</xdr:colOff>
                    <xdr:row>39</xdr:row>
                    <xdr:rowOff>285750</xdr:rowOff>
                  </from>
                  <to>
                    <xdr:col>13</xdr:col>
                    <xdr:colOff>266700</xdr:colOff>
                    <xdr:row>41</xdr:row>
                    <xdr:rowOff>9525</xdr:rowOff>
                  </to>
                </anchor>
              </controlPr>
            </control>
          </mc:Choice>
        </mc:AlternateContent>
        <mc:AlternateContent xmlns:mc="http://schemas.openxmlformats.org/markup-compatibility/2006">
          <mc:Choice Requires="x14">
            <control shapeId="110611" r:id="rId22" name="Check Box 19">
              <controlPr defaultSize="0" autoFill="0" autoLine="0" autoPict="0">
                <anchor moveWithCells="1">
                  <from>
                    <xdr:col>13</xdr:col>
                    <xdr:colOff>19050</xdr:colOff>
                    <xdr:row>41</xdr:row>
                    <xdr:rowOff>9525</xdr:rowOff>
                  </from>
                  <to>
                    <xdr:col>13</xdr:col>
                    <xdr:colOff>266700</xdr:colOff>
                    <xdr:row>42</xdr:row>
                    <xdr:rowOff>28575</xdr:rowOff>
                  </to>
                </anchor>
              </controlPr>
            </control>
          </mc:Choice>
        </mc:AlternateContent>
        <mc:AlternateContent xmlns:mc="http://schemas.openxmlformats.org/markup-compatibility/2006">
          <mc:Choice Requires="x14">
            <control shapeId="110612" r:id="rId23" name="Check Box 20">
              <controlPr defaultSize="0" autoFill="0" autoLine="0" autoPict="0">
                <anchor moveWithCells="1">
                  <from>
                    <xdr:col>13</xdr:col>
                    <xdr:colOff>19050</xdr:colOff>
                    <xdr:row>41</xdr:row>
                    <xdr:rowOff>285750</xdr:rowOff>
                  </from>
                  <to>
                    <xdr:col>13</xdr:col>
                    <xdr:colOff>266700</xdr:colOff>
                    <xdr:row>43</xdr:row>
                    <xdr:rowOff>0</xdr:rowOff>
                  </to>
                </anchor>
              </controlPr>
            </control>
          </mc:Choice>
        </mc:AlternateContent>
        <mc:AlternateContent xmlns:mc="http://schemas.openxmlformats.org/markup-compatibility/2006">
          <mc:Choice Requires="x14">
            <control shapeId="110613" r:id="rId24" name="Check Box 21">
              <controlPr defaultSize="0" autoFill="0" autoLine="0" autoPict="0">
                <anchor moveWithCells="1">
                  <from>
                    <xdr:col>1</xdr:col>
                    <xdr:colOff>9525</xdr:colOff>
                    <xdr:row>36</xdr:row>
                    <xdr:rowOff>0</xdr:rowOff>
                  </from>
                  <to>
                    <xdr:col>1</xdr:col>
                    <xdr:colOff>247650</xdr:colOff>
                    <xdr:row>37</xdr:row>
                    <xdr:rowOff>9525</xdr:rowOff>
                  </to>
                </anchor>
              </controlPr>
            </control>
          </mc:Choice>
        </mc:AlternateContent>
        <mc:AlternateContent xmlns:mc="http://schemas.openxmlformats.org/markup-compatibility/2006">
          <mc:Choice Requires="x14">
            <control shapeId="110614" r:id="rId25" name="Check Box 22">
              <controlPr defaultSize="0" autoFill="0" autoLine="0" autoPict="0">
                <anchor moveWithCells="1">
                  <from>
                    <xdr:col>1</xdr:col>
                    <xdr:colOff>9525</xdr:colOff>
                    <xdr:row>38</xdr:row>
                    <xdr:rowOff>0</xdr:rowOff>
                  </from>
                  <to>
                    <xdr:col>1</xdr:col>
                    <xdr:colOff>247650</xdr:colOff>
                    <xdr:row>39</xdr:row>
                    <xdr:rowOff>9525</xdr:rowOff>
                  </to>
                </anchor>
              </controlPr>
            </control>
          </mc:Choice>
        </mc:AlternateContent>
        <mc:AlternateContent xmlns:mc="http://schemas.openxmlformats.org/markup-compatibility/2006">
          <mc:Choice Requires="x14">
            <control shapeId="110615" r:id="rId26" name="Check Box 23">
              <controlPr defaultSize="0" autoFill="0" autoLine="0" autoPict="0">
                <anchor moveWithCells="1">
                  <from>
                    <xdr:col>1</xdr:col>
                    <xdr:colOff>9525</xdr:colOff>
                    <xdr:row>39</xdr:row>
                    <xdr:rowOff>0</xdr:rowOff>
                  </from>
                  <to>
                    <xdr:col>1</xdr:col>
                    <xdr:colOff>247650</xdr:colOff>
                    <xdr:row>40</xdr:row>
                    <xdr:rowOff>19050</xdr:rowOff>
                  </to>
                </anchor>
              </controlPr>
            </control>
          </mc:Choice>
        </mc:AlternateContent>
        <mc:AlternateContent xmlns:mc="http://schemas.openxmlformats.org/markup-compatibility/2006">
          <mc:Choice Requires="x14">
            <control shapeId="110616" r:id="rId27" name="Check Box 24">
              <controlPr defaultSize="0" autoFill="0" autoLine="0" autoPict="0">
                <anchor moveWithCells="1">
                  <from>
                    <xdr:col>1</xdr:col>
                    <xdr:colOff>9525</xdr:colOff>
                    <xdr:row>41</xdr:row>
                    <xdr:rowOff>0</xdr:rowOff>
                  </from>
                  <to>
                    <xdr:col>1</xdr:col>
                    <xdr:colOff>247650</xdr:colOff>
                    <xdr:row>42</xdr:row>
                    <xdr:rowOff>9525</xdr:rowOff>
                  </to>
                </anchor>
              </controlPr>
            </control>
          </mc:Choice>
        </mc:AlternateContent>
        <mc:AlternateContent xmlns:mc="http://schemas.openxmlformats.org/markup-compatibility/2006">
          <mc:Choice Requires="x14">
            <control shapeId="110617" r:id="rId28" name="Check Box 25">
              <controlPr defaultSize="0" autoFill="0" autoLine="0" autoPict="0">
                <anchor moveWithCells="1">
                  <from>
                    <xdr:col>1</xdr:col>
                    <xdr:colOff>9525</xdr:colOff>
                    <xdr:row>40</xdr:row>
                    <xdr:rowOff>0</xdr:rowOff>
                  </from>
                  <to>
                    <xdr:col>1</xdr:col>
                    <xdr:colOff>247650</xdr:colOff>
                    <xdr:row>41</xdr:row>
                    <xdr:rowOff>9525</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F0"/>
  </sheetPr>
  <dimension ref="A1:W223"/>
  <sheetViews>
    <sheetView zoomScaleNormal="100" zoomScaleSheetLayoutView="110" workbookViewId="0">
      <selection activeCell="E1" sqref="E1"/>
    </sheetView>
  </sheetViews>
  <sheetFormatPr defaultRowHeight="18.75"/>
  <cols>
    <col min="1" max="1" width="3.375" style="1" customWidth="1"/>
    <col min="2" max="2" width="9.25" style="1" customWidth="1"/>
    <col min="3" max="4" width="3.125" style="1" customWidth="1"/>
    <col min="5" max="5" width="12.5" style="1" customWidth="1"/>
    <col min="6" max="6" width="3.75" style="1" customWidth="1"/>
    <col min="7" max="7" width="8.75" style="1" customWidth="1"/>
    <col min="8" max="8" width="19.875" style="1" customWidth="1"/>
    <col min="9" max="9" width="8.5" style="1" customWidth="1"/>
    <col min="10" max="10" width="8.375" style="1" customWidth="1"/>
  </cols>
  <sheetData>
    <row r="1" spans="1:10" ht="15" customHeight="1">
      <c r="A1" s="239" t="s">
        <v>2630</v>
      </c>
      <c r="B1" s="239"/>
      <c r="C1" s="239"/>
      <c r="D1" s="239"/>
      <c r="E1" s="239"/>
      <c r="F1" s="239"/>
      <c r="G1" s="239"/>
      <c r="H1" s="239"/>
      <c r="I1" s="239"/>
      <c r="J1" s="240"/>
    </row>
    <row r="2" spans="1:10" ht="15" customHeight="1">
      <c r="A2" s="239"/>
      <c r="B2" s="239"/>
      <c r="C2" s="239"/>
      <c r="D2" s="239"/>
      <c r="E2" s="239"/>
      <c r="F2" s="239"/>
      <c r="G2" s="239"/>
      <c r="H2" s="239"/>
      <c r="I2" s="239"/>
      <c r="J2" s="240"/>
    </row>
    <row r="3" spans="1:10">
      <c r="A3" s="2410" t="s">
        <v>800</v>
      </c>
      <c r="B3" s="2410"/>
      <c r="C3" s="2410"/>
      <c r="D3" s="2410"/>
      <c r="E3" s="2410"/>
      <c r="F3" s="2410"/>
      <c r="G3" s="2410"/>
      <c r="H3" s="2410"/>
      <c r="I3" s="2410"/>
      <c r="J3" s="2410"/>
    </row>
    <row r="4" spans="1:10" ht="7.5" customHeight="1">
      <c r="A4" s="2315"/>
      <c r="B4" s="2315"/>
      <c r="C4" s="2315"/>
      <c r="D4" s="2315"/>
      <c r="E4" s="2315"/>
      <c r="F4" s="2315"/>
      <c r="G4" s="2315"/>
      <c r="H4" s="2315"/>
      <c r="I4" s="2315"/>
      <c r="J4" s="2315"/>
    </row>
    <row r="5" spans="1:10" ht="30" customHeight="1">
      <c r="F5" s="2349" t="s">
        <v>456</v>
      </c>
      <c r="G5" s="2349"/>
      <c r="H5" s="2411"/>
      <c r="I5" s="2411"/>
      <c r="J5" s="2411"/>
    </row>
    <row r="6" spans="1:10" ht="21.75" customHeight="1">
      <c r="F6" s="2378" t="s">
        <v>457</v>
      </c>
      <c r="G6" s="2378"/>
      <c r="H6" s="2412"/>
      <c r="I6" s="2412"/>
      <c r="J6" s="2412"/>
    </row>
    <row r="7" spans="1:10" ht="3.75" customHeight="1"/>
    <row r="8" spans="1:10">
      <c r="A8" s="1" t="s">
        <v>801</v>
      </c>
    </row>
    <row r="9" spans="1:10">
      <c r="A9" s="2413" t="s">
        <v>802</v>
      </c>
      <c r="B9" s="2414"/>
      <c r="C9" s="2414"/>
      <c r="D9" s="2414"/>
      <c r="E9" s="2415"/>
      <c r="F9" s="98" t="s">
        <v>729</v>
      </c>
    </row>
    <row r="10" spans="1:10" ht="12" customHeight="1"/>
    <row r="11" spans="1:10">
      <c r="A11" s="2416" t="s">
        <v>803</v>
      </c>
      <c r="B11" s="2417"/>
      <c r="C11" s="2417"/>
      <c r="D11" s="2417"/>
      <c r="E11" s="2417"/>
      <c r="F11" s="2417"/>
      <c r="G11" s="2417"/>
      <c r="H11" s="2417"/>
      <c r="I11" s="2417"/>
      <c r="J11" s="2417"/>
    </row>
    <row r="12" spans="1:10">
      <c r="A12" s="2417"/>
      <c r="B12" s="2417"/>
      <c r="C12" s="2417"/>
      <c r="D12" s="2417"/>
      <c r="E12" s="2417"/>
      <c r="F12" s="2417"/>
      <c r="G12" s="2417"/>
      <c r="H12" s="2417"/>
      <c r="I12" s="2417"/>
      <c r="J12" s="2417"/>
    </row>
    <row r="13" spans="1:10">
      <c r="A13" s="56"/>
      <c r="B13" s="49" t="s">
        <v>804</v>
      </c>
      <c r="C13" s="49"/>
      <c r="D13" s="49"/>
      <c r="E13" s="49"/>
      <c r="F13" s="49"/>
      <c r="G13" s="49"/>
      <c r="H13" s="49"/>
      <c r="I13" s="49"/>
      <c r="J13" s="53"/>
    </row>
    <row r="14" spans="1:10">
      <c r="A14" s="4"/>
      <c r="B14" s="2313" t="s">
        <v>805</v>
      </c>
      <c r="C14" s="2313"/>
      <c r="D14" s="2313"/>
      <c r="E14" s="2313"/>
      <c r="F14" s="2313"/>
      <c r="G14" s="2313"/>
      <c r="H14" s="2313"/>
      <c r="I14" s="2313"/>
      <c r="J14" s="2314"/>
    </row>
    <row r="15" spans="1:10">
      <c r="A15" s="57"/>
      <c r="B15" s="2304"/>
      <c r="C15" s="2304"/>
      <c r="D15" s="2304"/>
      <c r="E15" s="2304"/>
      <c r="F15" s="2304"/>
      <c r="G15" s="2304"/>
      <c r="H15" s="2304"/>
      <c r="I15" s="2304"/>
      <c r="J15" s="2305"/>
    </row>
    <row r="16" spans="1:10" ht="18.75" customHeight="1">
      <c r="A16" s="2398" t="s">
        <v>806</v>
      </c>
      <c r="B16" s="2407"/>
      <c r="C16" s="56" t="s">
        <v>807</v>
      </c>
      <c r="D16" s="49"/>
      <c r="E16" s="49"/>
      <c r="F16" s="49"/>
      <c r="G16" s="49"/>
      <c r="H16" s="49"/>
      <c r="I16" s="49"/>
      <c r="J16" s="53"/>
    </row>
    <row r="17" spans="1:10">
      <c r="A17" s="2408"/>
      <c r="B17" s="2395"/>
      <c r="C17" s="4"/>
      <c r="D17" s="46"/>
      <c r="E17" s="46" t="s">
        <v>808</v>
      </c>
      <c r="F17" s="46"/>
      <c r="G17" s="46"/>
      <c r="H17" s="46"/>
      <c r="I17" s="46"/>
      <c r="J17" s="54"/>
    </row>
    <row r="18" spans="1:10">
      <c r="A18" s="2408"/>
      <c r="B18" s="2395"/>
      <c r="C18" s="4"/>
      <c r="D18" s="46"/>
      <c r="E18" s="2313" t="s">
        <v>809</v>
      </c>
      <c r="F18" s="2313"/>
      <c r="G18" s="2313"/>
      <c r="H18" s="2313"/>
      <c r="I18" s="2313"/>
      <c r="J18" s="2314"/>
    </row>
    <row r="19" spans="1:10">
      <c r="A19" s="2408"/>
      <c r="B19" s="2395"/>
      <c r="C19" s="57"/>
      <c r="D19" s="47"/>
      <c r="E19" s="2304"/>
      <c r="F19" s="2304"/>
      <c r="G19" s="2304"/>
      <c r="H19" s="2304"/>
      <c r="I19" s="2304"/>
      <c r="J19" s="2305"/>
    </row>
    <row r="20" spans="1:10" ht="27" customHeight="1">
      <c r="A20" s="2408"/>
      <c r="B20" s="2395"/>
      <c r="C20" s="2398" t="s">
        <v>810</v>
      </c>
      <c r="D20" s="2399"/>
      <c r="E20" s="2399"/>
      <c r="F20" s="2399"/>
      <c r="G20" s="2399"/>
      <c r="H20" s="2399"/>
      <c r="I20" s="2399"/>
      <c r="J20" s="2400"/>
    </row>
    <row r="21" spans="1:10" ht="27" customHeight="1">
      <c r="A21" s="2408"/>
      <c r="B21" s="2395"/>
      <c r="C21" s="2404"/>
      <c r="D21" s="2405"/>
      <c r="E21" s="2405"/>
      <c r="F21" s="2405"/>
      <c r="G21" s="2405"/>
      <c r="H21" s="2405"/>
      <c r="I21" s="2405"/>
      <c r="J21" s="2406"/>
    </row>
    <row r="22" spans="1:10" ht="18.75" customHeight="1">
      <c r="A22" s="2408"/>
      <c r="B22" s="2395"/>
      <c r="C22" s="2389" t="s">
        <v>811</v>
      </c>
      <c r="D22" s="2390"/>
      <c r="E22" s="2325" t="s">
        <v>812</v>
      </c>
      <c r="F22" s="2308"/>
      <c r="G22" s="2309"/>
      <c r="H22" s="56"/>
      <c r="I22" s="49"/>
      <c r="J22" s="53"/>
    </row>
    <row r="23" spans="1:10" ht="18.75" customHeight="1">
      <c r="A23" s="2408"/>
      <c r="B23" s="2395"/>
      <c r="C23" s="2391"/>
      <c r="D23" s="2392"/>
      <c r="E23" s="2326" t="s">
        <v>813</v>
      </c>
      <c r="F23" s="2332"/>
      <c r="G23" s="2327"/>
      <c r="H23" s="2351"/>
      <c r="I23" s="2352"/>
      <c r="J23" s="54" t="s">
        <v>814</v>
      </c>
    </row>
    <row r="24" spans="1:10" ht="18.75" customHeight="1">
      <c r="A24" s="2408"/>
      <c r="B24" s="2395"/>
      <c r="C24" s="2391"/>
      <c r="D24" s="2392"/>
      <c r="E24" s="2328" t="s">
        <v>815</v>
      </c>
      <c r="F24" s="2310"/>
      <c r="G24" s="2311"/>
      <c r="H24" s="57" t="s">
        <v>816</v>
      </c>
      <c r="I24" s="47"/>
      <c r="J24" s="55" t="s">
        <v>817</v>
      </c>
    </row>
    <row r="25" spans="1:10" ht="18.75" customHeight="1">
      <c r="A25" s="2408"/>
      <c r="B25" s="2395"/>
      <c r="C25" s="2391"/>
      <c r="D25" s="2392"/>
      <c r="E25" s="99"/>
      <c r="F25" s="100"/>
      <c r="G25" s="101"/>
      <c r="H25" s="49"/>
      <c r="I25" s="49"/>
      <c r="J25" s="53" t="s">
        <v>814</v>
      </c>
    </row>
    <row r="26" spans="1:10" ht="18.75" customHeight="1">
      <c r="A26" s="2408"/>
      <c r="B26" s="2395"/>
      <c r="C26" s="2391"/>
      <c r="D26" s="2392"/>
      <c r="E26" s="4" t="s">
        <v>818</v>
      </c>
      <c r="F26" s="46"/>
      <c r="G26" s="54"/>
      <c r="H26" s="46" t="s">
        <v>816</v>
      </c>
      <c r="I26" s="46"/>
      <c r="J26" s="54" t="s">
        <v>817</v>
      </c>
    </row>
    <row r="27" spans="1:10" ht="18.75" customHeight="1">
      <c r="A27" s="2408"/>
      <c r="B27" s="2395"/>
      <c r="C27" s="2391"/>
      <c r="D27" s="2392"/>
      <c r="E27" s="4" t="s">
        <v>819</v>
      </c>
      <c r="F27" s="46"/>
      <c r="G27" s="54"/>
      <c r="H27" s="2316" t="s">
        <v>820</v>
      </c>
      <c r="I27" s="2316"/>
      <c r="J27" s="2395"/>
    </row>
    <row r="28" spans="1:10" ht="18.75" customHeight="1">
      <c r="A28" s="2408"/>
      <c r="B28" s="2395"/>
      <c r="C28" s="2391"/>
      <c r="D28" s="2392"/>
      <c r="E28" s="4" t="s">
        <v>821</v>
      </c>
      <c r="F28" s="46"/>
      <c r="G28" s="54"/>
      <c r="H28" s="2316"/>
      <c r="I28" s="2316"/>
      <c r="J28" s="2395"/>
    </row>
    <row r="29" spans="1:10" ht="18.75" customHeight="1">
      <c r="A29" s="2408"/>
      <c r="B29" s="2395"/>
      <c r="C29" s="2391"/>
      <c r="D29" s="2392"/>
      <c r="E29" s="57"/>
      <c r="F29" s="47"/>
      <c r="G29" s="55"/>
      <c r="H29" s="2396"/>
      <c r="I29" s="2396"/>
      <c r="J29" s="2397"/>
    </row>
    <row r="30" spans="1:10" ht="18.75" customHeight="1">
      <c r="A30" s="2408"/>
      <c r="B30" s="2395"/>
      <c r="C30" s="2391"/>
      <c r="D30" s="2392"/>
      <c r="E30" s="242" t="s">
        <v>822</v>
      </c>
      <c r="F30" s="49"/>
      <c r="G30" s="53"/>
      <c r="H30" s="56"/>
      <c r="I30" s="49"/>
      <c r="J30" s="53"/>
    </row>
    <row r="31" spans="1:10" ht="18.75" customHeight="1">
      <c r="A31" s="2408"/>
      <c r="B31" s="2395"/>
      <c r="C31" s="2391"/>
      <c r="D31" s="2392"/>
      <c r="E31" s="243" t="s">
        <v>823</v>
      </c>
      <c r="F31" s="46"/>
      <c r="G31" s="54"/>
      <c r="H31" s="2351"/>
      <c r="I31" s="2352"/>
      <c r="J31" s="54" t="s">
        <v>814</v>
      </c>
    </row>
    <row r="32" spans="1:10" ht="18.75" customHeight="1">
      <c r="A32" s="2408"/>
      <c r="B32" s="2395"/>
      <c r="C32" s="2391"/>
      <c r="D32" s="2392"/>
      <c r="E32" s="244" t="s">
        <v>824</v>
      </c>
      <c r="F32" s="47"/>
      <c r="G32" s="55"/>
      <c r="H32" s="57" t="s">
        <v>816</v>
      </c>
      <c r="I32" s="47"/>
      <c r="J32" s="55" t="s">
        <v>817</v>
      </c>
    </row>
    <row r="33" spans="1:10" ht="18.75" customHeight="1">
      <c r="A33" s="2408"/>
      <c r="B33" s="2395"/>
      <c r="C33" s="2391"/>
      <c r="D33" s="2392"/>
      <c r="E33" s="2398" t="s">
        <v>825</v>
      </c>
      <c r="F33" s="2399"/>
      <c r="G33" s="2400"/>
      <c r="H33" s="56"/>
      <c r="I33" s="49"/>
      <c r="J33" s="53"/>
    </row>
    <row r="34" spans="1:10" ht="18.75" customHeight="1">
      <c r="A34" s="2408"/>
      <c r="B34" s="2395"/>
      <c r="C34" s="2391"/>
      <c r="D34" s="2392"/>
      <c r="E34" s="2401"/>
      <c r="F34" s="2402"/>
      <c r="G34" s="2403"/>
      <c r="H34" s="2351"/>
      <c r="I34" s="2352"/>
      <c r="J34" s="54" t="s">
        <v>814</v>
      </c>
    </row>
    <row r="35" spans="1:10" ht="18.75" customHeight="1">
      <c r="A35" s="2408"/>
      <c r="B35" s="2395"/>
      <c r="C35" s="2391"/>
      <c r="D35" s="2392"/>
      <c r="E35" s="2404"/>
      <c r="F35" s="2405"/>
      <c r="G35" s="2406"/>
      <c r="H35" s="57" t="s">
        <v>816</v>
      </c>
      <c r="I35" s="47"/>
      <c r="J35" s="55" t="s">
        <v>817</v>
      </c>
    </row>
    <row r="36" spans="1:10" ht="18.75" customHeight="1">
      <c r="A36" s="2408"/>
      <c r="B36" s="2395"/>
      <c r="C36" s="2391"/>
      <c r="D36" s="2392"/>
      <c r="E36" s="2300" t="s">
        <v>826</v>
      </c>
      <c r="F36" s="2308"/>
      <c r="G36" s="2309"/>
      <c r="H36" s="56"/>
      <c r="I36" s="49"/>
      <c r="J36" s="53"/>
    </row>
    <row r="37" spans="1:10" ht="18.75" customHeight="1">
      <c r="A37" s="2408"/>
      <c r="B37" s="2395"/>
      <c r="C37" s="2391"/>
      <c r="D37" s="2392"/>
      <c r="E37" s="2326"/>
      <c r="F37" s="2332"/>
      <c r="G37" s="2327"/>
      <c r="H37" s="2351"/>
      <c r="I37" s="2352"/>
      <c r="J37" s="54" t="s">
        <v>814</v>
      </c>
    </row>
    <row r="38" spans="1:10" ht="18.75" customHeight="1">
      <c r="A38" s="2409"/>
      <c r="B38" s="2397"/>
      <c r="C38" s="2393"/>
      <c r="D38" s="2394"/>
      <c r="E38" s="2328"/>
      <c r="F38" s="2310"/>
      <c r="G38" s="2311"/>
      <c r="H38" s="57" t="s">
        <v>816</v>
      </c>
      <c r="I38" s="47"/>
      <c r="J38" s="55" t="s">
        <v>817</v>
      </c>
    </row>
    <row r="39" spans="1:10" ht="18" customHeight="1">
      <c r="A39" s="1" t="s">
        <v>2630</v>
      </c>
      <c r="B39" s="245"/>
      <c r="C39" s="246"/>
      <c r="D39" s="246"/>
      <c r="E39" s="92"/>
      <c r="F39" s="92"/>
      <c r="G39" s="92"/>
      <c r="H39" s="46"/>
      <c r="I39" s="46"/>
      <c r="J39" s="247"/>
    </row>
    <row r="40" spans="1:10" ht="24.75" customHeight="1">
      <c r="A40" s="245"/>
      <c r="B40" s="245"/>
      <c r="C40" s="246"/>
      <c r="D40" s="246"/>
      <c r="E40" s="92"/>
      <c r="F40" s="2349" t="s">
        <v>456</v>
      </c>
      <c r="G40" s="2349"/>
      <c r="H40" s="2350">
        <f>H5</f>
        <v>0</v>
      </c>
      <c r="I40" s="2350"/>
      <c r="J40" s="2350"/>
    </row>
    <row r="41" spans="1:10" ht="18.75" customHeight="1">
      <c r="A41" s="245"/>
      <c r="B41" s="245"/>
      <c r="C41" s="246"/>
      <c r="D41" s="246"/>
      <c r="E41" s="92"/>
      <c r="F41" s="2333" t="s">
        <v>457</v>
      </c>
      <c r="G41" s="2333"/>
      <c r="H41" s="2334">
        <f>H6</f>
        <v>0</v>
      </c>
      <c r="I41" s="2334"/>
      <c r="J41" s="2334"/>
    </row>
    <row r="42" spans="1:10" ht="6" customHeight="1">
      <c r="A42" s="245"/>
      <c r="B42" s="245"/>
      <c r="C42" s="246"/>
      <c r="D42" s="246"/>
      <c r="E42" s="92"/>
      <c r="F42" s="248"/>
      <c r="G42" s="249"/>
      <c r="H42" s="250"/>
      <c r="I42" s="250"/>
      <c r="J42" s="250"/>
    </row>
    <row r="43" spans="1:10" ht="18.75" customHeight="1">
      <c r="A43" s="2383"/>
      <c r="B43" s="2384"/>
      <c r="C43" s="251"/>
      <c r="D43" s="252"/>
      <c r="E43" s="2300" t="s">
        <v>827</v>
      </c>
      <c r="F43" s="2308"/>
      <c r="G43" s="2309"/>
      <c r="H43" s="56"/>
      <c r="I43" s="49"/>
      <c r="J43" s="53"/>
    </row>
    <row r="44" spans="1:10" ht="18.75" customHeight="1">
      <c r="A44" s="2385"/>
      <c r="B44" s="2386"/>
      <c r="C44" s="253"/>
      <c r="D44" s="254"/>
      <c r="E44" s="2326"/>
      <c r="F44" s="2332"/>
      <c r="G44" s="2327"/>
      <c r="H44" s="2351"/>
      <c r="I44" s="2352"/>
      <c r="J44" s="54" t="s">
        <v>814</v>
      </c>
    </row>
    <row r="45" spans="1:10" ht="18.75" customHeight="1">
      <c r="A45" s="2385"/>
      <c r="B45" s="2386"/>
      <c r="C45" s="253"/>
      <c r="D45" s="254"/>
      <c r="E45" s="2328"/>
      <c r="F45" s="2310"/>
      <c r="G45" s="2311"/>
      <c r="H45" s="57" t="s">
        <v>816</v>
      </c>
      <c r="I45" s="47"/>
      <c r="J45" s="55" t="s">
        <v>817</v>
      </c>
    </row>
    <row r="46" spans="1:10" ht="18.75" customHeight="1">
      <c r="A46" s="2385"/>
      <c r="B46" s="2386"/>
      <c r="C46" s="253"/>
      <c r="D46" s="254"/>
      <c r="E46" s="2300" t="s">
        <v>828</v>
      </c>
      <c r="F46" s="2308"/>
      <c r="G46" s="2309"/>
      <c r="H46" s="56"/>
      <c r="I46" s="49"/>
      <c r="J46" s="53"/>
    </row>
    <row r="47" spans="1:10" ht="18.75" customHeight="1">
      <c r="A47" s="2385"/>
      <c r="B47" s="2386"/>
      <c r="C47" s="253"/>
      <c r="D47" s="254"/>
      <c r="E47" s="2326"/>
      <c r="F47" s="2332"/>
      <c r="G47" s="2327"/>
      <c r="H47" s="2351"/>
      <c r="I47" s="2352"/>
      <c r="J47" s="54" t="s">
        <v>814</v>
      </c>
    </row>
    <row r="48" spans="1:10" ht="18.75" customHeight="1">
      <c r="A48" s="2385"/>
      <c r="B48" s="2386"/>
      <c r="C48" s="255"/>
      <c r="D48" s="256"/>
      <c r="E48" s="2328"/>
      <c r="F48" s="2310"/>
      <c r="G48" s="2311"/>
      <c r="H48" s="57" t="s">
        <v>816</v>
      </c>
      <c r="I48" s="47"/>
      <c r="J48" s="55" t="s">
        <v>817</v>
      </c>
    </row>
    <row r="49" spans="1:10">
      <c r="A49" s="2385"/>
      <c r="B49" s="2386"/>
      <c r="C49" s="2389" t="s">
        <v>829</v>
      </c>
      <c r="D49" s="2390"/>
      <c r="E49" s="2300" t="s">
        <v>830</v>
      </c>
      <c r="F49" s="2308"/>
      <c r="G49" s="2309"/>
      <c r="H49" s="56"/>
      <c r="I49" s="49"/>
      <c r="J49" s="53"/>
    </row>
    <row r="50" spans="1:10">
      <c r="A50" s="2385"/>
      <c r="B50" s="2386"/>
      <c r="C50" s="2391"/>
      <c r="D50" s="2392"/>
      <c r="E50" s="2326"/>
      <c r="F50" s="2332"/>
      <c r="G50" s="2327"/>
      <c r="H50" s="2351"/>
      <c r="I50" s="2352"/>
      <c r="J50" s="54" t="s">
        <v>814</v>
      </c>
    </row>
    <row r="51" spans="1:10">
      <c r="A51" s="2385"/>
      <c r="B51" s="2386"/>
      <c r="C51" s="2391"/>
      <c r="D51" s="2392"/>
      <c r="E51" s="2328"/>
      <c r="F51" s="2310"/>
      <c r="G51" s="2311"/>
      <c r="H51" s="57" t="s">
        <v>816</v>
      </c>
      <c r="I51" s="47"/>
      <c r="J51" s="55" t="s">
        <v>817</v>
      </c>
    </row>
    <row r="52" spans="1:10">
      <c r="A52" s="2385"/>
      <c r="B52" s="2386"/>
      <c r="C52" s="2391"/>
      <c r="D52" s="2392"/>
      <c r="E52" s="2300" t="s">
        <v>831</v>
      </c>
      <c r="F52" s="2308"/>
      <c r="G52" s="2309"/>
      <c r="H52" s="56"/>
      <c r="I52" s="49"/>
      <c r="J52" s="53"/>
    </row>
    <row r="53" spans="1:10">
      <c r="A53" s="2385"/>
      <c r="B53" s="2386"/>
      <c r="C53" s="2391"/>
      <c r="D53" s="2392"/>
      <c r="E53" s="2326"/>
      <c r="F53" s="2332"/>
      <c r="G53" s="2327"/>
      <c r="H53" s="2351"/>
      <c r="I53" s="2352"/>
      <c r="J53" s="54" t="s">
        <v>814</v>
      </c>
    </row>
    <row r="54" spans="1:10">
      <c r="A54" s="2387"/>
      <c r="B54" s="2388"/>
      <c r="C54" s="2393"/>
      <c r="D54" s="2394"/>
      <c r="E54" s="2328"/>
      <c r="F54" s="2310"/>
      <c r="G54" s="2311"/>
      <c r="H54" s="57" t="s">
        <v>816</v>
      </c>
      <c r="I54" s="47"/>
      <c r="J54" s="55" t="s">
        <v>817</v>
      </c>
    </row>
    <row r="55" spans="1:10">
      <c r="A55" s="2300" t="s">
        <v>832</v>
      </c>
      <c r="B55" s="2302"/>
      <c r="C55" s="257" t="s">
        <v>833</v>
      </c>
      <c r="D55" s="258"/>
      <c r="E55" s="258"/>
      <c r="F55" s="258"/>
      <c r="G55" s="258"/>
      <c r="H55" s="258"/>
      <c r="I55" s="258"/>
      <c r="J55" s="259"/>
    </row>
    <row r="56" spans="1:10">
      <c r="A56" s="2312"/>
      <c r="B56" s="2314"/>
      <c r="C56" s="260"/>
      <c r="D56" s="261" t="s">
        <v>834</v>
      </c>
      <c r="E56" s="261"/>
      <c r="F56" s="261"/>
      <c r="G56" s="261"/>
      <c r="H56" s="261"/>
      <c r="I56" s="261"/>
      <c r="J56" s="262"/>
    </row>
    <row r="57" spans="1:10">
      <c r="A57" s="2312"/>
      <c r="B57" s="2314"/>
      <c r="C57" s="4"/>
      <c r="D57" s="2313" t="s">
        <v>835</v>
      </c>
      <c r="E57" s="2313"/>
      <c r="F57" s="2313"/>
      <c r="G57" s="2313"/>
      <c r="H57" s="2313"/>
      <c r="I57" s="2313"/>
      <c r="J57" s="2314"/>
    </row>
    <row r="58" spans="1:10">
      <c r="A58" s="2303"/>
      <c r="B58" s="2305"/>
      <c r="C58" s="57"/>
      <c r="D58" s="2304"/>
      <c r="E58" s="2304"/>
      <c r="F58" s="2304"/>
      <c r="G58" s="2304"/>
      <c r="H58" s="2304"/>
      <c r="I58" s="2304"/>
      <c r="J58" s="2305"/>
    </row>
    <row r="59" spans="1:10">
      <c r="A59" s="2300" t="s">
        <v>836</v>
      </c>
      <c r="B59" s="2302"/>
      <c r="C59" s="56" t="s">
        <v>837</v>
      </c>
      <c r="D59" s="49"/>
      <c r="E59" s="49"/>
      <c r="F59" s="49"/>
      <c r="G59" s="49"/>
      <c r="H59" s="49"/>
      <c r="I59" s="49"/>
      <c r="J59" s="53"/>
    </row>
    <row r="60" spans="1:10">
      <c r="A60" s="2312"/>
      <c r="B60" s="2314"/>
      <c r="C60" s="4"/>
      <c r="D60" s="46" t="s">
        <v>838</v>
      </c>
      <c r="E60" s="46"/>
      <c r="F60" s="46"/>
      <c r="G60" s="46"/>
      <c r="H60" s="46"/>
      <c r="I60" s="46"/>
      <c r="J60" s="54"/>
    </row>
    <row r="61" spans="1:10">
      <c r="A61" s="2312"/>
      <c r="B61" s="2314"/>
      <c r="C61" s="4"/>
      <c r="D61" s="46" t="s">
        <v>839</v>
      </c>
      <c r="E61" s="46"/>
      <c r="F61" s="46"/>
      <c r="G61" s="46"/>
      <c r="H61" s="46"/>
      <c r="I61" s="46"/>
      <c r="J61" s="54"/>
    </row>
    <row r="62" spans="1:10">
      <c r="A62" s="2312"/>
      <c r="B62" s="2314"/>
      <c r="C62" s="263"/>
      <c r="D62" s="264"/>
      <c r="E62" s="2379"/>
      <c r="F62" s="2379"/>
      <c r="G62" s="264" t="s">
        <v>840</v>
      </c>
      <c r="H62" s="264" t="s">
        <v>816</v>
      </c>
      <c r="I62" s="265"/>
      <c r="J62" s="266" t="s">
        <v>817</v>
      </c>
    </row>
    <row r="63" spans="1:10">
      <c r="A63" s="2312"/>
      <c r="B63" s="2314"/>
      <c r="C63" s="2380" t="s">
        <v>841</v>
      </c>
      <c r="D63" s="2381"/>
      <c r="E63" s="2381"/>
      <c r="F63" s="2381"/>
      <c r="G63" s="2381"/>
      <c r="H63" s="2381"/>
      <c r="I63" s="2381"/>
      <c r="J63" s="2382"/>
    </row>
    <row r="64" spans="1:10">
      <c r="A64" s="2312"/>
      <c r="B64" s="2314"/>
      <c r="C64" s="2326" t="s">
        <v>842</v>
      </c>
      <c r="D64" s="2332"/>
      <c r="E64" s="2332"/>
      <c r="F64" s="2332"/>
      <c r="G64" s="2332"/>
      <c r="H64" s="2332"/>
      <c r="I64" s="2332"/>
      <c r="J64" s="267" t="s">
        <v>843</v>
      </c>
    </row>
    <row r="65" spans="1:10" ht="33" customHeight="1">
      <c r="A65" s="2312"/>
      <c r="B65" s="2314"/>
      <c r="C65" s="4"/>
      <c r="D65" s="2313" t="s">
        <v>844</v>
      </c>
      <c r="E65" s="2313"/>
      <c r="F65" s="2313"/>
      <c r="G65" s="2313"/>
      <c r="H65" s="2313"/>
      <c r="I65" s="2313"/>
      <c r="J65" s="2314"/>
    </row>
    <row r="66" spans="1:10">
      <c r="A66" s="2303"/>
      <c r="B66" s="2305"/>
      <c r="C66" s="57"/>
      <c r="D66" s="47" t="s">
        <v>845</v>
      </c>
      <c r="E66" s="47"/>
      <c r="F66" s="47"/>
      <c r="G66" s="47"/>
      <c r="H66" s="268"/>
      <c r="I66" s="268"/>
      <c r="J66" s="55" t="s">
        <v>840</v>
      </c>
    </row>
    <row r="67" spans="1:10">
      <c r="A67" s="2300" t="s">
        <v>846</v>
      </c>
      <c r="B67" s="2302"/>
      <c r="C67" s="125" t="s">
        <v>847</v>
      </c>
      <c r="D67" s="62"/>
      <c r="E67" s="62"/>
      <c r="F67" s="62"/>
      <c r="G67" s="62"/>
      <c r="H67" s="62"/>
      <c r="I67" s="62"/>
      <c r="J67" s="124"/>
    </row>
    <row r="68" spans="1:10">
      <c r="A68" s="2312"/>
      <c r="B68" s="2314"/>
      <c r="C68" s="257"/>
      <c r="D68" s="258" t="s">
        <v>848</v>
      </c>
      <c r="E68" s="258"/>
      <c r="F68" s="258"/>
      <c r="G68" s="258"/>
      <c r="H68" s="258"/>
      <c r="I68" s="257"/>
      <c r="J68" s="269" t="s">
        <v>729</v>
      </c>
    </row>
    <row r="69" spans="1:10">
      <c r="A69" s="2312"/>
      <c r="B69" s="2314"/>
      <c r="C69" s="260"/>
      <c r="D69" s="261" t="s">
        <v>849</v>
      </c>
      <c r="E69" s="261"/>
      <c r="F69" s="261"/>
      <c r="G69" s="261"/>
      <c r="H69" s="261"/>
      <c r="I69" s="260"/>
      <c r="J69" s="270" t="s">
        <v>729</v>
      </c>
    </row>
    <row r="70" spans="1:10">
      <c r="A70" s="2312"/>
      <c r="B70" s="2314"/>
      <c r="C70" s="260"/>
      <c r="D70" s="261" t="s">
        <v>850</v>
      </c>
      <c r="E70" s="261"/>
      <c r="F70" s="261"/>
      <c r="G70" s="261"/>
      <c r="H70" s="261"/>
      <c r="I70" s="260"/>
      <c r="J70" s="270" t="s">
        <v>729</v>
      </c>
    </row>
    <row r="71" spans="1:10">
      <c r="A71" s="2312"/>
      <c r="B71" s="2314"/>
      <c r="C71" s="260"/>
      <c r="D71" s="261" t="s">
        <v>851</v>
      </c>
      <c r="E71" s="261"/>
      <c r="F71" s="261"/>
      <c r="G71" s="261"/>
      <c r="H71" s="261"/>
      <c r="I71" s="260"/>
      <c r="J71" s="270" t="s">
        <v>729</v>
      </c>
    </row>
    <row r="72" spans="1:10">
      <c r="A72" s="2312"/>
      <c r="B72" s="2314"/>
      <c r="C72" s="260"/>
      <c r="D72" s="261" t="s">
        <v>852</v>
      </c>
      <c r="E72" s="261"/>
      <c r="F72" s="261"/>
      <c r="G72" s="261"/>
      <c r="H72" s="261"/>
      <c r="I72" s="260"/>
      <c r="J72" s="270" t="s">
        <v>729</v>
      </c>
    </row>
    <row r="73" spans="1:10">
      <c r="A73" s="2312"/>
      <c r="B73" s="2314"/>
      <c r="C73" s="260"/>
      <c r="D73" s="261" t="s">
        <v>853</v>
      </c>
      <c r="E73" s="261"/>
      <c r="F73" s="261"/>
      <c r="G73" s="261"/>
      <c r="H73" s="261"/>
      <c r="I73" s="260"/>
      <c r="J73" s="270" t="s">
        <v>729</v>
      </c>
    </row>
    <row r="74" spans="1:10">
      <c r="A74" s="2312"/>
      <c r="B74" s="2314"/>
      <c r="C74" s="260"/>
      <c r="D74" s="261" t="s">
        <v>854</v>
      </c>
      <c r="E74" s="261"/>
      <c r="F74" s="261"/>
      <c r="G74" s="261"/>
      <c r="H74" s="261"/>
      <c r="I74" s="260"/>
      <c r="J74" s="270" t="s">
        <v>729</v>
      </c>
    </row>
    <row r="75" spans="1:10">
      <c r="A75" s="2303"/>
      <c r="B75" s="2305"/>
      <c r="C75" s="271"/>
      <c r="D75" s="272" t="s">
        <v>855</v>
      </c>
      <c r="E75" s="272"/>
      <c r="F75" s="272"/>
      <c r="G75" s="272"/>
      <c r="H75" s="272"/>
      <c r="I75" s="271"/>
      <c r="J75" s="273" t="s">
        <v>729</v>
      </c>
    </row>
    <row r="76" spans="1:10">
      <c r="A76" s="2375" t="s">
        <v>856</v>
      </c>
      <c r="B76" s="2376"/>
      <c r="C76" s="62"/>
      <c r="D76" s="274" t="s">
        <v>857</v>
      </c>
      <c r="E76" s="62"/>
      <c r="F76" s="62"/>
      <c r="G76" s="62"/>
      <c r="H76" s="62"/>
      <c r="I76" s="62"/>
      <c r="J76" s="275"/>
    </row>
    <row r="78" spans="1:10" ht="14.25" customHeight="1">
      <c r="A78" s="1" t="s">
        <v>2630</v>
      </c>
      <c r="B78" s="245"/>
      <c r="C78" s="246"/>
      <c r="D78" s="246"/>
      <c r="E78" s="92"/>
      <c r="F78" s="92"/>
      <c r="G78" s="92"/>
      <c r="H78" s="46"/>
      <c r="I78" s="46"/>
      <c r="J78" s="247"/>
    </row>
    <row r="79" spans="1:10">
      <c r="A79" s="245"/>
      <c r="B79" s="245"/>
      <c r="C79" s="246"/>
      <c r="D79" s="246"/>
      <c r="E79" s="92"/>
      <c r="F79" s="2377" t="s">
        <v>456</v>
      </c>
      <c r="G79" s="2377"/>
      <c r="H79" s="2350">
        <f>H5</f>
        <v>0</v>
      </c>
      <c r="I79" s="2350"/>
      <c r="J79" s="2350"/>
    </row>
    <row r="80" spans="1:10">
      <c r="A80" s="245"/>
      <c r="B80" s="245"/>
      <c r="C80" s="246"/>
      <c r="D80" s="246"/>
      <c r="E80" s="92"/>
      <c r="F80" s="2378" t="s">
        <v>457</v>
      </c>
      <c r="G80" s="2378"/>
      <c r="H80" s="2334">
        <f>H6</f>
        <v>0</v>
      </c>
      <c r="I80" s="2334"/>
      <c r="J80" s="2334"/>
    </row>
    <row r="81" spans="1:10" ht="4.5" customHeight="1"/>
    <row r="82" spans="1:10" ht="17.25" customHeight="1">
      <c r="A82" s="2300" t="s">
        <v>858</v>
      </c>
      <c r="B82" s="2302"/>
      <c r="C82" s="276"/>
      <c r="D82" s="277"/>
      <c r="E82" s="277"/>
      <c r="F82" s="277"/>
      <c r="G82" s="277"/>
      <c r="H82" s="277"/>
      <c r="I82" s="277"/>
      <c r="J82" s="50"/>
    </row>
    <row r="83" spans="1:10" ht="17.25" customHeight="1">
      <c r="A83" s="2312"/>
      <c r="B83" s="2314"/>
      <c r="C83" s="59"/>
      <c r="D83" s="58"/>
      <c r="E83" s="278" t="s">
        <v>504</v>
      </c>
      <c r="F83" s="58"/>
      <c r="G83" s="58"/>
      <c r="H83" s="58" t="s">
        <v>859</v>
      </c>
      <c r="I83" s="58"/>
      <c r="J83" s="51"/>
    </row>
    <row r="84" spans="1:10" ht="17.25" customHeight="1">
      <c r="A84" s="2303"/>
      <c r="B84" s="2305"/>
      <c r="C84" s="60"/>
      <c r="D84" s="268"/>
      <c r="E84" s="268"/>
      <c r="F84" s="268"/>
      <c r="G84" s="268"/>
      <c r="H84" s="268"/>
      <c r="I84" s="268"/>
      <c r="J84" s="52"/>
    </row>
    <row r="85" spans="1:10">
      <c r="A85" s="2300" t="s">
        <v>860</v>
      </c>
      <c r="B85" s="2302"/>
      <c r="C85" s="276"/>
      <c r="D85" s="277"/>
      <c r="E85" s="277"/>
      <c r="F85" s="277"/>
      <c r="G85" s="277"/>
      <c r="H85" s="277"/>
      <c r="I85" s="277"/>
      <c r="J85" s="50"/>
    </row>
    <row r="86" spans="1:10">
      <c r="A86" s="2312"/>
      <c r="B86" s="2314"/>
      <c r="C86" s="59"/>
      <c r="D86" s="58"/>
      <c r="E86" s="278" t="s">
        <v>504</v>
      </c>
      <c r="F86" s="58"/>
      <c r="G86" s="58"/>
      <c r="H86" s="58" t="s">
        <v>859</v>
      </c>
      <c r="I86" s="58"/>
      <c r="J86" s="51"/>
    </row>
    <row r="87" spans="1:10" ht="21.75" customHeight="1">
      <c r="A87" s="2303"/>
      <c r="B87" s="2305"/>
      <c r="C87" s="60"/>
      <c r="D87" s="268"/>
      <c r="E87" s="268"/>
      <c r="F87" s="268"/>
      <c r="G87" s="268"/>
      <c r="H87" s="268"/>
      <c r="I87" s="268"/>
      <c r="J87" s="52"/>
    </row>
    <row r="88" spans="1:10">
      <c r="A88" s="2300" t="s">
        <v>861</v>
      </c>
      <c r="B88" s="2302"/>
      <c r="C88" s="257"/>
      <c r="D88" s="258" t="s">
        <v>862</v>
      </c>
      <c r="E88" s="258"/>
      <c r="F88" s="258"/>
      <c r="G88" s="258"/>
      <c r="H88" s="258"/>
      <c r="I88" s="258"/>
      <c r="J88" s="259"/>
    </row>
    <row r="89" spans="1:10">
      <c r="A89" s="2312"/>
      <c r="B89" s="2314"/>
      <c r="C89" s="260"/>
      <c r="D89" s="261" t="s">
        <v>863</v>
      </c>
      <c r="E89" s="261"/>
      <c r="F89" s="261"/>
      <c r="G89" s="261"/>
      <c r="H89" s="261"/>
      <c r="I89" s="261"/>
      <c r="J89" s="262"/>
    </row>
    <row r="90" spans="1:10">
      <c r="A90" s="2303"/>
      <c r="B90" s="2305"/>
      <c r="C90" s="271"/>
      <c r="D90" s="272" t="s">
        <v>864</v>
      </c>
      <c r="E90" s="272"/>
      <c r="F90" s="272"/>
      <c r="G90" s="272"/>
      <c r="H90" s="272"/>
      <c r="I90" s="272"/>
      <c r="J90" s="279"/>
    </row>
    <row r="91" spans="1:10" ht="17.25" customHeight="1">
      <c r="A91" s="2300" t="s">
        <v>865</v>
      </c>
      <c r="B91" s="2302"/>
      <c r="C91" s="276" t="s">
        <v>811</v>
      </c>
      <c r="D91" s="2301" t="s">
        <v>866</v>
      </c>
      <c r="E91" s="2301"/>
      <c r="F91" s="2301"/>
      <c r="G91" s="2301"/>
      <c r="H91" s="2301"/>
      <c r="I91" s="2301"/>
      <c r="J91" s="2302"/>
    </row>
    <row r="92" spans="1:10" ht="17.25" customHeight="1">
      <c r="A92" s="2312"/>
      <c r="B92" s="2314"/>
      <c r="C92" s="59"/>
      <c r="D92" s="2313"/>
      <c r="E92" s="2313"/>
      <c r="F92" s="2313"/>
      <c r="G92" s="2313"/>
      <c r="H92" s="2313"/>
      <c r="I92" s="2313"/>
      <c r="J92" s="2314"/>
    </row>
    <row r="93" spans="1:10" ht="17.25" customHeight="1">
      <c r="A93" s="2312"/>
      <c r="B93" s="2314"/>
      <c r="C93" s="59"/>
      <c r="D93" s="58" t="s">
        <v>867</v>
      </c>
      <c r="E93" s="58"/>
      <c r="F93" s="2332"/>
      <c r="G93" s="2332"/>
      <c r="H93" s="2332"/>
      <c r="I93" s="58"/>
      <c r="J93" s="51"/>
    </row>
    <row r="94" spans="1:10" ht="17.25" customHeight="1">
      <c r="A94" s="2312"/>
      <c r="B94" s="2314"/>
      <c r="C94" s="60"/>
      <c r="D94" s="268" t="s">
        <v>868</v>
      </c>
      <c r="E94" s="268"/>
      <c r="F94" s="2310"/>
      <c r="G94" s="2310"/>
      <c r="H94" s="2310"/>
      <c r="I94" s="268"/>
      <c r="J94" s="52"/>
    </row>
    <row r="95" spans="1:10">
      <c r="A95" s="2312"/>
      <c r="B95" s="2314"/>
      <c r="C95" s="56" t="s">
        <v>829</v>
      </c>
      <c r="D95" s="2301" t="s">
        <v>869</v>
      </c>
      <c r="E95" s="2301"/>
      <c r="F95" s="2301"/>
      <c r="G95" s="2301"/>
      <c r="H95" s="2301"/>
      <c r="I95" s="2301"/>
      <c r="J95" s="2302"/>
    </row>
    <row r="96" spans="1:10">
      <c r="A96" s="2312"/>
      <c r="B96" s="2314"/>
      <c r="C96" s="57"/>
      <c r="D96" s="2304"/>
      <c r="E96" s="2304"/>
      <c r="F96" s="2304"/>
      <c r="G96" s="2304"/>
      <c r="H96" s="2304"/>
      <c r="I96" s="2304"/>
      <c r="J96" s="2305"/>
    </row>
    <row r="97" spans="1:10">
      <c r="A97" s="2312"/>
      <c r="B97" s="2314"/>
      <c r="C97" s="56" t="s">
        <v>870</v>
      </c>
      <c r="D97" s="280" t="s">
        <v>871</v>
      </c>
      <c r="E97" s="49"/>
      <c r="F97" s="49"/>
      <c r="G97" s="49"/>
      <c r="H97" s="49"/>
      <c r="I97" s="49"/>
      <c r="J97" s="53"/>
    </row>
    <row r="98" spans="1:10">
      <c r="A98" s="2312"/>
      <c r="B98" s="2314"/>
      <c r="C98" s="57"/>
      <c r="D98" s="281" t="s">
        <v>872</v>
      </c>
      <c r="E98" s="47"/>
      <c r="F98" s="47"/>
      <c r="G98" s="47"/>
      <c r="H98" s="47"/>
      <c r="I98" s="47"/>
      <c r="J98" s="55"/>
    </row>
    <row r="99" spans="1:10">
      <c r="A99" s="2312"/>
      <c r="B99" s="2314"/>
      <c r="C99" s="4" t="s">
        <v>873</v>
      </c>
      <c r="D99" s="2371" t="s">
        <v>874</v>
      </c>
      <c r="E99" s="2371"/>
      <c r="F99" s="2371"/>
      <c r="G99" s="2371"/>
      <c r="H99" s="2371"/>
      <c r="I99" s="2371"/>
      <c r="J99" s="2372"/>
    </row>
    <row r="100" spans="1:10">
      <c r="A100" s="2312"/>
      <c r="B100" s="2314"/>
      <c r="C100" s="4"/>
      <c r="D100" s="282" t="s">
        <v>875</v>
      </c>
      <c r="E100" s="46"/>
      <c r="F100" s="46"/>
      <c r="G100" s="46"/>
      <c r="H100" s="2373"/>
      <c r="I100" s="2373"/>
      <c r="J100" s="2374"/>
    </row>
    <row r="101" spans="1:10">
      <c r="A101" s="2312"/>
      <c r="B101" s="2314"/>
      <c r="C101" s="4"/>
      <c r="D101" s="282" t="s">
        <v>876</v>
      </c>
      <c r="E101" s="46"/>
      <c r="F101" s="46"/>
      <c r="G101" s="46"/>
      <c r="H101" s="2362"/>
      <c r="I101" s="2362"/>
      <c r="J101" s="2363"/>
    </row>
    <row r="102" spans="1:10">
      <c r="A102" s="2312"/>
      <c r="B102" s="2314"/>
      <c r="C102" s="56" t="s">
        <v>877</v>
      </c>
      <c r="D102" s="280" t="s">
        <v>878</v>
      </c>
      <c r="E102" s="49"/>
      <c r="F102" s="49"/>
      <c r="G102" s="49"/>
      <c r="H102" s="49"/>
      <c r="I102" s="49"/>
      <c r="J102" s="53"/>
    </row>
    <row r="103" spans="1:10">
      <c r="A103" s="2303"/>
      <c r="B103" s="2305"/>
      <c r="C103" s="57"/>
      <c r="D103" s="2364" t="s">
        <v>879</v>
      </c>
      <c r="E103" s="2364"/>
      <c r="F103" s="2364"/>
      <c r="G103" s="2364"/>
      <c r="H103" s="2310" t="s">
        <v>880</v>
      </c>
      <c r="I103" s="2310"/>
      <c r="J103" s="55"/>
    </row>
    <row r="104" spans="1:10">
      <c r="A104" s="2300" t="s">
        <v>881</v>
      </c>
      <c r="B104" s="2302"/>
      <c r="C104" s="257" t="s">
        <v>882</v>
      </c>
      <c r="D104" s="258"/>
      <c r="E104" s="258"/>
      <c r="F104" s="258"/>
      <c r="G104" s="258"/>
      <c r="H104" s="258"/>
      <c r="I104" s="258"/>
      <c r="J104" s="259"/>
    </row>
    <row r="105" spans="1:10">
      <c r="A105" s="2312"/>
      <c r="B105" s="2314"/>
      <c r="C105" s="2351"/>
      <c r="D105" s="46" t="s">
        <v>883</v>
      </c>
      <c r="E105" s="46"/>
      <c r="F105" s="46"/>
      <c r="G105" s="46"/>
      <c r="H105" s="46"/>
      <c r="I105" s="46"/>
      <c r="J105" s="54"/>
    </row>
    <row r="106" spans="1:10">
      <c r="A106" s="2312"/>
      <c r="B106" s="2314"/>
      <c r="C106" s="2365"/>
      <c r="D106" s="264" t="s">
        <v>884</v>
      </c>
      <c r="E106" s="264"/>
      <c r="F106" s="264"/>
      <c r="G106" s="264"/>
      <c r="H106" s="264"/>
      <c r="I106" s="264"/>
      <c r="J106" s="266"/>
    </row>
    <row r="107" spans="1:10" ht="5.25" customHeight="1">
      <c r="A107" s="2312"/>
      <c r="B107" s="2314"/>
      <c r="C107" s="89"/>
      <c r="D107" s="46"/>
      <c r="E107" s="46"/>
      <c r="F107" s="46"/>
      <c r="G107" s="46"/>
      <c r="H107" s="46"/>
      <c r="I107" s="46"/>
      <c r="J107" s="54"/>
    </row>
    <row r="108" spans="1:10" ht="17.25" customHeight="1">
      <c r="A108" s="2312"/>
      <c r="B108" s="2314"/>
      <c r="C108" s="4"/>
      <c r="D108" s="2366" t="s">
        <v>885</v>
      </c>
      <c r="E108" s="2367"/>
      <c r="F108" s="2367"/>
      <c r="G108" s="2367"/>
      <c r="H108" s="2367"/>
      <c r="I108" s="2367"/>
      <c r="J108" s="2368"/>
    </row>
    <row r="109" spans="1:10">
      <c r="A109" s="2312"/>
      <c r="B109" s="2314"/>
      <c r="C109" s="4"/>
      <c r="D109" s="2369"/>
      <c r="E109" s="2313"/>
      <c r="F109" s="2313"/>
      <c r="G109" s="2313"/>
      <c r="H109" s="2313"/>
      <c r="I109" s="2313"/>
      <c r="J109" s="2314"/>
    </row>
    <row r="110" spans="1:10">
      <c r="A110" s="2312"/>
      <c r="B110" s="2314"/>
      <c r="C110" s="4"/>
      <c r="D110" s="2370"/>
      <c r="E110" s="2332"/>
      <c r="F110" s="2332"/>
      <c r="G110" s="2332"/>
      <c r="H110" s="2332"/>
      <c r="I110" s="2332"/>
      <c r="J110" s="2327"/>
    </row>
    <row r="111" spans="1:10">
      <c r="A111" s="2312"/>
      <c r="B111" s="2314"/>
      <c r="C111" s="4"/>
      <c r="D111" s="283" t="s">
        <v>886</v>
      </c>
      <c r="E111" s="46"/>
      <c r="F111" s="46"/>
      <c r="G111" s="46"/>
      <c r="H111" s="2332"/>
      <c r="I111" s="2332"/>
      <c r="J111" s="2327"/>
    </row>
    <row r="112" spans="1:10">
      <c r="A112" s="2312"/>
      <c r="B112" s="2314"/>
      <c r="C112" s="4"/>
      <c r="D112" s="284"/>
      <c r="E112" s="285"/>
      <c r="F112" s="285"/>
      <c r="G112" s="285"/>
      <c r="H112" s="285"/>
      <c r="I112" s="285"/>
      <c r="J112" s="286"/>
    </row>
    <row r="113" spans="1:23" ht="3.75" customHeight="1">
      <c r="A113" s="2312"/>
      <c r="B113" s="2314"/>
      <c r="C113" s="263"/>
      <c r="D113" s="264"/>
      <c r="E113" s="264"/>
      <c r="F113" s="264"/>
      <c r="G113" s="264"/>
      <c r="H113" s="264"/>
      <c r="I113" s="264"/>
      <c r="J113" s="266"/>
    </row>
    <row r="114" spans="1:23">
      <c r="A114" s="2312"/>
      <c r="B114" s="2314"/>
      <c r="C114" s="57"/>
      <c r="D114" s="47" t="s">
        <v>887</v>
      </c>
      <c r="E114" s="47"/>
      <c r="F114" s="47"/>
      <c r="G114" s="47"/>
      <c r="H114" s="47"/>
      <c r="I114" s="47"/>
      <c r="J114" s="55"/>
    </row>
    <row r="115" spans="1:23">
      <c r="A115" s="2312"/>
      <c r="B115" s="2314"/>
      <c r="C115" s="257" t="s">
        <v>888</v>
      </c>
      <c r="D115" s="258"/>
      <c r="E115" s="258"/>
      <c r="F115" s="258"/>
      <c r="G115" s="258"/>
      <c r="H115" s="258"/>
      <c r="I115" s="258"/>
      <c r="J115" s="259"/>
    </row>
    <row r="116" spans="1:23">
      <c r="A116" s="2312"/>
      <c r="B116" s="2314"/>
      <c r="C116" s="263"/>
      <c r="D116" s="264" t="s">
        <v>889</v>
      </c>
      <c r="E116" s="264"/>
      <c r="F116" s="264"/>
      <c r="G116" s="264"/>
      <c r="H116" s="287" t="s">
        <v>504</v>
      </c>
      <c r="I116" s="264"/>
      <c r="J116" s="266" t="s">
        <v>505</v>
      </c>
    </row>
    <row r="117" spans="1:23">
      <c r="A117" s="2312"/>
      <c r="B117" s="2314"/>
      <c r="C117" s="260"/>
      <c r="D117" s="261" t="s">
        <v>890</v>
      </c>
      <c r="E117" s="261"/>
      <c r="F117" s="261"/>
      <c r="G117" s="261"/>
      <c r="H117" s="287" t="s">
        <v>504</v>
      </c>
      <c r="I117" s="261"/>
      <c r="J117" s="266" t="s">
        <v>505</v>
      </c>
    </row>
    <row r="118" spans="1:23">
      <c r="A118" s="2312"/>
      <c r="B118" s="2314"/>
      <c r="C118" s="260"/>
      <c r="D118" s="261" t="s">
        <v>891</v>
      </c>
      <c r="E118" s="261"/>
      <c r="F118" s="261"/>
      <c r="G118" s="261"/>
      <c r="H118" s="287" t="s">
        <v>504</v>
      </c>
      <c r="I118" s="261"/>
      <c r="J118" s="266" t="s">
        <v>505</v>
      </c>
    </row>
    <row r="119" spans="1:23">
      <c r="A119" s="2312"/>
      <c r="B119" s="2314"/>
      <c r="C119" s="260"/>
      <c r="D119" s="261" t="s">
        <v>892</v>
      </c>
      <c r="E119" s="261"/>
      <c r="F119" s="261"/>
      <c r="G119" s="261"/>
      <c r="H119" s="287" t="s">
        <v>504</v>
      </c>
      <c r="I119" s="261"/>
      <c r="J119" s="266" t="s">
        <v>505</v>
      </c>
    </row>
    <row r="120" spans="1:23">
      <c r="A120" s="2312"/>
      <c r="B120" s="2314"/>
      <c r="C120" s="260"/>
      <c r="D120" s="261" t="s">
        <v>893</v>
      </c>
      <c r="E120" s="261"/>
      <c r="F120" s="261"/>
      <c r="G120" s="261"/>
      <c r="H120" s="287" t="s">
        <v>504</v>
      </c>
      <c r="I120" s="261"/>
      <c r="J120" s="266" t="s">
        <v>505</v>
      </c>
    </row>
    <row r="121" spans="1:23">
      <c r="A121" s="2312"/>
      <c r="B121" s="2314"/>
      <c r="C121" s="260"/>
      <c r="D121" s="261" t="s">
        <v>894</v>
      </c>
      <c r="E121" s="261"/>
      <c r="F121" s="261"/>
      <c r="G121" s="261"/>
      <c r="H121" s="287" t="s">
        <v>504</v>
      </c>
      <c r="I121" s="261"/>
      <c r="J121" s="266" t="s">
        <v>895</v>
      </c>
    </row>
    <row r="122" spans="1:23">
      <c r="A122" s="2303"/>
      <c r="B122" s="2305"/>
      <c r="C122" s="271"/>
      <c r="D122" s="272" t="s">
        <v>896</v>
      </c>
      <c r="E122" s="272"/>
      <c r="F122" s="272"/>
      <c r="G122" s="272"/>
      <c r="H122" s="288" t="s">
        <v>504</v>
      </c>
      <c r="I122" s="272"/>
      <c r="J122" s="55" t="s">
        <v>895</v>
      </c>
    </row>
    <row r="123" spans="1:23">
      <c r="A123" s="1" t="s">
        <v>2630</v>
      </c>
      <c r="B123" s="245"/>
      <c r="C123" s="246"/>
      <c r="D123" s="246"/>
      <c r="E123" s="92"/>
      <c r="F123" s="92"/>
      <c r="G123" s="92"/>
      <c r="H123" s="46"/>
      <c r="I123" s="46"/>
      <c r="J123" s="247"/>
      <c r="M123" s="1"/>
      <c r="N123" s="245"/>
      <c r="O123" s="246"/>
      <c r="P123" s="246"/>
      <c r="Q123" s="92"/>
      <c r="R123" s="92"/>
      <c r="S123" s="92"/>
      <c r="T123" s="46"/>
      <c r="U123" s="46"/>
      <c r="V123" s="247"/>
    </row>
    <row r="124" spans="1:23">
      <c r="A124" s="245"/>
      <c r="B124" s="245"/>
      <c r="C124" s="246"/>
      <c r="D124" s="246"/>
      <c r="E124" s="92"/>
      <c r="F124" s="2349" t="s">
        <v>456</v>
      </c>
      <c r="G124" s="2349"/>
      <c r="H124" s="2350">
        <f>H5</f>
        <v>0</v>
      </c>
      <c r="I124" s="2350"/>
      <c r="J124" s="2350"/>
      <c r="M124" s="245"/>
      <c r="N124" s="245"/>
      <c r="O124" s="246"/>
      <c r="P124" s="246"/>
      <c r="Q124" s="92"/>
      <c r="R124" s="2359"/>
      <c r="S124" s="2359"/>
      <c r="T124" s="2360">
        <f>T5</f>
        <v>0</v>
      </c>
      <c r="U124" s="2360"/>
      <c r="V124" s="2360"/>
      <c r="W124" s="45"/>
    </row>
    <row r="125" spans="1:23">
      <c r="A125" s="245"/>
      <c r="B125" s="245"/>
      <c r="C125" s="246"/>
      <c r="D125" s="246"/>
      <c r="E125" s="92"/>
      <c r="F125" s="2333" t="s">
        <v>457</v>
      </c>
      <c r="G125" s="2333"/>
      <c r="H125" s="2334">
        <f>H6</f>
        <v>0</v>
      </c>
      <c r="I125" s="2334"/>
      <c r="J125" s="2334"/>
      <c r="M125" s="245"/>
      <c r="N125" s="245"/>
      <c r="O125" s="246"/>
      <c r="P125" s="246"/>
      <c r="Q125" s="92"/>
      <c r="R125" s="2361"/>
      <c r="S125" s="2361"/>
      <c r="T125" s="2360">
        <f>T6</f>
        <v>0</v>
      </c>
      <c r="U125" s="2360"/>
      <c r="V125" s="2360"/>
      <c r="W125" s="45"/>
    </row>
    <row r="126" spans="1:23" ht="5.25" customHeight="1"/>
    <row r="127" spans="1:23">
      <c r="A127" s="2300" t="s">
        <v>897</v>
      </c>
      <c r="B127" s="2302"/>
      <c r="C127" s="257"/>
      <c r="D127" s="258" t="s">
        <v>898</v>
      </c>
      <c r="E127" s="258"/>
      <c r="F127" s="258"/>
      <c r="G127" s="258"/>
      <c r="H127" s="258"/>
      <c r="I127" s="258"/>
      <c r="J127" s="259"/>
    </row>
    <row r="128" spans="1:23">
      <c r="A128" s="2312"/>
      <c r="B128" s="2314"/>
      <c r="C128" s="4"/>
      <c r="D128" s="46" t="s">
        <v>899</v>
      </c>
      <c r="E128" s="46"/>
      <c r="F128" s="46"/>
      <c r="G128" s="46"/>
      <c r="H128" s="46"/>
      <c r="I128" s="46"/>
      <c r="J128" s="54"/>
    </row>
    <row r="129" spans="1:21">
      <c r="A129" s="2312"/>
      <c r="B129" s="2314"/>
      <c r="C129" s="4" t="s">
        <v>900</v>
      </c>
      <c r="D129" s="46"/>
      <c r="E129" s="46"/>
      <c r="F129" s="46"/>
      <c r="G129" s="46"/>
      <c r="H129" s="46"/>
      <c r="I129" s="46"/>
      <c r="J129" s="54"/>
      <c r="L129" s="245"/>
      <c r="M129" s="246"/>
      <c r="N129" s="246"/>
      <c r="O129" s="92"/>
      <c r="P129" s="92"/>
      <c r="Q129" s="92"/>
      <c r="R129" s="46"/>
      <c r="S129" s="46"/>
      <c r="T129" s="247"/>
    </row>
    <row r="130" spans="1:21">
      <c r="A130" s="2312"/>
      <c r="B130" s="2314"/>
      <c r="C130" s="2326"/>
      <c r="D130" s="2332"/>
      <c r="E130" s="2332"/>
      <c r="F130" s="2332"/>
      <c r="G130" s="2332"/>
      <c r="H130" s="2332"/>
      <c r="I130" s="2332"/>
      <c r="J130" s="2327"/>
      <c r="L130" s="1"/>
      <c r="M130" s="245"/>
      <c r="N130" s="246"/>
      <c r="O130" s="246"/>
      <c r="P130" s="92"/>
      <c r="Q130" s="92"/>
      <c r="R130" s="92"/>
      <c r="S130" s="46"/>
      <c r="T130" s="46"/>
      <c r="U130" s="247"/>
    </row>
    <row r="131" spans="1:21">
      <c r="A131" s="2312"/>
      <c r="B131" s="2314"/>
      <c r="C131" s="4" t="s">
        <v>901</v>
      </c>
      <c r="D131" s="46"/>
      <c r="E131" s="46"/>
      <c r="F131" s="46"/>
      <c r="G131" s="46"/>
      <c r="H131" s="2332" t="s">
        <v>902</v>
      </c>
      <c r="I131" s="2332"/>
      <c r="J131" s="2327"/>
      <c r="L131" s="245"/>
      <c r="M131" s="245"/>
      <c r="N131" s="246"/>
      <c r="O131" s="246"/>
      <c r="P131" s="92"/>
      <c r="Q131" s="2359"/>
      <c r="R131" s="2359"/>
      <c r="S131" s="2360">
        <f>S12</f>
        <v>0</v>
      </c>
      <c r="T131" s="2360"/>
      <c r="U131" s="2360"/>
    </row>
    <row r="132" spans="1:21">
      <c r="A132" s="2312"/>
      <c r="B132" s="2314"/>
      <c r="C132" s="4"/>
      <c r="D132" s="46"/>
      <c r="E132" s="46"/>
      <c r="F132" s="46"/>
      <c r="G132" s="46"/>
      <c r="H132" s="2332" t="s">
        <v>903</v>
      </c>
      <c r="I132" s="2332"/>
      <c r="J132" s="2327"/>
      <c r="L132" s="245"/>
      <c r="M132" s="245"/>
      <c r="N132" s="246"/>
      <c r="O132" s="246"/>
      <c r="P132" s="92"/>
      <c r="Q132" s="2361"/>
      <c r="R132" s="2361"/>
      <c r="S132" s="2360">
        <f>S13</f>
        <v>0</v>
      </c>
      <c r="T132" s="2360"/>
      <c r="U132" s="2360"/>
    </row>
    <row r="133" spans="1:21" ht="33" customHeight="1">
      <c r="A133" s="2312"/>
      <c r="B133" s="2314"/>
      <c r="C133" s="2312" t="s">
        <v>904</v>
      </c>
      <c r="D133" s="2313"/>
      <c r="E133" s="2313"/>
      <c r="F133" s="2313"/>
      <c r="G133" s="2313"/>
      <c r="H133" s="2313"/>
      <c r="I133" s="2313"/>
      <c r="J133" s="2314"/>
    </row>
    <row r="134" spans="1:21" ht="18" customHeight="1">
      <c r="A134" s="2312"/>
      <c r="B134" s="2314"/>
      <c r="C134" s="2326"/>
      <c r="D134" s="2332"/>
      <c r="E134" s="2332"/>
      <c r="F134" s="2332"/>
      <c r="G134" s="2332"/>
      <c r="H134" s="2332"/>
      <c r="I134" s="2332"/>
      <c r="J134" s="2327"/>
    </row>
    <row r="135" spans="1:21" ht="18" customHeight="1">
      <c r="A135" s="2312"/>
      <c r="B135" s="2314"/>
      <c r="C135" s="2326"/>
      <c r="D135" s="2332"/>
      <c r="E135" s="2332"/>
      <c r="F135" s="2332"/>
      <c r="G135" s="2332"/>
      <c r="H135" s="2332"/>
      <c r="I135" s="2332"/>
      <c r="J135" s="2327"/>
    </row>
    <row r="136" spans="1:21" ht="53.25" customHeight="1">
      <c r="A136" s="2312"/>
      <c r="B136" s="2314"/>
      <c r="C136" s="2312" t="s">
        <v>905</v>
      </c>
      <c r="D136" s="2313"/>
      <c r="E136" s="2313"/>
      <c r="F136" s="2313"/>
      <c r="G136" s="2313"/>
      <c r="H136" s="2313"/>
      <c r="I136" s="2313"/>
      <c r="J136" s="2314"/>
    </row>
    <row r="137" spans="1:21" ht="16.5" customHeight="1">
      <c r="A137" s="2312"/>
      <c r="B137" s="2314"/>
      <c r="C137" s="2351"/>
      <c r="D137" s="2352"/>
      <c r="E137" s="2352"/>
      <c r="F137" s="2352"/>
      <c r="G137" s="2352"/>
      <c r="H137" s="2352"/>
      <c r="I137" s="2352"/>
      <c r="J137" s="2353"/>
    </row>
    <row r="138" spans="1:21" ht="16.5" customHeight="1">
      <c r="A138" s="2303"/>
      <c r="B138" s="2305"/>
      <c r="C138" s="2307"/>
      <c r="D138" s="2354"/>
      <c r="E138" s="2354"/>
      <c r="F138" s="2354"/>
      <c r="G138" s="2354"/>
      <c r="H138" s="2354"/>
      <c r="I138" s="2354"/>
      <c r="J138" s="2355"/>
    </row>
    <row r="139" spans="1:21">
      <c r="A139" s="2300" t="s">
        <v>906</v>
      </c>
      <c r="B139" s="2302"/>
      <c r="C139" s="62" t="s">
        <v>907</v>
      </c>
      <c r="D139" s="62"/>
      <c r="E139" s="62"/>
      <c r="F139" s="62"/>
      <c r="G139" s="62"/>
      <c r="H139" s="62"/>
      <c r="I139" s="62"/>
      <c r="J139" s="124"/>
    </row>
    <row r="140" spans="1:21">
      <c r="A140" s="2312"/>
      <c r="B140" s="2314"/>
      <c r="C140" s="49"/>
      <c r="D140" s="2301" t="s">
        <v>908</v>
      </c>
      <c r="E140" s="2301"/>
      <c r="F140" s="2301"/>
      <c r="G140" s="2301"/>
      <c r="H140" s="2301"/>
      <c r="I140" s="2301"/>
      <c r="J140" s="2302"/>
    </row>
    <row r="141" spans="1:21">
      <c r="A141" s="2312"/>
      <c r="B141" s="2314"/>
      <c r="C141" s="47"/>
      <c r="D141" s="2304"/>
      <c r="E141" s="2304"/>
      <c r="F141" s="2304"/>
      <c r="G141" s="2304"/>
      <c r="H141" s="2304"/>
      <c r="I141" s="2304"/>
      <c r="J141" s="2305"/>
    </row>
    <row r="142" spans="1:21">
      <c r="A142" s="2312"/>
      <c r="B142" s="2314"/>
      <c r="C142" s="258"/>
      <c r="D142" s="258" t="s">
        <v>909</v>
      </c>
      <c r="E142" s="258"/>
      <c r="F142" s="258"/>
      <c r="G142" s="258"/>
      <c r="H142" s="258"/>
      <c r="I142" s="258"/>
      <c r="J142" s="259"/>
    </row>
    <row r="143" spans="1:21">
      <c r="A143" s="2312"/>
      <c r="B143" s="2314"/>
      <c r="C143" s="261"/>
      <c r="D143" s="261" t="s">
        <v>910</v>
      </c>
      <c r="E143" s="261"/>
      <c r="F143" s="261"/>
      <c r="G143" s="261"/>
      <c r="H143" s="289" t="s">
        <v>504</v>
      </c>
      <c r="I143" s="261"/>
      <c r="J143" s="262" t="s">
        <v>911</v>
      </c>
    </row>
    <row r="144" spans="1:21">
      <c r="A144" s="2312"/>
      <c r="B144" s="2314"/>
      <c r="C144" s="290"/>
      <c r="D144" s="2356" t="s">
        <v>912</v>
      </c>
      <c r="E144" s="2356"/>
      <c r="F144" s="2356"/>
      <c r="G144" s="2356"/>
      <c r="H144" s="2356"/>
      <c r="I144" s="2356"/>
      <c r="J144" s="2357"/>
    </row>
    <row r="145" spans="1:10">
      <c r="A145" s="2312"/>
      <c r="B145" s="2314"/>
      <c r="C145" s="46"/>
      <c r="D145" s="2356"/>
      <c r="E145" s="2356"/>
      <c r="F145" s="2356"/>
      <c r="G145" s="2356"/>
      <c r="H145" s="2356"/>
      <c r="I145" s="2356"/>
      <c r="J145" s="2357"/>
    </row>
    <row r="146" spans="1:10">
      <c r="A146" s="2312"/>
      <c r="B146" s="2314"/>
      <c r="C146" s="264"/>
      <c r="D146" s="2356"/>
      <c r="E146" s="2356"/>
      <c r="F146" s="2356"/>
      <c r="G146" s="2356"/>
      <c r="H146" s="2356"/>
      <c r="I146" s="2356"/>
      <c r="J146" s="2357"/>
    </row>
    <row r="147" spans="1:10">
      <c r="A147" s="2312"/>
      <c r="B147" s="2314"/>
      <c r="C147" s="261"/>
      <c r="D147" s="261" t="s">
        <v>504</v>
      </c>
      <c r="E147" s="261"/>
      <c r="F147" s="289" t="s">
        <v>843</v>
      </c>
      <c r="G147" s="261" t="s">
        <v>729</v>
      </c>
      <c r="H147" s="261"/>
      <c r="I147" s="261"/>
      <c r="J147" s="262"/>
    </row>
    <row r="148" spans="1:10">
      <c r="A148" s="2312"/>
      <c r="B148" s="2314"/>
      <c r="C148" s="290"/>
      <c r="D148" s="291" t="s">
        <v>513</v>
      </c>
      <c r="E148" s="2358" t="s">
        <v>913</v>
      </c>
      <c r="F148" s="2358"/>
      <c r="G148" s="2358"/>
      <c r="H148" s="290"/>
      <c r="I148" s="290" t="s">
        <v>914</v>
      </c>
      <c r="J148" s="292"/>
    </row>
    <row r="149" spans="1:10">
      <c r="A149" s="2312"/>
      <c r="B149" s="2314"/>
      <c r="C149" s="49"/>
      <c r="D149" s="2301" t="s">
        <v>915</v>
      </c>
      <c r="E149" s="2301"/>
      <c r="F149" s="2301"/>
      <c r="G149" s="2301"/>
      <c r="H149" s="2301"/>
      <c r="I149" s="2301"/>
      <c r="J149" s="2302"/>
    </row>
    <row r="150" spans="1:10">
      <c r="A150" s="2312"/>
      <c r="B150" s="2314"/>
      <c r="C150" s="47"/>
      <c r="D150" s="2304"/>
      <c r="E150" s="2304"/>
      <c r="F150" s="2304"/>
      <c r="G150" s="2304"/>
      <c r="H150" s="2304"/>
      <c r="I150" s="2304"/>
      <c r="J150" s="2305"/>
    </row>
    <row r="151" spans="1:10">
      <c r="A151" s="2303"/>
      <c r="B151" s="2305"/>
      <c r="C151" s="62"/>
      <c r="D151" s="62" t="s">
        <v>916</v>
      </c>
      <c r="E151" s="62"/>
      <c r="F151" s="62"/>
      <c r="G151" s="62"/>
      <c r="H151" s="62"/>
      <c r="I151" s="62"/>
      <c r="J151" s="124"/>
    </row>
    <row r="152" spans="1:10">
      <c r="A152" s="2300" t="s">
        <v>917</v>
      </c>
      <c r="B152" s="2302"/>
      <c r="C152" s="125" t="s">
        <v>918</v>
      </c>
      <c r="D152" s="62"/>
      <c r="E152" s="62"/>
      <c r="F152" s="62"/>
      <c r="G152" s="62"/>
      <c r="H152" s="62"/>
      <c r="I152" s="62"/>
      <c r="J152" s="124"/>
    </row>
    <row r="153" spans="1:10">
      <c r="A153" s="2312"/>
      <c r="B153" s="2314"/>
      <c r="C153" s="49"/>
      <c r="D153" s="49" t="s">
        <v>919</v>
      </c>
      <c r="E153" s="49"/>
      <c r="F153" s="49"/>
      <c r="G153" s="49"/>
      <c r="H153" s="49"/>
      <c r="I153" s="49"/>
      <c r="J153" s="53"/>
    </row>
    <row r="154" spans="1:10">
      <c r="A154" s="2312"/>
      <c r="B154" s="2314"/>
      <c r="C154" s="47"/>
      <c r="D154" s="47"/>
      <c r="E154" s="47"/>
      <c r="F154" s="47" t="s">
        <v>504</v>
      </c>
      <c r="G154" s="47"/>
      <c r="H154" s="2310" t="s">
        <v>920</v>
      </c>
      <c r="I154" s="2310"/>
      <c r="J154" s="2311"/>
    </row>
    <row r="155" spans="1:10">
      <c r="A155" s="2312"/>
      <c r="B155" s="2314"/>
      <c r="C155" s="49"/>
      <c r="D155" s="2346" t="s">
        <v>921</v>
      </c>
      <c r="E155" s="2346"/>
      <c r="F155" s="2346"/>
      <c r="G155" s="2346"/>
      <c r="H155" s="2346"/>
      <c r="I155" s="2346"/>
      <c r="J155" s="2347"/>
    </row>
    <row r="156" spans="1:10">
      <c r="A156" s="2312"/>
      <c r="B156" s="2314"/>
      <c r="C156" s="2348" t="s">
        <v>922</v>
      </c>
      <c r="D156" s="2348"/>
      <c r="E156" s="2348"/>
      <c r="F156" s="2348"/>
      <c r="G156" s="2348"/>
      <c r="H156" s="2348"/>
      <c r="I156" s="268"/>
      <c r="J156" s="97" t="s">
        <v>923</v>
      </c>
    </row>
    <row r="157" spans="1:10">
      <c r="A157" s="2312"/>
      <c r="B157" s="2314"/>
      <c r="C157" s="49"/>
      <c r="D157" s="49" t="s">
        <v>924</v>
      </c>
      <c r="E157" s="49"/>
      <c r="F157" s="49"/>
      <c r="G157" s="49"/>
      <c r="H157" s="49"/>
      <c r="I157" s="49"/>
      <c r="J157" s="53"/>
    </row>
    <row r="158" spans="1:10">
      <c r="A158" s="2312"/>
      <c r="B158" s="2314"/>
      <c r="C158" s="46"/>
      <c r="D158" s="46"/>
      <c r="E158" s="46" t="s">
        <v>925</v>
      </c>
      <c r="F158" s="46"/>
      <c r="G158" s="46"/>
      <c r="H158" s="46"/>
      <c r="I158" s="46"/>
      <c r="J158" s="54"/>
    </row>
    <row r="159" spans="1:10">
      <c r="A159" s="2303"/>
      <c r="B159" s="2305"/>
      <c r="C159" s="47"/>
      <c r="D159" s="47"/>
      <c r="E159" s="47" t="s">
        <v>926</v>
      </c>
      <c r="F159" s="47"/>
      <c r="G159" s="47"/>
      <c r="H159" s="47"/>
      <c r="I159" s="47"/>
      <c r="J159" s="55"/>
    </row>
    <row r="160" spans="1:10">
      <c r="A160" s="2300" t="s">
        <v>927</v>
      </c>
      <c r="B160" s="2302"/>
      <c r="C160" s="257"/>
      <c r="D160" s="258" t="s">
        <v>928</v>
      </c>
      <c r="E160" s="258"/>
      <c r="F160" s="258"/>
      <c r="G160" s="258"/>
      <c r="H160" s="258"/>
      <c r="I160" s="258"/>
      <c r="J160" s="259"/>
    </row>
    <row r="161" spans="1:18">
      <c r="A161" s="2303"/>
      <c r="B161" s="2305"/>
      <c r="C161" s="271"/>
      <c r="D161" s="272" t="s">
        <v>929</v>
      </c>
      <c r="E161" s="272"/>
      <c r="F161" s="272"/>
      <c r="G161" s="272"/>
      <c r="H161" s="272"/>
      <c r="I161" s="272"/>
      <c r="J161" s="279"/>
    </row>
    <row r="162" spans="1:18">
      <c r="A162" s="1" t="s">
        <v>2630</v>
      </c>
      <c r="B162" s="245"/>
      <c r="C162" s="246"/>
      <c r="D162" s="246"/>
      <c r="E162" s="92"/>
      <c r="F162" s="92"/>
      <c r="G162" s="92"/>
      <c r="H162" s="46"/>
      <c r="I162" s="46"/>
      <c r="J162" s="247"/>
    </row>
    <row r="163" spans="1:18">
      <c r="A163" s="245"/>
      <c r="B163" s="245"/>
      <c r="C163" s="246"/>
      <c r="D163" s="246"/>
      <c r="E163" s="92"/>
      <c r="F163" s="2349" t="s">
        <v>456</v>
      </c>
      <c r="G163" s="2349"/>
      <c r="H163" s="2350">
        <f>H5</f>
        <v>0</v>
      </c>
      <c r="I163" s="2350"/>
      <c r="J163" s="2350"/>
    </row>
    <row r="164" spans="1:18">
      <c r="A164" s="245"/>
      <c r="B164" s="245"/>
      <c r="C164" s="246"/>
      <c r="D164" s="246"/>
      <c r="E164" s="92"/>
      <c r="F164" s="2333" t="s">
        <v>457</v>
      </c>
      <c r="G164" s="2333"/>
      <c r="H164" s="2334">
        <f>H6</f>
        <v>0</v>
      </c>
      <c r="I164" s="2334"/>
      <c r="J164" s="2334"/>
    </row>
    <row r="165" spans="1:18" ht="7.5" customHeight="1"/>
    <row r="166" spans="1:18">
      <c r="A166" s="2325"/>
      <c r="B166" s="2309"/>
      <c r="C166" s="2335"/>
      <c r="D166" s="2337" t="s">
        <v>930</v>
      </c>
      <c r="E166" s="2337"/>
      <c r="F166" s="2337"/>
      <c r="G166" s="2337"/>
      <c r="H166" s="2337"/>
      <c r="I166" s="2337"/>
      <c r="J166" s="2338"/>
    </row>
    <row r="167" spans="1:18">
      <c r="A167" s="2326"/>
      <c r="B167" s="2327"/>
      <c r="C167" s="2336"/>
      <c r="D167" s="2339"/>
      <c r="E167" s="2339"/>
      <c r="F167" s="2339"/>
      <c r="G167" s="2339"/>
      <c r="H167" s="2339"/>
      <c r="I167" s="2339"/>
      <c r="J167" s="2340"/>
    </row>
    <row r="168" spans="1:18" ht="18" customHeight="1">
      <c r="A168" s="2326"/>
      <c r="B168" s="2327"/>
      <c r="C168" s="293"/>
      <c r="D168" s="46"/>
      <c r="E168" s="2341" t="s">
        <v>931</v>
      </c>
      <c r="F168" s="2341"/>
      <c r="G168" s="2341"/>
      <c r="H168" s="2341"/>
      <c r="I168" s="2341"/>
      <c r="J168" s="2342"/>
      <c r="K168" s="294"/>
    </row>
    <row r="169" spans="1:18" ht="18" customHeight="1">
      <c r="A169" s="2326"/>
      <c r="B169" s="2327"/>
      <c r="C169" s="293"/>
      <c r="D169" s="295"/>
      <c r="E169" s="2322" t="s">
        <v>932</v>
      </c>
      <c r="F169" s="2322"/>
      <c r="G169" s="2322"/>
      <c r="H169" s="2322"/>
      <c r="I169" s="2322"/>
      <c r="J169" s="2343"/>
    </row>
    <row r="170" spans="1:18" ht="18" customHeight="1">
      <c r="A170" s="2326"/>
      <c r="B170" s="2327"/>
      <c r="C170" s="296"/>
      <c r="D170" s="297"/>
      <c r="E170" s="2344" t="s">
        <v>933</v>
      </c>
      <c r="F170" s="2344"/>
      <c r="G170" s="2344"/>
      <c r="H170" s="2344"/>
      <c r="I170" s="2344"/>
      <c r="J170" s="2345"/>
      <c r="L170" s="2322"/>
      <c r="M170" s="2322"/>
      <c r="N170" s="2322"/>
      <c r="O170" s="2322"/>
      <c r="P170" s="2322"/>
      <c r="Q170" s="2322"/>
      <c r="R170" s="2322"/>
    </row>
    <row r="171" spans="1:18">
      <c r="A171" s="2326"/>
      <c r="B171" s="2327"/>
      <c r="C171" s="260"/>
      <c r="D171" s="261" t="s">
        <v>934</v>
      </c>
      <c r="E171" s="261"/>
      <c r="F171" s="261"/>
      <c r="G171" s="261"/>
      <c r="H171" s="261"/>
      <c r="I171" s="261"/>
      <c r="J171" s="262"/>
    </row>
    <row r="172" spans="1:18">
      <c r="A172" s="2328"/>
      <c r="B172" s="2311"/>
      <c r="C172" s="2323" t="s">
        <v>935</v>
      </c>
      <c r="D172" s="2324"/>
      <c r="E172" s="2324"/>
      <c r="F172" s="2324"/>
      <c r="G172" s="2324"/>
      <c r="H172" s="2324"/>
      <c r="I172" s="2324"/>
      <c r="J172" s="279" t="s">
        <v>936</v>
      </c>
    </row>
    <row r="173" spans="1:18">
      <c r="A173" s="2325" t="s">
        <v>937</v>
      </c>
      <c r="B173" s="2309"/>
      <c r="C173" s="56" t="s">
        <v>938</v>
      </c>
      <c r="D173" s="49"/>
      <c r="E173" s="49"/>
      <c r="F173" s="49"/>
      <c r="G173" s="49"/>
      <c r="H173" s="49"/>
      <c r="I173" s="49"/>
      <c r="J173" s="53"/>
    </row>
    <row r="174" spans="1:18">
      <c r="A174" s="2326"/>
      <c r="B174" s="2327"/>
      <c r="C174" s="4"/>
      <c r="D174" s="46" t="s">
        <v>939</v>
      </c>
      <c r="E174" s="46"/>
      <c r="F174" s="46"/>
      <c r="G174" s="46"/>
      <c r="H174" s="46"/>
      <c r="I174" s="46"/>
      <c r="J174" s="54"/>
    </row>
    <row r="175" spans="1:18" ht="38.25" customHeight="1">
      <c r="A175" s="2326"/>
      <c r="B175" s="2327"/>
      <c r="C175" s="4"/>
      <c r="D175" s="46" t="s">
        <v>940</v>
      </c>
      <c r="E175" s="46"/>
      <c r="F175" s="46"/>
      <c r="G175" s="46"/>
      <c r="H175" s="2329" t="s">
        <v>941</v>
      </c>
      <c r="I175" s="2330"/>
      <c r="J175" s="2331"/>
    </row>
    <row r="176" spans="1:18">
      <c r="A176" s="2326"/>
      <c r="B176" s="2327"/>
      <c r="C176" s="4"/>
      <c r="D176" s="46" t="s">
        <v>504</v>
      </c>
      <c r="E176" s="2332"/>
      <c r="F176" s="2332"/>
      <c r="G176" s="2332"/>
      <c r="H176" s="2332"/>
      <c r="I176" s="2332"/>
      <c r="J176" s="54" t="s">
        <v>843</v>
      </c>
    </row>
    <row r="177" spans="1:10">
      <c r="A177" s="2326"/>
      <c r="B177" s="2327"/>
      <c r="C177" s="4"/>
      <c r="D177" s="46" t="s">
        <v>942</v>
      </c>
      <c r="E177" s="46"/>
      <c r="F177" s="46"/>
      <c r="G177" s="46"/>
      <c r="H177" s="46"/>
      <c r="I177" s="46"/>
      <c r="J177" s="54"/>
    </row>
    <row r="178" spans="1:10">
      <c r="A178" s="2328"/>
      <c r="B178" s="2311"/>
      <c r="C178" s="57"/>
      <c r="D178" s="47" t="s">
        <v>943</v>
      </c>
      <c r="E178" s="47"/>
      <c r="F178" s="2310" t="s">
        <v>944</v>
      </c>
      <c r="G178" s="2310"/>
      <c r="H178" s="2310"/>
      <c r="I178" s="47"/>
      <c r="J178" s="55"/>
    </row>
    <row r="179" spans="1:10" ht="24.75" customHeight="1">
      <c r="A179" s="2300" t="s">
        <v>945</v>
      </c>
      <c r="B179" s="2302"/>
      <c r="C179" s="2306"/>
      <c r="D179" s="2308" t="s">
        <v>946</v>
      </c>
      <c r="E179" s="2308"/>
      <c r="F179" s="2308"/>
      <c r="G179" s="2308"/>
      <c r="H179" s="2308"/>
      <c r="I179" s="2308"/>
      <c r="J179" s="2309"/>
    </row>
    <row r="180" spans="1:10" ht="28.5" customHeight="1">
      <c r="A180" s="2303"/>
      <c r="B180" s="2305"/>
      <c r="C180" s="2307"/>
      <c r="D180" s="2310"/>
      <c r="E180" s="2310"/>
      <c r="F180" s="2310"/>
      <c r="G180" s="2310"/>
      <c r="H180" s="2310"/>
      <c r="I180" s="2310"/>
      <c r="J180" s="2311"/>
    </row>
    <row r="181" spans="1:10">
      <c r="A181" s="102"/>
      <c r="B181" s="102"/>
      <c r="C181" s="90"/>
      <c r="D181" s="92"/>
      <c r="E181" s="92"/>
      <c r="F181" s="92"/>
      <c r="G181" s="92"/>
      <c r="H181" s="92"/>
      <c r="I181" s="92"/>
      <c r="J181" s="92"/>
    </row>
    <row r="182" spans="1:10" ht="19.5" customHeight="1">
      <c r="A182" s="2316" t="s">
        <v>947</v>
      </c>
      <c r="B182" s="2316"/>
      <c r="C182" s="2316"/>
      <c r="D182" s="2316"/>
      <c r="E182" s="2316"/>
      <c r="F182" s="2316"/>
      <c r="G182" s="2316"/>
      <c r="H182" s="2316"/>
      <c r="I182" s="2316"/>
      <c r="J182" s="2316"/>
    </row>
    <row r="183" spans="1:10" ht="19.5" customHeight="1">
      <c r="A183" s="2316"/>
      <c r="B183" s="2316"/>
      <c r="C183" s="2316"/>
      <c r="D183" s="2316"/>
      <c r="E183" s="2316"/>
      <c r="F183" s="2316"/>
      <c r="G183" s="2316"/>
      <c r="H183" s="2316"/>
      <c r="I183" s="2316"/>
      <c r="J183" s="2316"/>
    </row>
    <row r="184" spans="1:10">
      <c r="A184" s="2317" t="s">
        <v>948</v>
      </c>
      <c r="B184" s="2318"/>
      <c r="C184" s="2319"/>
      <c r="D184" s="2320" t="s">
        <v>949</v>
      </c>
      <c r="E184" s="2321"/>
      <c r="F184" s="2321"/>
      <c r="G184" s="2321"/>
      <c r="H184" s="2321"/>
      <c r="I184" s="103"/>
      <c r="J184" s="298" t="s">
        <v>911</v>
      </c>
    </row>
    <row r="185" spans="1:10">
      <c r="A185" s="2300" t="s">
        <v>950</v>
      </c>
      <c r="B185" s="2301"/>
      <c r="C185" s="2302"/>
      <c r="D185" s="2306"/>
      <c r="E185" s="2308" t="s">
        <v>951</v>
      </c>
      <c r="F185" s="2308"/>
      <c r="G185" s="2308"/>
      <c r="H185" s="2308"/>
      <c r="I185" s="2308"/>
      <c r="J185" s="2309"/>
    </row>
    <row r="186" spans="1:10">
      <c r="A186" s="2303"/>
      <c r="B186" s="2304"/>
      <c r="C186" s="2305"/>
      <c r="D186" s="2307"/>
      <c r="E186" s="2310"/>
      <c r="F186" s="2310"/>
      <c r="G186" s="2310"/>
      <c r="H186" s="2310"/>
      <c r="I186" s="2310"/>
      <c r="J186" s="2311"/>
    </row>
    <row r="187" spans="1:10">
      <c r="A187" s="2300" t="s">
        <v>952</v>
      </c>
      <c r="B187" s="2301"/>
      <c r="C187" s="2302"/>
      <c r="D187" s="2300" t="s">
        <v>953</v>
      </c>
      <c r="E187" s="2301"/>
      <c r="F187" s="2301"/>
      <c r="G187" s="2301"/>
      <c r="H187" s="2301"/>
      <c r="I187" s="2301"/>
      <c r="J187" s="2302"/>
    </row>
    <row r="188" spans="1:10">
      <c r="A188" s="2312"/>
      <c r="B188" s="2313"/>
      <c r="C188" s="2314"/>
      <c r="D188" s="2303"/>
      <c r="E188" s="2304"/>
      <c r="F188" s="2304"/>
      <c r="G188" s="2304"/>
      <c r="H188" s="2304"/>
      <c r="I188" s="2304"/>
      <c r="J188" s="2305"/>
    </row>
    <row r="189" spans="1:10">
      <c r="A189" s="2312"/>
      <c r="B189" s="2313"/>
      <c r="C189" s="2314"/>
      <c r="D189" s="99"/>
      <c r="E189" s="100" t="s">
        <v>954</v>
      </c>
      <c r="F189" s="100"/>
      <c r="G189" s="100"/>
      <c r="H189" s="100" t="s">
        <v>955</v>
      </c>
      <c r="I189" s="100" t="s">
        <v>504</v>
      </c>
      <c r="J189" s="101" t="s">
        <v>956</v>
      </c>
    </row>
    <row r="190" spans="1:10">
      <c r="A190" s="2312"/>
      <c r="B190" s="2313"/>
      <c r="C190" s="2314"/>
      <c r="D190" s="94"/>
      <c r="E190" s="92" t="s">
        <v>957</v>
      </c>
      <c r="F190" s="92"/>
      <c r="G190" s="92"/>
      <c r="H190" s="92" t="s">
        <v>955</v>
      </c>
      <c r="I190" s="92" t="s">
        <v>504</v>
      </c>
      <c r="J190" s="95" t="s">
        <v>956</v>
      </c>
    </row>
    <row r="191" spans="1:10">
      <c r="A191" s="2312"/>
      <c r="B191" s="2313"/>
      <c r="C191" s="2314"/>
      <c r="D191" s="94"/>
      <c r="E191" s="92" t="s">
        <v>958</v>
      </c>
      <c r="F191" s="92"/>
      <c r="G191" s="92"/>
      <c r="H191" s="92" t="s">
        <v>955</v>
      </c>
      <c r="I191" s="92" t="s">
        <v>504</v>
      </c>
      <c r="J191" s="95" t="s">
        <v>956</v>
      </c>
    </row>
    <row r="192" spans="1:10">
      <c r="A192" s="2312"/>
      <c r="B192" s="2313"/>
      <c r="C192" s="2314"/>
      <c r="D192" s="94"/>
      <c r="E192" s="92" t="s">
        <v>557</v>
      </c>
      <c r="F192" s="92"/>
      <c r="G192" s="92"/>
      <c r="H192" s="92" t="s">
        <v>955</v>
      </c>
      <c r="I192" s="92" t="s">
        <v>504</v>
      </c>
      <c r="J192" s="95" t="s">
        <v>956</v>
      </c>
    </row>
    <row r="193" spans="1:10">
      <c r="A193" s="2312"/>
      <c r="B193" s="2313"/>
      <c r="C193" s="2314"/>
      <c r="D193" s="94"/>
      <c r="E193" s="299" t="s">
        <v>959</v>
      </c>
      <c r="F193" s="92"/>
      <c r="G193" s="92"/>
      <c r="H193" s="92" t="s">
        <v>955</v>
      </c>
      <c r="I193" s="92" t="s">
        <v>504</v>
      </c>
      <c r="J193" s="95" t="s">
        <v>956</v>
      </c>
    </row>
    <row r="194" spans="1:10">
      <c r="A194" s="2303"/>
      <c r="B194" s="2304"/>
      <c r="C194" s="2305"/>
      <c r="D194" s="96"/>
      <c r="E194" s="93" t="s">
        <v>960</v>
      </c>
      <c r="F194" s="93"/>
      <c r="G194" s="93"/>
      <c r="H194" s="93" t="s">
        <v>955</v>
      </c>
      <c r="I194" s="93" t="s">
        <v>504</v>
      </c>
      <c r="J194" s="97" t="s">
        <v>956</v>
      </c>
    </row>
    <row r="195" spans="1:10" ht="14.25" customHeight="1"/>
    <row r="196" spans="1:10" ht="14.25" customHeight="1"/>
    <row r="197" spans="1:10" ht="14.25" customHeight="1"/>
    <row r="198" spans="1:10" ht="14.25" customHeight="1"/>
    <row r="199" spans="1:10" ht="14.25" customHeight="1"/>
    <row r="200" spans="1:10" ht="14.25" customHeight="1"/>
    <row r="201" spans="1:10" ht="14.25" customHeight="1"/>
    <row r="202" spans="1:10" ht="14.25" customHeight="1"/>
    <row r="203" spans="1:10" ht="14.25" customHeight="1"/>
    <row r="204" spans="1:10" ht="14.25" customHeight="1"/>
    <row r="205" spans="1:10">
      <c r="A205" s="2315" t="s">
        <v>961</v>
      </c>
      <c r="B205" s="2315"/>
      <c r="C205" s="2315"/>
    </row>
    <row r="206" spans="1:10">
      <c r="A206" s="2298" t="s">
        <v>962</v>
      </c>
      <c r="B206" s="2299"/>
      <c r="C206" s="2299"/>
      <c r="D206" s="2299"/>
      <c r="E206" s="2299"/>
      <c r="F206" s="2299"/>
      <c r="G206" s="2299"/>
      <c r="H206" s="2299"/>
      <c r="I206" s="2299"/>
      <c r="J206" s="2299"/>
    </row>
    <row r="207" spans="1:10">
      <c r="A207" s="2299"/>
      <c r="B207" s="2299"/>
      <c r="C207" s="2299"/>
      <c r="D207" s="2299"/>
      <c r="E207" s="2299"/>
      <c r="F207" s="2299"/>
      <c r="G207" s="2299"/>
      <c r="H207" s="2299"/>
      <c r="I207" s="2299"/>
      <c r="J207" s="2299"/>
    </row>
    <row r="208" spans="1:10">
      <c r="A208" s="2299"/>
      <c r="B208" s="2299"/>
      <c r="C208" s="2299"/>
      <c r="D208" s="2299"/>
      <c r="E208" s="2299"/>
      <c r="F208" s="2299"/>
      <c r="G208" s="2299"/>
      <c r="H208" s="2299"/>
      <c r="I208" s="2299"/>
      <c r="J208" s="2299"/>
    </row>
    <row r="209" spans="1:10">
      <c r="A209" s="2299"/>
      <c r="B209" s="2299"/>
      <c r="C209" s="2299"/>
      <c r="D209" s="2299"/>
      <c r="E209" s="2299"/>
      <c r="F209" s="2299"/>
      <c r="G209" s="2299"/>
      <c r="H209" s="2299"/>
      <c r="I209" s="2299"/>
      <c r="J209" s="2299"/>
    </row>
    <row r="210" spans="1:10">
      <c r="A210" s="2299"/>
      <c r="B210" s="2299"/>
      <c r="C210" s="2299"/>
      <c r="D210" s="2299"/>
      <c r="E210" s="2299"/>
      <c r="F210" s="2299"/>
      <c r="G210" s="2299"/>
      <c r="H210" s="2299"/>
      <c r="I210" s="2299"/>
      <c r="J210" s="2299"/>
    </row>
    <row r="211" spans="1:10">
      <c r="A211" s="2299"/>
      <c r="B211" s="2299"/>
      <c r="C211" s="2299"/>
      <c r="D211" s="2299"/>
      <c r="E211" s="2299"/>
      <c r="F211" s="2299"/>
      <c r="G211" s="2299"/>
      <c r="H211" s="2299"/>
      <c r="I211" s="2299"/>
      <c r="J211" s="2299"/>
    </row>
    <row r="212" spans="1:10">
      <c r="A212" s="2299"/>
      <c r="B212" s="2299"/>
      <c r="C212" s="2299"/>
      <c r="D212" s="2299"/>
      <c r="E212" s="2299"/>
      <c r="F212" s="2299"/>
      <c r="G212" s="2299"/>
      <c r="H212" s="2299"/>
      <c r="I212" s="2299"/>
      <c r="J212" s="2299"/>
    </row>
    <row r="213" spans="1:10">
      <c r="A213" s="2299"/>
      <c r="B213" s="2299"/>
      <c r="C213" s="2299"/>
      <c r="D213" s="2299"/>
      <c r="E213" s="2299"/>
      <c r="F213" s="2299"/>
      <c r="G213" s="2299"/>
      <c r="H213" s="2299"/>
      <c r="I213" s="2299"/>
      <c r="J213" s="2299"/>
    </row>
    <row r="214" spans="1:10">
      <c r="A214" s="2299"/>
      <c r="B214" s="2299"/>
      <c r="C214" s="2299"/>
      <c r="D214" s="2299"/>
      <c r="E214" s="2299"/>
      <c r="F214" s="2299"/>
      <c r="G214" s="2299"/>
      <c r="H214" s="2299"/>
      <c r="I214" s="2299"/>
      <c r="J214" s="2299"/>
    </row>
    <row r="215" spans="1:10">
      <c r="A215" s="2299"/>
      <c r="B215" s="2299"/>
      <c r="C215" s="2299"/>
      <c r="D215" s="2299"/>
      <c r="E215" s="2299"/>
      <c r="F215" s="2299"/>
      <c r="G215" s="2299"/>
      <c r="H215" s="2299"/>
      <c r="I215" s="2299"/>
      <c r="J215" s="2299"/>
    </row>
    <row r="216" spans="1:10">
      <c r="A216" s="2299"/>
      <c r="B216" s="2299"/>
      <c r="C216" s="2299"/>
      <c r="D216" s="2299"/>
      <c r="E216" s="2299"/>
      <c r="F216" s="2299"/>
      <c r="G216" s="2299"/>
      <c r="H216" s="2299"/>
      <c r="I216" s="2299"/>
      <c r="J216" s="2299"/>
    </row>
    <row r="217" spans="1:10">
      <c r="A217" s="2299"/>
      <c r="B217" s="2299"/>
      <c r="C217" s="2299"/>
      <c r="D217" s="2299"/>
      <c r="E217" s="2299"/>
      <c r="F217" s="2299"/>
      <c r="G217" s="2299"/>
      <c r="H217" s="2299"/>
      <c r="I217" s="2299"/>
      <c r="J217" s="2299"/>
    </row>
    <row r="218" spans="1:10">
      <c r="A218" s="2299"/>
      <c r="B218" s="2299"/>
      <c r="C218" s="2299"/>
      <c r="D218" s="2299"/>
      <c r="E218" s="2299"/>
      <c r="F218" s="2299"/>
      <c r="G218" s="2299"/>
      <c r="H218" s="2299"/>
      <c r="I218" s="2299"/>
      <c r="J218" s="2299"/>
    </row>
    <row r="219" spans="1:10">
      <c r="A219" s="2299"/>
      <c r="B219" s="2299"/>
      <c r="C219" s="2299"/>
      <c r="D219" s="2299"/>
      <c r="E219" s="2299"/>
      <c r="F219" s="2299"/>
      <c r="G219" s="2299"/>
      <c r="H219" s="2299"/>
      <c r="I219" s="2299"/>
      <c r="J219" s="2299"/>
    </row>
    <row r="220" spans="1:10">
      <c r="A220" s="2299"/>
      <c r="B220" s="2299"/>
      <c r="C220" s="2299"/>
      <c r="D220" s="2299"/>
      <c r="E220" s="2299"/>
      <c r="F220" s="2299"/>
      <c r="G220" s="2299"/>
      <c r="H220" s="2299"/>
      <c r="I220" s="2299"/>
      <c r="J220" s="2299"/>
    </row>
    <row r="221" spans="1:10">
      <c r="A221" s="2299"/>
      <c r="B221" s="2299"/>
      <c r="C221" s="2299"/>
      <c r="D221" s="2299"/>
      <c r="E221" s="2299"/>
      <c r="F221" s="2299"/>
      <c r="G221" s="2299"/>
      <c r="H221" s="2299"/>
      <c r="I221" s="2299"/>
      <c r="J221" s="2299"/>
    </row>
    <row r="222" spans="1:10">
      <c r="A222" s="2299"/>
      <c r="B222" s="2299"/>
      <c r="C222" s="2299"/>
      <c r="D222" s="2299"/>
      <c r="E222" s="2299"/>
      <c r="F222" s="2299"/>
      <c r="G222" s="2299"/>
      <c r="H222" s="2299"/>
      <c r="I222" s="2299"/>
      <c r="J222" s="2299"/>
    </row>
    <row r="223" spans="1:10">
      <c r="A223" s="2299"/>
      <c r="B223" s="2299"/>
      <c r="C223" s="2299"/>
      <c r="D223" s="2299"/>
      <c r="E223" s="2299"/>
      <c r="F223" s="2299"/>
      <c r="G223" s="2299"/>
      <c r="H223" s="2299"/>
      <c r="I223" s="2299"/>
      <c r="J223" s="2299"/>
    </row>
  </sheetData>
  <mergeCells count="129">
    <mergeCell ref="A3:J3"/>
    <mergeCell ref="A4:J4"/>
    <mergeCell ref="F5:G5"/>
    <mergeCell ref="H5:J5"/>
    <mergeCell ref="F6:G6"/>
    <mergeCell ref="H6:J6"/>
    <mergeCell ref="A9:C9"/>
    <mergeCell ref="D9:E9"/>
    <mergeCell ref="A11:J12"/>
    <mergeCell ref="B14:J15"/>
    <mergeCell ref="A16:B38"/>
    <mergeCell ref="E18:J19"/>
    <mergeCell ref="C20:J21"/>
    <mergeCell ref="C22:D38"/>
    <mergeCell ref="E22:G22"/>
    <mergeCell ref="E23:G23"/>
    <mergeCell ref="E36:G38"/>
    <mergeCell ref="H37:I37"/>
    <mergeCell ref="F40:G40"/>
    <mergeCell ref="H40:J40"/>
    <mergeCell ref="F41:G41"/>
    <mergeCell ref="H41:J41"/>
    <mergeCell ref="H23:I23"/>
    <mergeCell ref="E24:G24"/>
    <mergeCell ref="H27:J29"/>
    <mergeCell ref="H31:I31"/>
    <mergeCell ref="E33:G35"/>
    <mergeCell ref="H34:I34"/>
    <mergeCell ref="A43:B54"/>
    <mergeCell ref="E43:G45"/>
    <mergeCell ref="H44:I44"/>
    <mergeCell ref="E46:G48"/>
    <mergeCell ref="H47:I47"/>
    <mergeCell ref="C49:D54"/>
    <mergeCell ref="E49:G51"/>
    <mergeCell ref="H50:I50"/>
    <mergeCell ref="E52:G54"/>
    <mergeCell ref="H53:I53"/>
    <mergeCell ref="A67:B75"/>
    <mergeCell ref="A76:B76"/>
    <mergeCell ref="F79:G79"/>
    <mergeCell ref="H79:J79"/>
    <mergeCell ref="F80:G80"/>
    <mergeCell ref="H80:J80"/>
    <mergeCell ref="A55:B58"/>
    <mergeCell ref="D57:J58"/>
    <mergeCell ref="A59:B66"/>
    <mergeCell ref="E62:F62"/>
    <mergeCell ref="C63:J63"/>
    <mergeCell ref="C64:I64"/>
    <mergeCell ref="D65:J65"/>
    <mergeCell ref="H101:J101"/>
    <mergeCell ref="D103:G103"/>
    <mergeCell ref="H103:I103"/>
    <mergeCell ref="A104:B122"/>
    <mergeCell ref="C105:C106"/>
    <mergeCell ref="D108:J109"/>
    <mergeCell ref="D110:J110"/>
    <mergeCell ref="H111:J111"/>
    <mergeCell ref="A82:B84"/>
    <mergeCell ref="A85:B87"/>
    <mergeCell ref="A88:B90"/>
    <mergeCell ref="A91:B103"/>
    <mergeCell ref="D91:J92"/>
    <mergeCell ref="F93:H93"/>
    <mergeCell ref="F94:H94"/>
    <mergeCell ref="D95:J96"/>
    <mergeCell ref="D99:J99"/>
    <mergeCell ref="H100:J100"/>
    <mergeCell ref="Q131:R131"/>
    <mergeCell ref="S131:U131"/>
    <mergeCell ref="H132:J132"/>
    <mergeCell ref="Q132:R132"/>
    <mergeCell ref="S132:U132"/>
    <mergeCell ref="C133:J133"/>
    <mergeCell ref="C134:J135"/>
    <mergeCell ref="F124:G124"/>
    <mergeCell ref="H124:J124"/>
    <mergeCell ref="R124:S124"/>
    <mergeCell ref="T124:V124"/>
    <mergeCell ref="F125:G125"/>
    <mergeCell ref="H125:J125"/>
    <mergeCell ref="R125:S125"/>
    <mergeCell ref="T125:V125"/>
    <mergeCell ref="A152:B159"/>
    <mergeCell ref="H154:J154"/>
    <mergeCell ref="D155:J155"/>
    <mergeCell ref="C156:H156"/>
    <mergeCell ref="A160:B161"/>
    <mergeCell ref="F163:G163"/>
    <mergeCell ref="H163:J163"/>
    <mergeCell ref="C136:J136"/>
    <mergeCell ref="C137:J138"/>
    <mergeCell ref="A139:B151"/>
    <mergeCell ref="D140:J141"/>
    <mergeCell ref="D144:J146"/>
    <mergeCell ref="E148:G148"/>
    <mergeCell ref="D149:J150"/>
    <mergeCell ref="A127:B138"/>
    <mergeCell ref="C130:J130"/>
    <mergeCell ref="H131:J131"/>
    <mergeCell ref="L170:R170"/>
    <mergeCell ref="C172:G172"/>
    <mergeCell ref="H172:I172"/>
    <mergeCell ref="A173:B178"/>
    <mergeCell ref="H175:J175"/>
    <mergeCell ref="E176:I176"/>
    <mergeCell ref="F178:H178"/>
    <mergeCell ref="F164:G164"/>
    <mergeCell ref="H164:J164"/>
    <mergeCell ref="A166:B172"/>
    <mergeCell ref="C166:C167"/>
    <mergeCell ref="D166:J167"/>
    <mergeCell ref="E168:J168"/>
    <mergeCell ref="E169:J169"/>
    <mergeCell ref="E170:J170"/>
    <mergeCell ref="A206:J223"/>
    <mergeCell ref="A185:C186"/>
    <mergeCell ref="D185:D186"/>
    <mergeCell ref="E185:J186"/>
    <mergeCell ref="A187:C194"/>
    <mergeCell ref="D187:J188"/>
    <mergeCell ref="A205:C205"/>
    <mergeCell ref="A179:B180"/>
    <mergeCell ref="C179:C180"/>
    <mergeCell ref="D179:J180"/>
    <mergeCell ref="A182:J183"/>
    <mergeCell ref="A184:C184"/>
    <mergeCell ref="D184:H184"/>
  </mergeCells>
  <phoneticPr fontId="1"/>
  <pageMargins left="0.70866141732283472" right="0.70866141732283472" top="0.74803149606299213" bottom="0.74803149606299213" header="0.31496062992125984" footer="0.31496062992125984"/>
  <pageSetup paperSize="9" scale="95" orientation="portrait" r:id="rId1"/>
  <headerFooter>
    <oddFooter>&amp;C&amp;P</oddFooter>
  </headerFooter>
  <rowBreaks count="4" manualBreakCount="4">
    <brk id="38" max="16383" man="1"/>
    <brk id="77" max="9" man="1"/>
    <brk id="122" max="9" man="1"/>
    <brk id="16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Check Box 1">
              <controlPr defaultSize="0" autoFill="0" autoLine="0" autoPict="0">
                <anchor moveWithCells="1">
                  <from>
                    <xdr:col>0</xdr:col>
                    <xdr:colOff>19050</xdr:colOff>
                    <xdr:row>11</xdr:row>
                    <xdr:rowOff>238125</xdr:rowOff>
                  </from>
                  <to>
                    <xdr:col>1</xdr:col>
                    <xdr:colOff>9525</xdr:colOff>
                    <xdr:row>13</xdr:row>
                    <xdr:rowOff>9525</xdr:rowOff>
                  </to>
                </anchor>
              </controlPr>
            </control>
          </mc:Choice>
        </mc:AlternateContent>
        <mc:AlternateContent xmlns:mc="http://schemas.openxmlformats.org/markup-compatibility/2006">
          <mc:Choice Requires="x14">
            <control shapeId="111618" r:id="rId5" name="Check Box 2">
              <controlPr defaultSize="0" autoFill="0" autoLine="0" autoPict="0">
                <anchor moveWithCells="1">
                  <from>
                    <xdr:col>0</xdr:col>
                    <xdr:colOff>19050</xdr:colOff>
                    <xdr:row>13</xdr:row>
                    <xdr:rowOff>0</xdr:rowOff>
                  </from>
                  <to>
                    <xdr:col>1</xdr:col>
                    <xdr:colOff>9525</xdr:colOff>
                    <xdr:row>14</xdr:row>
                    <xdr:rowOff>9525</xdr:rowOff>
                  </to>
                </anchor>
              </controlPr>
            </control>
          </mc:Choice>
        </mc:AlternateContent>
        <mc:AlternateContent xmlns:mc="http://schemas.openxmlformats.org/markup-compatibility/2006">
          <mc:Choice Requires="x14">
            <control shapeId="111619" r:id="rId6" name="Check Box 3">
              <controlPr defaultSize="0" autoFill="0" autoLine="0" autoPict="0">
                <anchor moveWithCells="1">
                  <from>
                    <xdr:col>3</xdr:col>
                    <xdr:colOff>19050</xdr:colOff>
                    <xdr:row>16</xdr:row>
                    <xdr:rowOff>0</xdr:rowOff>
                  </from>
                  <to>
                    <xdr:col>4</xdr:col>
                    <xdr:colOff>28575</xdr:colOff>
                    <xdr:row>17</xdr:row>
                    <xdr:rowOff>9525</xdr:rowOff>
                  </to>
                </anchor>
              </controlPr>
            </control>
          </mc:Choice>
        </mc:AlternateContent>
        <mc:AlternateContent xmlns:mc="http://schemas.openxmlformats.org/markup-compatibility/2006">
          <mc:Choice Requires="x14">
            <control shapeId="111620" r:id="rId7" name="Check Box 4">
              <controlPr defaultSize="0" autoFill="0" autoLine="0" autoPict="0">
                <anchor moveWithCells="1">
                  <from>
                    <xdr:col>3</xdr:col>
                    <xdr:colOff>19050</xdr:colOff>
                    <xdr:row>17</xdr:row>
                    <xdr:rowOff>0</xdr:rowOff>
                  </from>
                  <to>
                    <xdr:col>4</xdr:col>
                    <xdr:colOff>28575</xdr:colOff>
                    <xdr:row>18</xdr:row>
                    <xdr:rowOff>9525</xdr:rowOff>
                  </to>
                </anchor>
              </controlPr>
            </control>
          </mc:Choice>
        </mc:AlternateContent>
        <mc:AlternateContent xmlns:mc="http://schemas.openxmlformats.org/markup-compatibility/2006">
          <mc:Choice Requires="x14">
            <control shapeId="111621" r:id="rId8" name="Check Box 5">
              <controlPr defaultSize="0" autoFill="0" autoLine="0" autoPict="0">
                <anchor moveWithCells="1">
                  <from>
                    <xdr:col>2</xdr:col>
                    <xdr:colOff>19050</xdr:colOff>
                    <xdr:row>55</xdr:row>
                    <xdr:rowOff>0</xdr:rowOff>
                  </from>
                  <to>
                    <xdr:col>3</xdr:col>
                    <xdr:colOff>28575</xdr:colOff>
                    <xdr:row>56</xdr:row>
                    <xdr:rowOff>9525</xdr:rowOff>
                  </to>
                </anchor>
              </controlPr>
            </control>
          </mc:Choice>
        </mc:AlternateContent>
        <mc:AlternateContent xmlns:mc="http://schemas.openxmlformats.org/markup-compatibility/2006">
          <mc:Choice Requires="x14">
            <control shapeId="111622" r:id="rId9" name="Check Box 6">
              <controlPr defaultSize="0" autoFill="0" autoLine="0" autoPict="0">
                <anchor moveWithCells="1">
                  <from>
                    <xdr:col>2</xdr:col>
                    <xdr:colOff>19050</xdr:colOff>
                    <xdr:row>56</xdr:row>
                    <xdr:rowOff>0</xdr:rowOff>
                  </from>
                  <to>
                    <xdr:col>3</xdr:col>
                    <xdr:colOff>28575</xdr:colOff>
                    <xdr:row>57</xdr:row>
                    <xdr:rowOff>9525</xdr:rowOff>
                  </to>
                </anchor>
              </controlPr>
            </control>
          </mc:Choice>
        </mc:AlternateContent>
        <mc:AlternateContent xmlns:mc="http://schemas.openxmlformats.org/markup-compatibility/2006">
          <mc:Choice Requires="x14">
            <control shapeId="111623" r:id="rId10" name="Check Box 7">
              <controlPr defaultSize="0" autoFill="0" autoLine="0" autoPict="0">
                <anchor moveWithCells="1">
                  <from>
                    <xdr:col>2</xdr:col>
                    <xdr:colOff>19050</xdr:colOff>
                    <xdr:row>59</xdr:row>
                    <xdr:rowOff>0</xdr:rowOff>
                  </from>
                  <to>
                    <xdr:col>3</xdr:col>
                    <xdr:colOff>28575</xdr:colOff>
                    <xdr:row>60</xdr:row>
                    <xdr:rowOff>9525</xdr:rowOff>
                  </to>
                </anchor>
              </controlPr>
            </control>
          </mc:Choice>
        </mc:AlternateContent>
        <mc:AlternateContent xmlns:mc="http://schemas.openxmlformats.org/markup-compatibility/2006">
          <mc:Choice Requires="x14">
            <control shapeId="111624" r:id="rId11" name="Check Box 8">
              <controlPr defaultSize="0" autoFill="0" autoLine="0" autoPict="0">
                <anchor moveWithCells="1">
                  <from>
                    <xdr:col>2</xdr:col>
                    <xdr:colOff>19050</xdr:colOff>
                    <xdr:row>60</xdr:row>
                    <xdr:rowOff>0</xdr:rowOff>
                  </from>
                  <to>
                    <xdr:col>3</xdr:col>
                    <xdr:colOff>28575</xdr:colOff>
                    <xdr:row>61</xdr:row>
                    <xdr:rowOff>9525</xdr:rowOff>
                  </to>
                </anchor>
              </controlPr>
            </control>
          </mc:Choice>
        </mc:AlternateContent>
        <mc:AlternateContent xmlns:mc="http://schemas.openxmlformats.org/markup-compatibility/2006">
          <mc:Choice Requires="x14">
            <control shapeId="111625" r:id="rId12" name="Check Box 9">
              <controlPr defaultSize="0" autoFill="0" autoLine="0" autoPict="0">
                <anchor moveWithCells="1">
                  <from>
                    <xdr:col>7</xdr:col>
                    <xdr:colOff>952500</xdr:colOff>
                    <xdr:row>61</xdr:row>
                    <xdr:rowOff>228600</xdr:rowOff>
                  </from>
                  <to>
                    <xdr:col>7</xdr:col>
                    <xdr:colOff>1200150</xdr:colOff>
                    <xdr:row>63</xdr:row>
                    <xdr:rowOff>0</xdr:rowOff>
                  </to>
                </anchor>
              </controlPr>
            </control>
          </mc:Choice>
        </mc:AlternateContent>
        <mc:AlternateContent xmlns:mc="http://schemas.openxmlformats.org/markup-compatibility/2006">
          <mc:Choice Requires="x14">
            <control shapeId="111626" r:id="rId13" name="Check Box 10">
              <controlPr defaultSize="0" autoFill="0" autoLine="0" autoPict="0">
                <anchor moveWithCells="1">
                  <from>
                    <xdr:col>8</xdr:col>
                    <xdr:colOff>142875</xdr:colOff>
                    <xdr:row>61</xdr:row>
                    <xdr:rowOff>238125</xdr:rowOff>
                  </from>
                  <to>
                    <xdr:col>8</xdr:col>
                    <xdr:colOff>390525</xdr:colOff>
                    <xdr:row>63</xdr:row>
                    <xdr:rowOff>0</xdr:rowOff>
                  </to>
                </anchor>
              </controlPr>
            </control>
          </mc:Choice>
        </mc:AlternateContent>
        <mc:AlternateContent xmlns:mc="http://schemas.openxmlformats.org/markup-compatibility/2006">
          <mc:Choice Requires="x14">
            <control shapeId="111627" r:id="rId14" name="Check Box 11">
              <controlPr defaultSize="0" autoFill="0" autoLine="0" autoPict="0">
                <anchor moveWithCells="1">
                  <from>
                    <xdr:col>2</xdr:col>
                    <xdr:colOff>19050</xdr:colOff>
                    <xdr:row>67</xdr:row>
                    <xdr:rowOff>0</xdr:rowOff>
                  </from>
                  <to>
                    <xdr:col>3</xdr:col>
                    <xdr:colOff>28575</xdr:colOff>
                    <xdr:row>68</xdr:row>
                    <xdr:rowOff>9525</xdr:rowOff>
                  </to>
                </anchor>
              </controlPr>
            </control>
          </mc:Choice>
        </mc:AlternateContent>
        <mc:AlternateContent xmlns:mc="http://schemas.openxmlformats.org/markup-compatibility/2006">
          <mc:Choice Requires="x14">
            <control shapeId="111628" r:id="rId15" name="Check Box 12">
              <controlPr defaultSize="0" autoFill="0" autoLine="0" autoPict="0">
                <anchor moveWithCells="1">
                  <from>
                    <xdr:col>2</xdr:col>
                    <xdr:colOff>19050</xdr:colOff>
                    <xdr:row>68</xdr:row>
                    <xdr:rowOff>0</xdr:rowOff>
                  </from>
                  <to>
                    <xdr:col>3</xdr:col>
                    <xdr:colOff>28575</xdr:colOff>
                    <xdr:row>69</xdr:row>
                    <xdr:rowOff>9525</xdr:rowOff>
                  </to>
                </anchor>
              </controlPr>
            </control>
          </mc:Choice>
        </mc:AlternateContent>
        <mc:AlternateContent xmlns:mc="http://schemas.openxmlformats.org/markup-compatibility/2006">
          <mc:Choice Requires="x14">
            <control shapeId="111629" r:id="rId16" name="Check Box 13">
              <controlPr defaultSize="0" autoFill="0" autoLine="0" autoPict="0">
                <anchor moveWithCells="1">
                  <from>
                    <xdr:col>2</xdr:col>
                    <xdr:colOff>19050</xdr:colOff>
                    <xdr:row>69</xdr:row>
                    <xdr:rowOff>0</xdr:rowOff>
                  </from>
                  <to>
                    <xdr:col>3</xdr:col>
                    <xdr:colOff>28575</xdr:colOff>
                    <xdr:row>70</xdr:row>
                    <xdr:rowOff>9525</xdr:rowOff>
                  </to>
                </anchor>
              </controlPr>
            </control>
          </mc:Choice>
        </mc:AlternateContent>
        <mc:AlternateContent xmlns:mc="http://schemas.openxmlformats.org/markup-compatibility/2006">
          <mc:Choice Requires="x14">
            <control shapeId="111630" r:id="rId17" name="Check Box 14">
              <controlPr defaultSize="0" autoFill="0" autoLine="0" autoPict="0">
                <anchor moveWithCells="1">
                  <from>
                    <xdr:col>2</xdr:col>
                    <xdr:colOff>19050</xdr:colOff>
                    <xdr:row>70</xdr:row>
                    <xdr:rowOff>0</xdr:rowOff>
                  </from>
                  <to>
                    <xdr:col>3</xdr:col>
                    <xdr:colOff>28575</xdr:colOff>
                    <xdr:row>71</xdr:row>
                    <xdr:rowOff>9525</xdr:rowOff>
                  </to>
                </anchor>
              </controlPr>
            </control>
          </mc:Choice>
        </mc:AlternateContent>
        <mc:AlternateContent xmlns:mc="http://schemas.openxmlformats.org/markup-compatibility/2006">
          <mc:Choice Requires="x14">
            <control shapeId="111631" r:id="rId18" name="Check Box 15">
              <controlPr defaultSize="0" autoFill="0" autoLine="0" autoPict="0">
                <anchor moveWithCells="1">
                  <from>
                    <xdr:col>2</xdr:col>
                    <xdr:colOff>19050</xdr:colOff>
                    <xdr:row>71</xdr:row>
                    <xdr:rowOff>0</xdr:rowOff>
                  </from>
                  <to>
                    <xdr:col>3</xdr:col>
                    <xdr:colOff>28575</xdr:colOff>
                    <xdr:row>72</xdr:row>
                    <xdr:rowOff>9525</xdr:rowOff>
                  </to>
                </anchor>
              </controlPr>
            </control>
          </mc:Choice>
        </mc:AlternateContent>
        <mc:AlternateContent xmlns:mc="http://schemas.openxmlformats.org/markup-compatibility/2006">
          <mc:Choice Requires="x14">
            <control shapeId="111632" r:id="rId19" name="Check Box 16">
              <controlPr defaultSize="0" autoFill="0" autoLine="0" autoPict="0">
                <anchor moveWithCells="1">
                  <from>
                    <xdr:col>2</xdr:col>
                    <xdr:colOff>19050</xdr:colOff>
                    <xdr:row>72</xdr:row>
                    <xdr:rowOff>0</xdr:rowOff>
                  </from>
                  <to>
                    <xdr:col>3</xdr:col>
                    <xdr:colOff>28575</xdr:colOff>
                    <xdr:row>73</xdr:row>
                    <xdr:rowOff>9525</xdr:rowOff>
                  </to>
                </anchor>
              </controlPr>
            </control>
          </mc:Choice>
        </mc:AlternateContent>
        <mc:AlternateContent xmlns:mc="http://schemas.openxmlformats.org/markup-compatibility/2006">
          <mc:Choice Requires="x14">
            <control shapeId="111633" r:id="rId20" name="Check Box 17">
              <controlPr defaultSize="0" autoFill="0" autoLine="0" autoPict="0">
                <anchor moveWithCells="1">
                  <from>
                    <xdr:col>2</xdr:col>
                    <xdr:colOff>19050</xdr:colOff>
                    <xdr:row>73</xdr:row>
                    <xdr:rowOff>0</xdr:rowOff>
                  </from>
                  <to>
                    <xdr:col>3</xdr:col>
                    <xdr:colOff>28575</xdr:colOff>
                    <xdr:row>74</xdr:row>
                    <xdr:rowOff>9525</xdr:rowOff>
                  </to>
                </anchor>
              </controlPr>
            </control>
          </mc:Choice>
        </mc:AlternateContent>
        <mc:AlternateContent xmlns:mc="http://schemas.openxmlformats.org/markup-compatibility/2006">
          <mc:Choice Requires="x14">
            <control shapeId="111634" r:id="rId21" name="Check Box 18">
              <controlPr defaultSize="0" autoFill="0" autoLine="0" autoPict="0">
                <anchor moveWithCells="1">
                  <from>
                    <xdr:col>2</xdr:col>
                    <xdr:colOff>19050</xdr:colOff>
                    <xdr:row>74</xdr:row>
                    <xdr:rowOff>0</xdr:rowOff>
                  </from>
                  <to>
                    <xdr:col>3</xdr:col>
                    <xdr:colOff>28575</xdr:colOff>
                    <xdr:row>75</xdr:row>
                    <xdr:rowOff>9525</xdr:rowOff>
                  </to>
                </anchor>
              </controlPr>
            </control>
          </mc:Choice>
        </mc:AlternateContent>
        <mc:AlternateContent xmlns:mc="http://schemas.openxmlformats.org/markup-compatibility/2006">
          <mc:Choice Requires="x14">
            <control shapeId="111635" r:id="rId22" name="Check Box 19">
              <controlPr defaultSize="0" autoFill="0" autoLine="0" autoPict="0">
                <anchor moveWithCells="1">
                  <from>
                    <xdr:col>2</xdr:col>
                    <xdr:colOff>19050</xdr:colOff>
                    <xdr:row>75</xdr:row>
                    <xdr:rowOff>0</xdr:rowOff>
                  </from>
                  <to>
                    <xdr:col>3</xdr:col>
                    <xdr:colOff>28575</xdr:colOff>
                    <xdr:row>76</xdr:row>
                    <xdr:rowOff>9525</xdr:rowOff>
                  </to>
                </anchor>
              </controlPr>
            </control>
          </mc:Choice>
        </mc:AlternateContent>
        <mc:AlternateContent xmlns:mc="http://schemas.openxmlformats.org/markup-compatibility/2006">
          <mc:Choice Requires="x14">
            <control shapeId="111636" r:id="rId23" name="Check Box 20">
              <controlPr defaultSize="0" autoFill="0" autoLine="0" autoPict="0">
                <anchor moveWithCells="1">
                  <from>
                    <xdr:col>6</xdr:col>
                    <xdr:colOff>0</xdr:colOff>
                    <xdr:row>82</xdr:row>
                    <xdr:rowOff>0</xdr:rowOff>
                  </from>
                  <to>
                    <xdr:col>6</xdr:col>
                    <xdr:colOff>571500</xdr:colOff>
                    <xdr:row>82</xdr:row>
                    <xdr:rowOff>209550</xdr:rowOff>
                  </to>
                </anchor>
              </controlPr>
            </control>
          </mc:Choice>
        </mc:AlternateContent>
        <mc:AlternateContent xmlns:mc="http://schemas.openxmlformats.org/markup-compatibility/2006">
          <mc:Choice Requires="x14">
            <control shapeId="111637" r:id="rId24" name="Check Box 21">
              <controlPr defaultSize="0" autoFill="0" autoLine="0" autoPict="0">
                <anchor moveWithCells="1">
                  <from>
                    <xdr:col>7</xdr:col>
                    <xdr:colOff>361950</xdr:colOff>
                    <xdr:row>81</xdr:row>
                    <xdr:rowOff>200025</xdr:rowOff>
                  </from>
                  <to>
                    <xdr:col>7</xdr:col>
                    <xdr:colOff>895350</xdr:colOff>
                    <xdr:row>83</xdr:row>
                    <xdr:rowOff>9525</xdr:rowOff>
                  </to>
                </anchor>
              </controlPr>
            </control>
          </mc:Choice>
        </mc:AlternateContent>
        <mc:AlternateContent xmlns:mc="http://schemas.openxmlformats.org/markup-compatibility/2006">
          <mc:Choice Requires="x14">
            <control shapeId="111638" r:id="rId25" name="Check Box 22">
              <controlPr defaultSize="0" autoFill="0" autoLine="0" autoPict="0">
                <anchor moveWithCells="1">
                  <from>
                    <xdr:col>2</xdr:col>
                    <xdr:colOff>19050</xdr:colOff>
                    <xdr:row>87</xdr:row>
                    <xdr:rowOff>0</xdr:rowOff>
                  </from>
                  <to>
                    <xdr:col>3</xdr:col>
                    <xdr:colOff>28575</xdr:colOff>
                    <xdr:row>88</xdr:row>
                    <xdr:rowOff>9525</xdr:rowOff>
                  </to>
                </anchor>
              </controlPr>
            </control>
          </mc:Choice>
        </mc:AlternateContent>
        <mc:AlternateContent xmlns:mc="http://schemas.openxmlformats.org/markup-compatibility/2006">
          <mc:Choice Requires="x14">
            <control shapeId="111639" r:id="rId26" name="Check Box 23">
              <controlPr defaultSize="0" autoFill="0" autoLine="0" autoPict="0">
                <anchor moveWithCells="1">
                  <from>
                    <xdr:col>2</xdr:col>
                    <xdr:colOff>19050</xdr:colOff>
                    <xdr:row>88</xdr:row>
                    <xdr:rowOff>0</xdr:rowOff>
                  </from>
                  <to>
                    <xdr:col>3</xdr:col>
                    <xdr:colOff>28575</xdr:colOff>
                    <xdr:row>89</xdr:row>
                    <xdr:rowOff>9525</xdr:rowOff>
                  </to>
                </anchor>
              </controlPr>
            </control>
          </mc:Choice>
        </mc:AlternateContent>
        <mc:AlternateContent xmlns:mc="http://schemas.openxmlformats.org/markup-compatibility/2006">
          <mc:Choice Requires="x14">
            <control shapeId="111640" r:id="rId27" name="Check Box 24">
              <controlPr defaultSize="0" autoFill="0" autoLine="0" autoPict="0">
                <anchor moveWithCells="1">
                  <from>
                    <xdr:col>2</xdr:col>
                    <xdr:colOff>19050</xdr:colOff>
                    <xdr:row>89</xdr:row>
                    <xdr:rowOff>0</xdr:rowOff>
                  </from>
                  <to>
                    <xdr:col>3</xdr:col>
                    <xdr:colOff>28575</xdr:colOff>
                    <xdr:row>90</xdr:row>
                    <xdr:rowOff>9525</xdr:rowOff>
                  </to>
                </anchor>
              </controlPr>
            </control>
          </mc:Choice>
        </mc:AlternateContent>
        <mc:AlternateContent xmlns:mc="http://schemas.openxmlformats.org/markup-compatibility/2006">
          <mc:Choice Requires="x14">
            <control shapeId="111641" r:id="rId28" name="Check Box 25">
              <controlPr defaultSize="0" autoFill="0" autoLine="0" autoPict="0">
                <anchor moveWithCells="1">
                  <from>
                    <xdr:col>2</xdr:col>
                    <xdr:colOff>19050</xdr:colOff>
                    <xdr:row>104</xdr:row>
                    <xdr:rowOff>0</xdr:rowOff>
                  </from>
                  <to>
                    <xdr:col>3</xdr:col>
                    <xdr:colOff>28575</xdr:colOff>
                    <xdr:row>105</xdr:row>
                    <xdr:rowOff>9525</xdr:rowOff>
                  </to>
                </anchor>
              </controlPr>
            </control>
          </mc:Choice>
        </mc:AlternateContent>
        <mc:AlternateContent xmlns:mc="http://schemas.openxmlformats.org/markup-compatibility/2006">
          <mc:Choice Requires="x14">
            <control shapeId="111642" r:id="rId29" name="Check Box 26">
              <controlPr defaultSize="0" autoFill="0" autoLine="0" autoPict="0">
                <anchor moveWithCells="1">
                  <from>
                    <xdr:col>2</xdr:col>
                    <xdr:colOff>19050</xdr:colOff>
                    <xdr:row>113</xdr:row>
                    <xdr:rowOff>0</xdr:rowOff>
                  </from>
                  <to>
                    <xdr:col>3</xdr:col>
                    <xdr:colOff>28575</xdr:colOff>
                    <xdr:row>114</xdr:row>
                    <xdr:rowOff>9525</xdr:rowOff>
                  </to>
                </anchor>
              </controlPr>
            </control>
          </mc:Choice>
        </mc:AlternateContent>
        <mc:AlternateContent xmlns:mc="http://schemas.openxmlformats.org/markup-compatibility/2006">
          <mc:Choice Requires="x14">
            <control shapeId="111643" r:id="rId30" name="Check Box 27">
              <controlPr defaultSize="0" autoFill="0" autoLine="0" autoPict="0">
                <anchor moveWithCells="1">
                  <from>
                    <xdr:col>2</xdr:col>
                    <xdr:colOff>19050</xdr:colOff>
                    <xdr:row>126</xdr:row>
                    <xdr:rowOff>0</xdr:rowOff>
                  </from>
                  <to>
                    <xdr:col>3</xdr:col>
                    <xdr:colOff>28575</xdr:colOff>
                    <xdr:row>127</xdr:row>
                    <xdr:rowOff>9525</xdr:rowOff>
                  </to>
                </anchor>
              </controlPr>
            </control>
          </mc:Choice>
        </mc:AlternateContent>
        <mc:AlternateContent xmlns:mc="http://schemas.openxmlformats.org/markup-compatibility/2006">
          <mc:Choice Requires="x14">
            <control shapeId="111644" r:id="rId31" name="Check Box 28">
              <controlPr defaultSize="0" autoFill="0" autoLine="0" autoPict="0">
                <anchor moveWithCells="1">
                  <from>
                    <xdr:col>2</xdr:col>
                    <xdr:colOff>19050</xdr:colOff>
                    <xdr:row>127</xdr:row>
                    <xdr:rowOff>0</xdr:rowOff>
                  </from>
                  <to>
                    <xdr:col>3</xdr:col>
                    <xdr:colOff>28575</xdr:colOff>
                    <xdr:row>128</xdr:row>
                    <xdr:rowOff>9525</xdr:rowOff>
                  </to>
                </anchor>
              </controlPr>
            </control>
          </mc:Choice>
        </mc:AlternateContent>
        <mc:AlternateContent xmlns:mc="http://schemas.openxmlformats.org/markup-compatibility/2006">
          <mc:Choice Requires="x14">
            <control shapeId="111645" r:id="rId32" name="Check Box 29">
              <controlPr defaultSize="0" autoFill="0" autoLine="0" autoPict="0">
                <anchor moveWithCells="1">
                  <from>
                    <xdr:col>6</xdr:col>
                    <xdr:colOff>419100</xdr:colOff>
                    <xdr:row>129</xdr:row>
                    <xdr:rowOff>228600</xdr:rowOff>
                  </from>
                  <to>
                    <xdr:col>7</xdr:col>
                    <xdr:colOff>0</xdr:colOff>
                    <xdr:row>131</xdr:row>
                    <xdr:rowOff>0</xdr:rowOff>
                  </to>
                </anchor>
              </controlPr>
            </control>
          </mc:Choice>
        </mc:AlternateContent>
        <mc:AlternateContent xmlns:mc="http://schemas.openxmlformats.org/markup-compatibility/2006">
          <mc:Choice Requires="x14">
            <control shapeId="111646" r:id="rId33" name="Check Box 30">
              <controlPr defaultSize="0" autoFill="0" autoLine="0" autoPict="0">
                <anchor moveWithCells="1">
                  <from>
                    <xdr:col>6</xdr:col>
                    <xdr:colOff>428625</xdr:colOff>
                    <xdr:row>130</xdr:row>
                    <xdr:rowOff>238125</xdr:rowOff>
                  </from>
                  <to>
                    <xdr:col>7</xdr:col>
                    <xdr:colOff>9525</xdr:colOff>
                    <xdr:row>132</xdr:row>
                    <xdr:rowOff>0</xdr:rowOff>
                  </to>
                </anchor>
              </controlPr>
            </control>
          </mc:Choice>
        </mc:AlternateContent>
        <mc:AlternateContent xmlns:mc="http://schemas.openxmlformats.org/markup-compatibility/2006">
          <mc:Choice Requires="x14">
            <control shapeId="111647" r:id="rId34" name="Check Box 31">
              <controlPr defaultSize="0" autoFill="0" autoLine="0" autoPict="0">
                <anchor moveWithCells="1">
                  <from>
                    <xdr:col>2</xdr:col>
                    <xdr:colOff>19050</xdr:colOff>
                    <xdr:row>139</xdr:row>
                    <xdr:rowOff>0</xdr:rowOff>
                  </from>
                  <to>
                    <xdr:col>3</xdr:col>
                    <xdr:colOff>28575</xdr:colOff>
                    <xdr:row>140</xdr:row>
                    <xdr:rowOff>9525</xdr:rowOff>
                  </to>
                </anchor>
              </controlPr>
            </control>
          </mc:Choice>
        </mc:AlternateContent>
        <mc:AlternateContent xmlns:mc="http://schemas.openxmlformats.org/markup-compatibility/2006">
          <mc:Choice Requires="x14">
            <control shapeId="111648" r:id="rId35" name="Check Box 32">
              <controlPr defaultSize="0" autoFill="0" autoLine="0" autoPict="0">
                <anchor moveWithCells="1">
                  <from>
                    <xdr:col>2</xdr:col>
                    <xdr:colOff>19050</xdr:colOff>
                    <xdr:row>141</xdr:row>
                    <xdr:rowOff>0</xdr:rowOff>
                  </from>
                  <to>
                    <xdr:col>3</xdr:col>
                    <xdr:colOff>28575</xdr:colOff>
                    <xdr:row>142</xdr:row>
                    <xdr:rowOff>9525</xdr:rowOff>
                  </to>
                </anchor>
              </controlPr>
            </control>
          </mc:Choice>
        </mc:AlternateContent>
        <mc:AlternateContent xmlns:mc="http://schemas.openxmlformats.org/markup-compatibility/2006">
          <mc:Choice Requires="x14">
            <control shapeId="111649" r:id="rId36" name="Check Box 33">
              <controlPr defaultSize="0" autoFill="0" autoLine="0" autoPict="0">
                <anchor moveWithCells="1">
                  <from>
                    <xdr:col>2</xdr:col>
                    <xdr:colOff>19050</xdr:colOff>
                    <xdr:row>148</xdr:row>
                    <xdr:rowOff>0</xdr:rowOff>
                  </from>
                  <to>
                    <xdr:col>3</xdr:col>
                    <xdr:colOff>28575</xdr:colOff>
                    <xdr:row>149</xdr:row>
                    <xdr:rowOff>9525</xdr:rowOff>
                  </to>
                </anchor>
              </controlPr>
            </control>
          </mc:Choice>
        </mc:AlternateContent>
        <mc:AlternateContent xmlns:mc="http://schemas.openxmlformats.org/markup-compatibility/2006">
          <mc:Choice Requires="x14">
            <control shapeId="111650" r:id="rId37" name="Check Box 34">
              <controlPr defaultSize="0" autoFill="0" autoLine="0" autoPict="0">
                <anchor moveWithCells="1">
                  <from>
                    <xdr:col>2</xdr:col>
                    <xdr:colOff>19050</xdr:colOff>
                    <xdr:row>150</xdr:row>
                    <xdr:rowOff>0</xdr:rowOff>
                  </from>
                  <to>
                    <xdr:col>3</xdr:col>
                    <xdr:colOff>28575</xdr:colOff>
                    <xdr:row>151</xdr:row>
                    <xdr:rowOff>9525</xdr:rowOff>
                  </to>
                </anchor>
              </controlPr>
            </control>
          </mc:Choice>
        </mc:AlternateContent>
        <mc:AlternateContent xmlns:mc="http://schemas.openxmlformats.org/markup-compatibility/2006">
          <mc:Choice Requires="x14">
            <control shapeId="111651" r:id="rId38" name="Check Box 35">
              <controlPr defaultSize="0" autoFill="0" autoLine="0" autoPict="0">
                <anchor moveWithCells="1">
                  <from>
                    <xdr:col>2</xdr:col>
                    <xdr:colOff>19050</xdr:colOff>
                    <xdr:row>152</xdr:row>
                    <xdr:rowOff>0</xdr:rowOff>
                  </from>
                  <to>
                    <xdr:col>3</xdr:col>
                    <xdr:colOff>28575</xdr:colOff>
                    <xdr:row>153</xdr:row>
                    <xdr:rowOff>9525</xdr:rowOff>
                  </to>
                </anchor>
              </controlPr>
            </control>
          </mc:Choice>
        </mc:AlternateContent>
        <mc:AlternateContent xmlns:mc="http://schemas.openxmlformats.org/markup-compatibility/2006">
          <mc:Choice Requires="x14">
            <control shapeId="111652" r:id="rId39" name="Check Box 36">
              <controlPr defaultSize="0" autoFill="0" autoLine="0" autoPict="0">
                <anchor moveWithCells="1">
                  <from>
                    <xdr:col>2</xdr:col>
                    <xdr:colOff>19050</xdr:colOff>
                    <xdr:row>154</xdr:row>
                    <xdr:rowOff>0</xdr:rowOff>
                  </from>
                  <to>
                    <xdr:col>3</xdr:col>
                    <xdr:colOff>28575</xdr:colOff>
                    <xdr:row>155</xdr:row>
                    <xdr:rowOff>9525</xdr:rowOff>
                  </to>
                </anchor>
              </controlPr>
            </control>
          </mc:Choice>
        </mc:AlternateContent>
        <mc:AlternateContent xmlns:mc="http://schemas.openxmlformats.org/markup-compatibility/2006">
          <mc:Choice Requires="x14">
            <control shapeId="111653" r:id="rId40" name="Check Box 37">
              <controlPr defaultSize="0" autoFill="0" autoLine="0" autoPict="0">
                <anchor moveWithCells="1">
                  <from>
                    <xdr:col>2</xdr:col>
                    <xdr:colOff>19050</xdr:colOff>
                    <xdr:row>156</xdr:row>
                    <xdr:rowOff>0</xdr:rowOff>
                  </from>
                  <to>
                    <xdr:col>3</xdr:col>
                    <xdr:colOff>28575</xdr:colOff>
                    <xdr:row>157</xdr:row>
                    <xdr:rowOff>9525</xdr:rowOff>
                  </to>
                </anchor>
              </controlPr>
            </control>
          </mc:Choice>
        </mc:AlternateContent>
        <mc:AlternateContent xmlns:mc="http://schemas.openxmlformats.org/markup-compatibility/2006">
          <mc:Choice Requires="x14">
            <control shapeId="111654" r:id="rId41" name="Check Box 38">
              <controlPr defaultSize="0" autoFill="0" autoLine="0" autoPict="0">
                <anchor moveWithCells="1">
                  <from>
                    <xdr:col>3</xdr:col>
                    <xdr:colOff>19050</xdr:colOff>
                    <xdr:row>157</xdr:row>
                    <xdr:rowOff>0</xdr:rowOff>
                  </from>
                  <to>
                    <xdr:col>4</xdr:col>
                    <xdr:colOff>28575</xdr:colOff>
                    <xdr:row>158</xdr:row>
                    <xdr:rowOff>9525</xdr:rowOff>
                  </to>
                </anchor>
              </controlPr>
            </control>
          </mc:Choice>
        </mc:AlternateContent>
        <mc:AlternateContent xmlns:mc="http://schemas.openxmlformats.org/markup-compatibility/2006">
          <mc:Choice Requires="x14">
            <control shapeId="111655" r:id="rId42" name="Check Box 39">
              <controlPr defaultSize="0" autoFill="0" autoLine="0" autoPict="0">
                <anchor moveWithCells="1">
                  <from>
                    <xdr:col>3</xdr:col>
                    <xdr:colOff>19050</xdr:colOff>
                    <xdr:row>158</xdr:row>
                    <xdr:rowOff>0</xdr:rowOff>
                  </from>
                  <to>
                    <xdr:col>4</xdr:col>
                    <xdr:colOff>28575</xdr:colOff>
                    <xdr:row>159</xdr:row>
                    <xdr:rowOff>9525</xdr:rowOff>
                  </to>
                </anchor>
              </controlPr>
            </control>
          </mc:Choice>
        </mc:AlternateContent>
        <mc:AlternateContent xmlns:mc="http://schemas.openxmlformats.org/markup-compatibility/2006">
          <mc:Choice Requires="x14">
            <control shapeId="111656" r:id="rId43" name="Check Box 40">
              <controlPr defaultSize="0" autoFill="0" autoLine="0" autoPict="0">
                <anchor moveWithCells="1">
                  <from>
                    <xdr:col>2</xdr:col>
                    <xdr:colOff>19050</xdr:colOff>
                    <xdr:row>159</xdr:row>
                    <xdr:rowOff>0</xdr:rowOff>
                  </from>
                  <to>
                    <xdr:col>3</xdr:col>
                    <xdr:colOff>28575</xdr:colOff>
                    <xdr:row>160</xdr:row>
                    <xdr:rowOff>9525</xdr:rowOff>
                  </to>
                </anchor>
              </controlPr>
            </control>
          </mc:Choice>
        </mc:AlternateContent>
        <mc:AlternateContent xmlns:mc="http://schemas.openxmlformats.org/markup-compatibility/2006">
          <mc:Choice Requires="x14">
            <control shapeId="111657" r:id="rId44" name="Check Box 41">
              <controlPr defaultSize="0" autoFill="0" autoLine="0" autoPict="0">
                <anchor moveWithCells="1">
                  <from>
                    <xdr:col>2</xdr:col>
                    <xdr:colOff>19050</xdr:colOff>
                    <xdr:row>165</xdr:row>
                    <xdr:rowOff>0</xdr:rowOff>
                  </from>
                  <to>
                    <xdr:col>3</xdr:col>
                    <xdr:colOff>28575</xdr:colOff>
                    <xdr:row>166</xdr:row>
                    <xdr:rowOff>9525</xdr:rowOff>
                  </to>
                </anchor>
              </controlPr>
            </control>
          </mc:Choice>
        </mc:AlternateContent>
        <mc:AlternateContent xmlns:mc="http://schemas.openxmlformats.org/markup-compatibility/2006">
          <mc:Choice Requires="x14">
            <control shapeId="111658" r:id="rId45" name="Check Box 42">
              <controlPr defaultSize="0" autoFill="0" autoLine="0" autoPict="0">
                <anchor moveWithCells="1">
                  <from>
                    <xdr:col>6</xdr:col>
                    <xdr:colOff>581025</xdr:colOff>
                    <xdr:row>167</xdr:row>
                    <xdr:rowOff>209550</xdr:rowOff>
                  </from>
                  <to>
                    <xdr:col>7</xdr:col>
                    <xdr:colOff>161925</xdr:colOff>
                    <xdr:row>169</xdr:row>
                    <xdr:rowOff>0</xdr:rowOff>
                  </to>
                </anchor>
              </controlPr>
            </control>
          </mc:Choice>
        </mc:AlternateContent>
        <mc:AlternateContent xmlns:mc="http://schemas.openxmlformats.org/markup-compatibility/2006">
          <mc:Choice Requires="x14">
            <control shapeId="111659" r:id="rId46" name="Check Box 43">
              <controlPr defaultSize="0" autoFill="0" autoLine="0" autoPict="0">
                <anchor moveWithCells="1">
                  <from>
                    <xdr:col>3</xdr:col>
                    <xdr:colOff>0</xdr:colOff>
                    <xdr:row>168</xdr:row>
                    <xdr:rowOff>219075</xdr:rowOff>
                  </from>
                  <to>
                    <xdr:col>4</xdr:col>
                    <xdr:colOff>0</xdr:colOff>
                    <xdr:row>170</xdr:row>
                    <xdr:rowOff>9525</xdr:rowOff>
                  </to>
                </anchor>
              </controlPr>
            </control>
          </mc:Choice>
        </mc:AlternateContent>
        <mc:AlternateContent xmlns:mc="http://schemas.openxmlformats.org/markup-compatibility/2006">
          <mc:Choice Requires="x14">
            <control shapeId="111660" r:id="rId47" name="Check Box 44">
              <controlPr defaultSize="0" autoFill="0" autoLine="0" autoPict="0">
                <anchor moveWithCells="1">
                  <from>
                    <xdr:col>6</xdr:col>
                    <xdr:colOff>0</xdr:colOff>
                    <xdr:row>168</xdr:row>
                    <xdr:rowOff>219075</xdr:rowOff>
                  </from>
                  <to>
                    <xdr:col>6</xdr:col>
                    <xdr:colOff>247650</xdr:colOff>
                    <xdr:row>170</xdr:row>
                    <xdr:rowOff>9525</xdr:rowOff>
                  </to>
                </anchor>
              </controlPr>
            </control>
          </mc:Choice>
        </mc:AlternateContent>
        <mc:AlternateContent xmlns:mc="http://schemas.openxmlformats.org/markup-compatibility/2006">
          <mc:Choice Requires="x14">
            <control shapeId="111661" r:id="rId48" name="Check Box 45">
              <controlPr defaultSize="0" autoFill="0" autoLine="0" autoPict="0">
                <anchor moveWithCells="1">
                  <from>
                    <xdr:col>2</xdr:col>
                    <xdr:colOff>19050</xdr:colOff>
                    <xdr:row>173</xdr:row>
                    <xdr:rowOff>0</xdr:rowOff>
                  </from>
                  <to>
                    <xdr:col>3</xdr:col>
                    <xdr:colOff>28575</xdr:colOff>
                    <xdr:row>174</xdr:row>
                    <xdr:rowOff>9525</xdr:rowOff>
                  </to>
                </anchor>
              </controlPr>
            </control>
          </mc:Choice>
        </mc:AlternateContent>
        <mc:AlternateContent xmlns:mc="http://schemas.openxmlformats.org/markup-compatibility/2006">
          <mc:Choice Requires="x14">
            <control shapeId="111662" r:id="rId49" name="Check Box 46">
              <controlPr defaultSize="0" autoFill="0" autoLine="0" autoPict="0">
                <anchor moveWithCells="1">
                  <from>
                    <xdr:col>2</xdr:col>
                    <xdr:colOff>19050</xdr:colOff>
                    <xdr:row>174</xdr:row>
                    <xdr:rowOff>123825</xdr:rowOff>
                  </from>
                  <to>
                    <xdr:col>3</xdr:col>
                    <xdr:colOff>28575</xdr:colOff>
                    <xdr:row>174</xdr:row>
                    <xdr:rowOff>371475</xdr:rowOff>
                  </to>
                </anchor>
              </controlPr>
            </control>
          </mc:Choice>
        </mc:AlternateContent>
        <mc:AlternateContent xmlns:mc="http://schemas.openxmlformats.org/markup-compatibility/2006">
          <mc:Choice Requires="x14">
            <control shapeId="111663" r:id="rId50" name="Check Box 47">
              <controlPr defaultSize="0" autoFill="0" autoLine="0" autoPict="0">
                <anchor moveWithCells="1">
                  <from>
                    <xdr:col>2</xdr:col>
                    <xdr:colOff>19050</xdr:colOff>
                    <xdr:row>176</xdr:row>
                    <xdr:rowOff>0</xdr:rowOff>
                  </from>
                  <to>
                    <xdr:col>3</xdr:col>
                    <xdr:colOff>28575</xdr:colOff>
                    <xdr:row>177</xdr:row>
                    <xdr:rowOff>9525</xdr:rowOff>
                  </to>
                </anchor>
              </controlPr>
            </control>
          </mc:Choice>
        </mc:AlternateContent>
        <mc:AlternateContent xmlns:mc="http://schemas.openxmlformats.org/markup-compatibility/2006">
          <mc:Choice Requires="x14">
            <control shapeId="111664" r:id="rId51" name="Check Box 48">
              <controlPr defaultSize="0" autoFill="0" autoLine="0" autoPict="0">
                <anchor moveWithCells="1">
                  <from>
                    <xdr:col>2</xdr:col>
                    <xdr:colOff>19050</xdr:colOff>
                    <xdr:row>178</xdr:row>
                    <xdr:rowOff>190500</xdr:rowOff>
                  </from>
                  <to>
                    <xdr:col>3</xdr:col>
                    <xdr:colOff>28575</xdr:colOff>
                    <xdr:row>179</xdr:row>
                    <xdr:rowOff>123825</xdr:rowOff>
                  </to>
                </anchor>
              </controlPr>
            </control>
          </mc:Choice>
        </mc:AlternateContent>
        <mc:AlternateContent xmlns:mc="http://schemas.openxmlformats.org/markup-compatibility/2006">
          <mc:Choice Requires="x14">
            <control shapeId="111665" r:id="rId52" name="Check Box 49">
              <controlPr defaultSize="0" autoFill="0" autoLine="0" autoPict="0">
                <anchor moveWithCells="1">
                  <from>
                    <xdr:col>3</xdr:col>
                    <xdr:colOff>19050</xdr:colOff>
                    <xdr:row>184</xdr:row>
                    <xdr:rowOff>95250</xdr:rowOff>
                  </from>
                  <to>
                    <xdr:col>4</xdr:col>
                    <xdr:colOff>28575</xdr:colOff>
                    <xdr:row>185</xdr:row>
                    <xdr:rowOff>104775</xdr:rowOff>
                  </to>
                </anchor>
              </controlPr>
            </control>
          </mc:Choice>
        </mc:AlternateContent>
        <mc:AlternateContent xmlns:mc="http://schemas.openxmlformats.org/markup-compatibility/2006">
          <mc:Choice Requires="x14">
            <control shapeId="111666" r:id="rId53" name="Check Box 50">
              <controlPr defaultSize="0" autoFill="0" autoLine="0" autoPict="0">
                <anchor moveWithCells="1">
                  <from>
                    <xdr:col>3</xdr:col>
                    <xdr:colOff>19050</xdr:colOff>
                    <xdr:row>188</xdr:row>
                    <xdr:rowOff>0</xdr:rowOff>
                  </from>
                  <to>
                    <xdr:col>4</xdr:col>
                    <xdr:colOff>28575</xdr:colOff>
                    <xdr:row>189</xdr:row>
                    <xdr:rowOff>9525</xdr:rowOff>
                  </to>
                </anchor>
              </controlPr>
            </control>
          </mc:Choice>
        </mc:AlternateContent>
        <mc:AlternateContent xmlns:mc="http://schemas.openxmlformats.org/markup-compatibility/2006">
          <mc:Choice Requires="x14">
            <control shapeId="111667" r:id="rId54" name="Check Box 51">
              <controlPr defaultSize="0" autoFill="0" autoLine="0" autoPict="0">
                <anchor moveWithCells="1">
                  <from>
                    <xdr:col>3</xdr:col>
                    <xdr:colOff>19050</xdr:colOff>
                    <xdr:row>189</xdr:row>
                    <xdr:rowOff>0</xdr:rowOff>
                  </from>
                  <to>
                    <xdr:col>4</xdr:col>
                    <xdr:colOff>28575</xdr:colOff>
                    <xdr:row>190</xdr:row>
                    <xdr:rowOff>9525</xdr:rowOff>
                  </to>
                </anchor>
              </controlPr>
            </control>
          </mc:Choice>
        </mc:AlternateContent>
        <mc:AlternateContent xmlns:mc="http://schemas.openxmlformats.org/markup-compatibility/2006">
          <mc:Choice Requires="x14">
            <control shapeId="111668" r:id="rId55" name="Check Box 52">
              <controlPr defaultSize="0" autoFill="0" autoLine="0" autoPict="0">
                <anchor moveWithCells="1">
                  <from>
                    <xdr:col>3</xdr:col>
                    <xdr:colOff>19050</xdr:colOff>
                    <xdr:row>190</xdr:row>
                    <xdr:rowOff>0</xdr:rowOff>
                  </from>
                  <to>
                    <xdr:col>4</xdr:col>
                    <xdr:colOff>28575</xdr:colOff>
                    <xdr:row>191</xdr:row>
                    <xdr:rowOff>9525</xdr:rowOff>
                  </to>
                </anchor>
              </controlPr>
            </control>
          </mc:Choice>
        </mc:AlternateContent>
        <mc:AlternateContent xmlns:mc="http://schemas.openxmlformats.org/markup-compatibility/2006">
          <mc:Choice Requires="x14">
            <control shapeId="111669" r:id="rId56" name="Check Box 53">
              <controlPr defaultSize="0" autoFill="0" autoLine="0" autoPict="0">
                <anchor moveWithCells="1">
                  <from>
                    <xdr:col>3</xdr:col>
                    <xdr:colOff>19050</xdr:colOff>
                    <xdr:row>191</xdr:row>
                    <xdr:rowOff>0</xdr:rowOff>
                  </from>
                  <to>
                    <xdr:col>4</xdr:col>
                    <xdr:colOff>28575</xdr:colOff>
                    <xdr:row>192</xdr:row>
                    <xdr:rowOff>9525</xdr:rowOff>
                  </to>
                </anchor>
              </controlPr>
            </control>
          </mc:Choice>
        </mc:AlternateContent>
        <mc:AlternateContent xmlns:mc="http://schemas.openxmlformats.org/markup-compatibility/2006">
          <mc:Choice Requires="x14">
            <control shapeId="111670" r:id="rId57" name="Check Box 54">
              <controlPr defaultSize="0" autoFill="0" autoLine="0" autoPict="0">
                <anchor moveWithCells="1">
                  <from>
                    <xdr:col>3</xdr:col>
                    <xdr:colOff>19050</xdr:colOff>
                    <xdr:row>192</xdr:row>
                    <xdr:rowOff>0</xdr:rowOff>
                  </from>
                  <to>
                    <xdr:col>4</xdr:col>
                    <xdr:colOff>28575</xdr:colOff>
                    <xdr:row>193</xdr:row>
                    <xdr:rowOff>9525</xdr:rowOff>
                  </to>
                </anchor>
              </controlPr>
            </control>
          </mc:Choice>
        </mc:AlternateContent>
        <mc:AlternateContent xmlns:mc="http://schemas.openxmlformats.org/markup-compatibility/2006">
          <mc:Choice Requires="x14">
            <control shapeId="111671" r:id="rId58" name="Check Box 55">
              <controlPr defaultSize="0" autoFill="0" autoLine="0" autoPict="0">
                <anchor moveWithCells="1">
                  <from>
                    <xdr:col>3</xdr:col>
                    <xdr:colOff>19050</xdr:colOff>
                    <xdr:row>193</xdr:row>
                    <xdr:rowOff>0</xdr:rowOff>
                  </from>
                  <to>
                    <xdr:col>4</xdr:col>
                    <xdr:colOff>28575</xdr:colOff>
                    <xdr:row>194</xdr:row>
                    <xdr:rowOff>9525</xdr:rowOff>
                  </to>
                </anchor>
              </controlPr>
            </control>
          </mc:Choice>
        </mc:AlternateContent>
        <mc:AlternateContent xmlns:mc="http://schemas.openxmlformats.org/markup-compatibility/2006">
          <mc:Choice Requires="x14">
            <control shapeId="111672" r:id="rId59" name="Check Box 56">
              <controlPr defaultSize="0" autoFill="0" autoLine="0" autoPict="0">
                <anchor moveWithCells="1">
                  <from>
                    <xdr:col>9</xdr:col>
                    <xdr:colOff>19050</xdr:colOff>
                    <xdr:row>97</xdr:row>
                    <xdr:rowOff>0</xdr:rowOff>
                  </from>
                  <to>
                    <xdr:col>9</xdr:col>
                    <xdr:colOff>266700</xdr:colOff>
                    <xdr:row>98</xdr:row>
                    <xdr:rowOff>9525</xdr:rowOff>
                  </to>
                </anchor>
              </controlPr>
            </control>
          </mc:Choice>
        </mc:AlternateContent>
        <mc:AlternateContent xmlns:mc="http://schemas.openxmlformats.org/markup-compatibility/2006">
          <mc:Choice Requires="x14">
            <control shapeId="111673" r:id="rId60" name="Check Box 57">
              <controlPr defaultSize="0" autoFill="0" autoLine="0" autoPict="0">
                <anchor moveWithCells="1">
                  <from>
                    <xdr:col>2</xdr:col>
                    <xdr:colOff>9525</xdr:colOff>
                    <xdr:row>169</xdr:row>
                    <xdr:rowOff>219075</xdr:rowOff>
                  </from>
                  <to>
                    <xdr:col>3</xdr:col>
                    <xdr:colOff>19050</xdr:colOff>
                    <xdr:row>171</xdr:row>
                    <xdr:rowOff>0</xdr:rowOff>
                  </to>
                </anchor>
              </controlPr>
            </control>
          </mc:Choice>
        </mc:AlternateContent>
        <mc:AlternateContent xmlns:mc="http://schemas.openxmlformats.org/markup-compatibility/2006">
          <mc:Choice Requires="x14">
            <control shapeId="111674" r:id="rId61" name="Check Box 58">
              <controlPr defaultSize="0" autoFill="0" autoLine="0" autoPict="0">
                <anchor moveWithCells="1">
                  <from>
                    <xdr:col>2</xdr:col>
                    <xdr:colOff>19050</xdr:colOff>
                    <xdr:row>160</xdr:row>
                    <xdr:rowOff>0</xdr:rowOff>
                  </from>
                  <to>
                    <xdr:col>3</xdr:col>
                    <xdr:colOff>28575</xdr:colOff>
                    <xdr:row>161</xdr:row>
                    <xdr:rowOff>9525</xdr:rowOff>
                  </to>
                </anchor>
              </controlPr>
            </control>
          </mc:Choice>
        </mc:AlternateContent>
        <mc:AlternateContent xmlns:mc="http://schemas.openxmlformats.org/markup-compatibility/2006">
          <mc:Choice Requires="x14">
            <control shapeId="111675" r:id="rId62" name="Check Box 59">
              <controlPr defaultSize="0" autoFill="0" autoLine="0" autoPict="0">
                <anchor moveWithCells="1">
                  <from>
                    <xdr:col>5</xdr:col>
                    <xdr:colOff>228600</xdr:colOff>
                    <xdr:row>166</xdr:row>
                    <xdr:rowOff>228600</xdr:rowOff>
                  </from>
                  <to>
                    <xdr:col>6</xdr:col>
                    <xdr:colOff>180975</xdr:colOff>
                    <xdr:row>168</xdr:row>
                    <xdr:rowOff>0</xdr:rowOff>
                  </to>
                </anchor>
              </controlPr>
            </control>
          </mc:Choice>
        </mc:AlternateContent>
        <mc:AlternateContent xmlns:mc="http://schemas.openxmlformats.org/markup-compatibility/2006">
          <mc:Choice Requires="x14">
            <control shapeId="111676" r:id="rId63" name="Check Box 60">
              <controlPr defaultSize="0" autoFill="0" autoLine="0" autoPict="0">
                <anchor moveWithCells="1">
                  <from>
                    <xdr:col>7</xdr:col>
                    <xdr:colOff>685800</xdr:colOff>
                    <xdr:row>166</xdr:row>
                    <xdr:rowOff>238125</xdr:rowOff>
                  </from>
                  <to>
                    <xdr:col>7</xdr:col>
                    <xdr:colOff>923925</xdr:colOff>
                    <xdr:row>168</xdr:row>
                    <xdr:rowOff>9525</xdr:rowOff>
                  </to>
                </anchor>
              </controlPr>
            </control>
          </mc:Choice>
        </mc:AlternateContent>
        <mc:AlternateContent xmlns:mc="http://schemas.openxmlformats.org/markup-compatibility/2006">
          <mc:Choice Requires="x14">
            <control shapeId="111677" r:id="rId64" name="Check Box 61">
              <controlPr defaultSize="0" autoFill="0" autoLine="0" autoPict="0">
                <anchor moveWithCells="1">
                  <from>
                    <xdr:col>3</xdr:col>
                    <xdr:colOff>0</xdr:colOff>
                    <xdr:row>167</xdr:row>
                    <xdr:rowOff>219075</xdr:rowOff>
                  </from>
                  <to>
                    <xdr:col>4</xdr:col>
                    <xdr:colOff>0</xdr:colOff>
                    <xdr:row>169</xdr:row>
                    <xdr:rowOff>9525</xdr:rowOff>
                  </to>
                </anchor>
              </controlPr>
            </control>
          </mc:Choice>
        </mc:AlternateContent>
        <mc:AlternateContent xmlns:mc="http://schemas.openxmlformats.org/markup-compatibility/2006">
          <mc:Choice Requires="x14">
            <control shapeId="111678" r:id="rId65" name="Check Box 62">
              <controlPr defaultSize="0" autoFill="0" autoLine="0" autoPict="0">
                <anchor moveWithCells="1">
                  <from>
                    <xdr:col>7</xdr:col>
                    <xdr:colOff>361950</xdr:colOff>
                    <xdr:row>85</xdr:row>
                    <xdr:rowOff>0</xdr:rowOff>
                  </from>
                  <to>
                    <xdr:col>7</xdr:col>
                    <xdr:colOff>895350</xdr:colOff>
                    <xdr:row>86</xdr:row>
                    <xdr:rowOff>0</xdr:rowOff>
                  </to>
                </anchor>
              </controlPr>
            </control>
          </mc:Choice>
        </mc:AlternateContent>
        <mc:AlternateContent xmlns:mc="http://schemas.openxmlformats.org/markup-compatibility/2006">
          <mc:Choice Requires="x14">
            <control shapeId="111679" r:id="rId66" name="Check Box 63">
              <controlPr defaultSize="0" autoFill="0" autoLine="0" autoPict="0">
                <anchor moveWithCells="1">
                  <from>
                    <xdr:col>6</xdr:col>
                    <xdr:colOff>0</xdr:colOff>
                    <xdr:row>85</xdr:row>
                    <xdr:rowOff>0</xdr:rowOff>
                  </from>
                  <to>
                    <xdr:col>6</xdr:col>
                    <xdr:colOff>571500</xdr:colOff>
                    <xdr:row>85</xdr:row>
                    <xdr:rowOff>209550</xdr:rowOff>
                  </to>
                </anchor>
              </controlPr>
            </control>
          </mc:Choice>
        </mc:AlternateContent>
        <mc:AlternateContent xmlns:mc="http://schemas.openxmlformats.org/markup-compatibility/2006">
          <mc:Choice Requires="x14">
            <control shapeId="111680" r:id="rId67" name="Check Box 64">
              <controlPr defaultSize="0" autoFill="0" autoLine="0" autoPict="0">
                <anchor moveWithCells="1">
                  <from>
                    <xdr:col>3</xdr:col>
                    <xdr:colOff>0</xdr:colOff>
                    <xdr:row>166</xdr:row>
                    <xdr:rowOff>219075</xdr:rowOff>
                  </from>
                  <to>
                    <xdr:col>4</xdr:col>
                    <xdr:colOff>0</xdr:colOff>
                    <xdr:row>167</xdr:row>
                    <xdr:rowOff>219075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sheetPr>
  <dimension ref="A1:AO103"/>
  <sheetViews>
    <sheetView zoomScale="90" zoomScaleNormal="90" workbookViewId="0">
      <selection activeCell="X13" sqref="X13"/>
    </sheetView>
  </sheetViews>
  <sheetFormatPr defaultColWidth="9" defaultRowHeight="18.75"/>
  <cols>
    <col min="1" max="5" width="6.75" style="932" customWidth="1"/>
    <col min="6" max="7" width="9.875" style="932" customWidth="1"/>
    <col min="8" max="15" width="6.75" style="932" customWidth="1"/>
    <col min="16" max="16" width="8.25" style="932" customWidth="1"/>
    <col min="17" max="17" width="5.875" style="932" customWidth="1"/>
    <col min="18" max="20" width="6.75" style="932" customWidth="1"/>
    <col min="21" max="16384" width="9" style="932"/>
  </cols>
  <sheetData>
    <row r="1" spans="1:41" s="1229" customFormat="1" ht="16.5" customHeight="1">
      <c r="A1" s="300" t="s">
        <v>2631</v>
      </c>
      <c r="B1" s="300"/>
      <c r="C1" s="300"/>
      <c r="D1" s="300"/>
      <c r="E1" s="300"/>
      <c r="F1" s="300"/>
      <c r="G1" s="301"/>
      <c r="H1" s="301"/>
      <c r="I1" s="301"/>
      <c r="J1" s="301"/>
      <c r="K1" s="301"/>
      <c r="L1" s="301"/>
      <c r="M1" s="301"/>
      <c r="N1" s="301"/>
      <c r="O1" s="301"/>
      <c r="P1" s="301"/>
      <c r="Q1" s="2294"/>
      <c r="R1" s="2294"/>
      <c r="S1" s="2294"/>
      <c r="T1" s="2294"/>
    </row>
    <row r="2" spans="1:41" s="1229" customFormat="1" ht="17.25" customHeight="1">
      <c r="A2" s="302"/>
      <c r="B2" s="302"/>
      <c r="C2" s="302"/>
      <c r="D2" s="302"/>
      <c r="E2" s="302"/>
      <c r="F2" s="302"/>
      <c r="G2" s="302"/>
      <c r="H2" s="302"/>
      <c r="I2" s="302"/>
      <c r="J2" s="302"/>
      <c r="K2" s="302"/>
      <c r="L2" s="302"/>
      <c r="M2" s="302"/>
      <c r="N2" s="302"/>
      <c r="O2" s="302"/>
      <c r="P2" s="302"/>
      <c r="Q2" s="302"/>
      <c r="R2" s="302"/>
      <c r="S2" s="302"/>
      <c r="T2" s="303"/>
    </row>
    <row r="3" spans="1:41" s="1229" customFormat="1" ht="22.5" customHeight="1">
      <c r="A3" s="2462" t="s">
        <v>2632</v>
      </c>
      <c r="B3" s="2462"/>
      <c r="C3" s="2462"/>
      <c r="D3" s="2462"/>
      <c r="E3" s="2462"/>
      <c r="F3" s="2462"/>
      <c r="G3" s="2462"/>
      <c r="H3" s="2462"/>
      <c r="I3" s="2462"/>
      <c r="J3" s="2462"/>
      <c r="K3" s="2462"/>
      <c r="L3" s="2462"/>
      <c r="M3" s="2462"/>
      <c r="N3" s="2462"/>
      <c r="O3" s="2462"/>
      <c r="P3" s="2462"/>
      <c r="Q3" s="2462"/>
      <c r="R3" s="2462"/>
      <c r="S3" s="2462"/>
      <c r="T3" s="2462"/>
      <c r="V3" s="2462"/>
      <c r="W3" s="2462"/>
      <c r="X3" s="2462"/>
      <c r="Y3" s="2462"/>
      <c r="Z3" s="2462"/>
      <c r="AA3" s="2462"/>
      <c r="AB3" s="2462"/>
      <c r="AC3" s="2462"/>
      <c r="AD3" s="2462"/>
      <c r="AE3" s="2462"/>
      <c r="AF3" s="2462"/>
      <c r="AG3" s="2462"/>
      <c r="AH3" s="2462"/>
      <c r="AI3" s="2462"/>
      <c r="AJ3" s="2462"/>
      <c r="AK3" s="2462"/>
      <c r="AL3" s="2462"/>
      <c r="AM3" s="2462"/>
      <c r="AN3" s="2462"/>
      <c r="AO3" s="2462"/>
    </row>
    <row r="4" spans="1:41" s="1229" customFormat="1" ht="22.5" customHeight="1">
      <c r="A4" s="923"/>
      <c r="B4" s="923"/>
      <c r="C4" s="923"/>
      <c r="D4" s="923"/>
      <c r="E4" s="923"/>
      <c r="F4" s="923"/>
      <c r="G4" s="923"/>
      <c r="H4" s="923"/>
      <c r="I4" s="923"/>
      <c r="J4" s="923"/>
      <c r="K4" s="923"/>
      <c r="L4" s="923"/>
      <c r="M4" s="923"/>
      <c r="N4" s="923"/>
      <c r="O4" s="2447" t="s">
        <v>963</v>
      </c>
      <c r="P4" s="2447"/>
      <c r="Q4" s="2447"/>
      <c r="R4" s="2447"/>
      <c r="S4" s="2447"/>
      <c r="T4" s="2447"/>
      <c r="V4" s="917"/>
      <c r="W4" s="917"/>
      <c r="X4" s="917"/>
      <c r="Y4" s="917"/>
      <c r="Z4" s="917"/>
      <c r="AA4" s="917"/>
      <c r="AB4" s="917"/>
      <c r="AC4" s="917"/>
      <c r="AD4" s="917"/>
      <c r="AE4" s="917"/>
      <c r="AF4" s="917"/>
      <c r="AG4" s="917"/>
      <c r="AH4" s="917"/>
      <c r="AI4" s="917"/>
      <c r="AJ4" s="917"/>
      <c r="AK4" s="917"/>
      <c r="AL4" s="917"/>
      <c r="AM4" s="917"/>
      <c r="AN4" s="917"/>
      <c r="AO4" s="917"/>
    </row>
    <row r="5" spans="1:41" s="1229" customFormat="1" ht="26.25" customHeight="1">
      <c r="A5" s="923"/>
      <c r="B5" s="923"/>
      <c r="C5" s="923"/>
      <c r="D5" s="923"/>
      <c r="E5" s="923"/>
      <c r="F5" s="923"/>
      <c r="G5" s="923"/>
      <c r="H5" s="923"/>
      <c r="I5" s="923"/>
      <c r="J5" s="923"/>
      <c r="K5" s="923"/>
      <c r="L5" s="923"/>
      <c r="M5" s="923"/>
      <c r="N5" s="923"/>
      <c r="O5" s="2448" t="s">
        <v>457</v>
      </c>
      <c r="P5" s="2448"/>
      <c r="Q5" s="2449"/>
      <c r="R5" s="2449"/>
      <c r="S5" s="2449"/>
      <c r="T5" s="2449"/>
    </row>
    <row r="6" spans="1:41" s="304" customFormat="1" ht="36.75" customHeight="1">
      <c r="A6" s="2418" t="s">
        <v>2633</v>
      </c>
      <c r="B6" s="2418"/>
      <c r="C6" s="2418"/>
      <c r="D6" s="2418"/>
      <c r="E6" s="2418"/>
      <c r="F6" s="2418"/>
      <c r="G6" s="2418"/>
      <c r="H6" s="2418"/>
      <c r="I6" s="2418"/>
      <c r="J6" s="2418"/>
      <c r="K6" s="2418"/>
      <c r="L6" s="2418"/>
      <c r="M6" s="2418"/>
      <c r="N6" s="2418"/>
      <c r="O6" s="2418"/>
      <c r="P6" s="2418"/>
      <c r="Q6" s="2418"/>
      <c r="R6" s="2418"/>
      <c r="S6" s="2418"/>
      <c r="T6" s="2418"/>
    </row>
    <row r="7" spans="1:41" s="304" customFormat="1" ht="5.25" customHeight="1">
      <c r="A7" s="918"/>
      <c r="B7" s="918"/>
      <c r="C7" s="918"/>
      <c r="D7" s="918"/>
      <c r="E7" s="918"/>
      <c r="F7" s="918"/>
      <c r="G7" s="918"/>
      <c r="H7" s="918"/>
      <c r="I7" s="918"/>
      <c r="J7" s="918"/>
      <c r="K7" s="918"/>
      <c r="L7" s="918"/>
      <c r="M7" s="918"/>
      <c r="N7" s="918"/>
      <c r="O7" s="918"/>
      <c r="P7" s="918"/>
      <c r="Q7" s="918"/>
      <c r="R7" s="918"/>
      <c r="S7" s="918"/>
    </row>
    <row r="8" spans="1:41" s="304" customFormat="1" ht="36" customHeight="1">
      <c r="A8" s="305" t="s">
        <v>964</v>
      </c>
      <c r="B8" s="305" t="s">
        <v>965</v>
      </c>
      <c r="C8" s="2459" t="s">
        <v>966</v>
      </c>
      <c r="D8" s="2460"/>
      <c r="E8" s="2460"/>
      <c r="F8" s="2460"/>
      <c r="G8" s="2461"/>
      <c r="H8" s="2459" t="s">
        <v>967</v>
      </c>
      <c r="I8" s="2460"/>
      <c r="J8" s="2461"/>
      <c r="K8" s="305" t="s">
        <v>964</v>
      </c>
      <c r="L8" s="305" t="s">
        <v>965</v>
      </c>
      <c r="M8" s="2459" t="s">
        <v>966</v>
      </c>
      <c r="N8" s="2460"/>
      <c r="O8" s="2460"/>
      <c r="P8" s="2460"/>
      <c r="Q8" s="2461"/>
      <c r="R8" s="2459" t="s">
        <v>967</v>
      </c>
      <c r="S8" s="2460"/>
      <c r="T8" s="2461"/>
    </row>
    <row r="9" spans="1:41" s="304" customFormat="1" ht="34.5" customHeight="1">
      <c r="A9" s="305"/>
      <c r="B9" s="305"/>
      <c r="C9" s="2454" t="s">
        <v>968</v>
      </c>
      <c r="D9" s="2454"/>
      <c r="E9" s="2454"/>
      <c r="F9" s="2454"/>
      <c r="G9" s="2454"/>
      <c r="H9" s="2455" t="s">
        <v>969</v>
      </c>
      <c r="I9" s="2455"/>
      <c r="J9" s="2455"/>
      <c r="K9" s="305"/>
      <c r="L9" s="305"/>
      <c r="M9" s="2454" t="s">
        <v>970</v>
      </c>
      <c r="N9" s="2454"/>
      <c r="O9" s="2454"/>
      <c r="P9" s="2454"/>
      <c r="Q9" s="2454"/>
      <c r="R9" s="2455" t="s">
        <v>971</v>
      </c>
      <c r="S9" s="2455"/>
      <c r="T9" s="2455"/>
    </row>
    <row r="10" spans="1:41" s="304" customFormat="1" ht="34.5" customHeight="1">
      <c r="A10" s="305"/>
      <c r="B10" s="305"/>
      <c r="C10" s="2454" t="s">
        <v>2634</v>
      </c>
      <c r="D10" s="2454"/>
      <c r="E10" s="2454"/>
      <c r="F10" s="2454"/>
      <c r="G10" s="2454"/>
      <c r="H10" s="2455" t="s">
        <v>969</v>
      </c>
      <c r="I10" s="2455"/>
      <c r="J10" s="2455"/>
      <c r="K10" s="305"/>
      <c r="L10" s="305"/>
      <c r="M10" s="2454" t="s">
        <v>972</v>
      </c>
      <c r="N10" s="2454"/>
      <c r="O10" s="2454"/>
      <c r="P10" s="2454"/>
      <c r="Q10" s="2454"/>
      <c r="R10" s="2455" t="s">
        <v>969</v>
      </c>
      <c r="S10" s="2455"/>
      <c r="T10" s="2455"/>
    </row>
    <row r="11" spans="1:41" s="304" customFormat="1" ht="34.5" customHeight="1">
      <c r="A11" s="305"/>
      <c r="B11" s="305"/>
      <c r="C11" s="2454" t="s">
        <v>2635</v>
      </c>
      <c r="D11" s="2454"/>
      <c r="E11" s="2454"/>
      <c r="F11" s="2454"/>
      <c r="G11" s="2454"/>
      <c r="H11" s="2455" t="s">
        <v>969</v>
      </c>
      <c r="I11" s="2455"/>
      <c r="J11" s="2455"/>
      <c r="K11" s="305"/>
      <c r="L11" s="305"/>
      <c r="M11" s="2454" t="s">
        <v>973</v>
      </c>
      <c r="N11" s="2454"/>
      <c r="O11" s="2454"/>
      <c r="P11" s="2454"/>
      <c r="Q11" s="2454"/>
      <c r="R11" s="2455" t="s">
        <v>969</v>
      </c>
      <c r="S11" s="2455"/>
      <c r="T11" s="2455"/>
    </row>
    <row r="12" spans="1:41" s="304" customFormat="1" ht="34.5" customHeight="1">
      <c r="A12" s="305"/>
      <c r="B12" s="305"/>
      <c r="C12" s="2454" t="s">
        <v>2636</v>
      </c>
      <c r="D12" s="2454"/>
      <c r="E12" s="2454"/>
      <c r="F12" s="2454"/>
      <c r="G12" s="2454"/>
      <c r="H12" s="2455" t="s">
        <v>969</v>
      </c>
      <c r="I12" s="2455"/>
      <c r="J12" s="2455"/>
      <c r="K12" s="305"/>
      <c r="L12" s="305"/>
      <c r="M12" s="2454" t="s">
        <v>2637</v>
      </c>
      <c r="N12" s="2454"/>
      <c r="O12" s="2454"/>
      <c r="P12" s="2454"/>
      <c r="Q12" s="2454"/>
      <c r="R12" s="2455" t="s">
        <v>969</v>
      </c>
      <c r="S12" s="2455"/>
      <c r="T12" s="2455"/>
    </row>
    <row r="13" spans="1:41" s="304" customFormat="1" ht="46.5" customHeight="1">
      <c r="A13" s="305"/>
      <c r="B13" s="305"/>
      <c r="C13" s="2454" t="s">
        <v>974</v>
      </c>
      <c r="D13" s="2454"/>
      <c r="E13" s="2454"/>
      <c r="F13" s="2454"/>
      <c r="G13" s="2454"/>
      <c r="H13" s="2455" t="s">
        <v>969</v>
      </c>
      <c r="I13" s="2455"/>
      <c r="J13" s="2455"/>
      <c r="K13" s="305"/>
      <c r="L13" s="305"/>
      <c r="M13" s="2454" t="s">
        <v>2638</v>
      </c>
      <c r="N13" s="2454"/>
      <c r="O13" s="2454"/>
      <c r="P13" s="2454"/>
      <c r="Q13" s="2454"/>
      <c r="R13" s="2455" t="s">
        <v>969</v>
      </c>
      <c r="S13" s="2455"/>
      <c r="T13" s="2455"/>
    </row>
    <row r="14" spans="1:41" s="304" customFormat="1" ht="34.5" customHeight="1">
      <c r="A14" s="305"/>
      <c r="B14" s="305"/>
      <c r="C14" s="2454" t="s">
        <v>975</v>
      </c>
      <c r="D14" s="2454"/>
      <c r="E14" s="2454"/>
      <c r="F14" s="2454"/>
      <c r="G14" s="2454"/>
      <c r="H14" s="2455" t="s">
        <v>969</v>
      </c>
      <c r="I14" s="2455"/>
      <c r="J14" s="2455"/>
      <c r="K14" s="305"/>
      <c r="L14" s="305"/>
      <c r="M14" s="2454" t="s">
        <v>2639</v>
      </c>
      <c r="N14" s="2454"/>
      <c r="O14" s="2454"/>
      <c r="P14" s="2454"/>
      <c r="Q14" s="2454"/>
      <c r="R14" s="2455" t="s">
        <v>969</v>
      </c>
      <c r="S14" s="2455"/>
      <c r="T14" s="2455"/>
    </row>
    <row r="15" spans="1:41" s="304" customFormat="1" ht="42" customHeight="1">
      <c r="A15" s="305"/>
      <c r="B15" s="305"/>
      <c r="C15" s="2454" t="s">
        <v>976</v>
      </c>
      <c r="D15" s="2454"/>
      <c r="E15" s="2454"/>
      <c r="F15" s="2454"/>
      <c r="G15" s="2454"/>
      <c r="H15" s="2455" t="s">
        <v>969</v>
      </c>
      <c r="I15" s="2455"/>
      <c r="J15" s="2455"/>
      <c r="K15" s="305"/>
      <c r="L15" s="305"/>
      <c r="M15" s="2454" t="s">
        <v>2640</v>
      </c>
      <c r="N15" s="2454"/>
      <c r="O15" s="2454"/>
      <c r="P15" s="2454"/>
      <c r="Q15" s="2454"/>
      <c r="R15" s="2455" t="s">
        <v>969</v>
      </c>
      <c r="S15" s="2455"/>
      <c r="T15" s="2455"/>
    </row>
    <row r="16" spans="1:41" s="304" customFormat="1" ht="34.5" customHeight="1">
      <c r="A16" s="305"/>
      <c r="B16" s="305"/>
      <c r="C16" s="2454" t="s">
        <v>977</v>
      </c>
      <c r="D16" s="2454"/>
      <c r="E16" s="2454"/>
      <c r="F16" s="2454"/>
      <c r="G16" s="2454"/>
      <c r="H16" s="2455" t="s">
        <v>969</v>
      </c>
      <c r="I16" s="2455"/>
      <c r="J16" s="2455"/>
      <c r="K16" s="305"/>
      <c r="L16" s="305"/>
      <c r="M16" s="2454" t="s">
        <v>2641</v>
      </c>
      <c r="N16" s="2454"/>
      <c r="O16" s="2454"/>
      <c r="P16" s="2454"/>
      <c r="Q16" s="2454"/>
      <c r="R16" s="2455" t="s">
        <v>969</v>
      </c>
      <c r="S16" s="2455"/>
      <c r="T16" s="2455"/>
    </row>
    <row r="17" spans="1:20" s="304" customFormat="1" ht="9.75" customHeight="1">
      <c r="A17" s="306"/>
      <c r="B17" s="306"/>
      <c r="C17" s="306"/>
      <c r="D17" s="306"/>
      <c r="E17" s="306"/>
      <c r="F17" s="306"/>
      <c r="G17" s="307"/>
      <c r="H17" s="307"/>
      <c r="I17" s="307"/>
      <c r="J17" s="307"/>
      <c r="K17" s="306"/>
      <c r="L17" s="306"/>
      <c r="M17" s="306"/>
      <c r="N17" s="306"/>
      <c r="O17" s="306"/>
      <c r="P17" s="306"/>
      <c r="Q17" s="306"/>
      <c r="R17" s="306"/>
      <c r="S17" s="306"/>
      <c r="T17" s="307"/>
    </row>
    <row r="18" spans="1:20" s="304" customFormat="1" ht="20.25" customHeight="1">
      <c r="A18" s="308" t="s">
        <v>2642</v>
      </c>
      <c r="B18" s="308"/>
      <c r="C18" s="308"/>
      <c r="D18" s="308"/>
      <c r="E18" s="308"/>
      <c r="F18" s="308"/>
      <c r="G18" s="308"/>
      <c r="H18" s="308"/>
      <c r="I18" s="308"/>
      <c r="J18" s="308"/>
      <c r="K18" s="308"/>
      <c r="L18" s="308"/>
      <c r="M18" s="308"/>
      <c r="N18" s="308"/>
      <c r="O18" s="308"/>
      <c r="P18" s="308"/>
      <c r="Q18" s="308"/>
      <c r="R18" s="308"/>
      <c r="S18" s="308"/>
      <c r="T18" s="309"/>
    </row>
    <row r="19" spans="1:20" s="304" customFormat="1" ht="14.25">
      <c r="A19" s="308" t="s">
        <v>978</v>
      </c>
      <c r="B19" s="308"/>
      <c r="C19" s="308"/>
      <c r="D19" s="308"/>
      <c r="E19" s="308"/>
      <c r="F19" s="308"/>
      <c r="G19" s="308"/>
      <c r="H19" s="308"/>
      <c r="I19" s="308"/>
      <c r="J19" s="308"/>
      <c r="K19" s="308"/>
      <c r="L19" s="308"/>
      <c r="M19" s="308"/>
      <c r="N19" s="308"/>
      <c r="O19" s="308"/>
      <c r="P19" s="308"/>
      <c r="Q19" s="308"/>
      <c r="R19" s="308"/>
      <c r="S19" s="308"/>
      <c r="T19" s="309"/>
    </row>
    <row r="20" spans="1:20" s="304" customFormat="1" ht="6" customHeight="1">
      <c r="A20" s="308"/>
      <c r="B20" s="308"/>
      <c r="C20" s="308"/>
      <c r="D20" s="308"/>
      <c r="E20" s="308"/>
      <c r="F20" s="308"/>
      <c r="G20" s="308"/>
      <c r="H20" s="308"/>
      <c r="I20" s="308"/>
      <c r="J20" s="308"/>
      <c r="K20" s="308"/>
      <c r="L20" s="308"/>
      <c r="M20" s="308"/>
      <c r="N20" s="308"/>
      <c r="O20" s="308"/>
      <c r="P20" s="308"/>
      <c r="Q20" s="308"/>
      <c r="R20" s="308"/>
      <c r="S20" s="308"/>
      <c r="T20" s="309"/>
    </row>
    <row r="21" spans="1:20" s="313" customFormat="1" ht="14.25">
      <c r="A21" s="310" t="s">
        <v>979</v>
      </c>
      <c r="B21" s="311"/>
      <c r="C21" s="311"/>
      <c r="D21" s="311"/>
      <c r="E21" s="311"/>
      <c r="F21" s="311"/>
      <c r="G21" s="311"/>
      <c r="H21" s="311"/>
      <c r="I21" s="311"/>
      <c r="J21" s="311"/>
      <c r="K21" s="311"/>
      <c r="L21" s="311"/>
      <c r="M21" s="311"/>
      <c r="N21" s="311"/>
      <c r="O21" s="311"/>
      <c r="P21" s="311"/>
      <c r="Q21" s="311"/>
      <c r="R21" s="311"/>
      <c r="S21" s="311"/>
      <c r="T21" s="312"/>
    </row>
    <row r="22" spans="1:20" s="313" customFormat="1" ht="14.25">
      <c r="A22" s="314" t="s">
        <v>980</v>
      </c>
      <c r="B22" s="919"/>
      <c r="C22" s="919"/>
      <c r="D22" s="919"/>
      <c r="E22" s="919"/>
      <c r="F22" s="919"/>
      <c r="G22" s="919"/>
      <c r="H22" s="919"/>
      <c r="I22" s="919"/>
      <c r="J22" s="919"/>
      <c r="K22" s="919"/>
      <c r="L22" s="919"/>
      <c r="M22" s="919"/>
      <c r="N22" s="919"/>
      <c r="O22" s="919"/>
      <c r="P22" s="919"/>
      <c r="Q22" s="919"/>
      <c r="R22" s="919"/>
      <c r="S22" s="919"/>
      <c r="T22" s="315"/>
    </row>
    <row r="23" spans="1:20" s="313" customFormat="1" ht="4.5" customHeight="1">
      <c r="A23" s="314"/>
      <c r="B23" s="919"/>
      <c r="C23" s="919"/>
      <c r="D23" s="919"/>
      <c r="E23" s="919"/>
      <c r="F23" s="919"/>
      <c r="G23" s="919"/>
      <c r="H23" s="919"/>
      <c r="I23" s="919"/>
      <c r="J23" s="919"/>
      <c r="K23" s="919"/>
      <c r="L23" s="919"/>
      <c r="M23" s="919"/>
      <c r="N23" s="919"/>
      <c r="O23" s="919"/>
      <c r="P23" s="919"/>
      <c r="Q23" s="919"/>
      <c r="R23" s="919"/>
      <c r="S23" s="919"/>
      <c r="T23" s="315"/>
    </row>
    <row r="24" spans="1:20" s="313" customFormat="1" ht="18.75" customHeight="1">
      <c r="A24" s="314"/>
      <c r="B24" s="316" t="s">
        <v>981</v>
      </c>
      <c r="C24" s="317"/>
      <c r="D24" s="317"/>
      <c r="E24" s="317"/>
      <c r="F24" s="317"/>
      <c r="G24" s="317"/>
      <c r="H24" s="317"/>
      <c r="I24" s="317"/>
      <c r="J24" s="318"/>
      <c r="K24" s="316" t="s">
        <v>982</v>
      </c>
      <c r="L24" s="317"/>
      <c r="M24" s="317"/>
      <c r="N24" s="317"/>
      <c r="O24" s="319" t="s">
        <v>757</v>
      </c>
      <c r="P24" s="317"/>
      <c r="Q24" s="317"/>
      <c r="R24" s="317"/>
      <c r="S24" s="320"/>
      <c r="T24" s="315"/>
    </row>
    <row r="25" spans="1:20" s="313" customFormat="1" ht="18.75" customHeight="1">
      <c r="A25" s="314"/>
      <c r="B25" s="310" t="s">
        <v>983</v>
      </c>
      <c r="C25" s="311"/>
      <c r="D25" s="311"/>
      <c r="E25" s="311"/>
      <c r="F25" s="311"/>
      <c r="G25" s="311"/>
      <c r="H25" s="311"/>
      <c r="I25" s="311"/>
      <c r="J25" s="311"/>
      <c r="K25" s="311"/>
      <c r="L25" s="311"/>
      <c r="M25" s="311"/>
      <c r="N25" s="311"/>
      <c r="O25" s="311"/>
      <c r="P25" s="311"/>
      <c r="Q25" s="311"/>
      <c r="R25" s="311"/>
      <c r="S25" s="312"/>
      <c r="T25" s="315"/>
    </row>
    <row r="26" spans="1:20" s="313" customFormat="1" ht="18.75" customHeight="1">
      <c r="A26" s="314"/>
      <c r="B26" s="314"/>
      <c r="C26" s="316" t="s">
        <v>984</v>
      </c>
      <c r="D26" s="317"/>
      <c r="E26" s="317"/>
      <c r="F26" s="317"/>
      <c r="G26" s="317"/>
      <c r="H26" s="317"/>
      <c r="I26" s="317"/>
      <c r="J26" s="318"/>
      <c r="K26" s="316" t="s">
        <v>985</v>
      </c>
      <c r="L26" s="317"/>
      <c r="M26" s="317"/>
      <c r="N26" s="317"/>
      <c r="O26" s="317" t="s">
        <v>986</v>
      </c>
      <c r="P26" s="317"/>
      <c r="Q26" s="317"/>
      <c r="R26" s="317"/>
      <c r="S26" s="320"/>
      <c r="T26" s="315"/>
    </row>
    <row r="27" spans="1:20" s="313" customFormat="1" ht="18.75" customHeight="1">
      <c r="A27" s="314"/>
      <c r="B27" s="314"/>
      <c r="C27" s="310" t="s">
        <v>987</v>
      </c>
      <c r="D27" s="311"/>
      <c r="E27" s="311"/>
      <c r="F27" s="311"/>
      <c r="G27" s="311"/>
      <c r="H27" s="311"/>
      <c r="I27" s="311"/>
      <c r="J27" s="321"/>
      <c r="K27" s="322"/>
      <c r="L27" s="311" t="s">
        <v>988</v>
      </c>
      <c r="M27" s="311"/>
      <c r="N27" s="311"/>
      <c r="O27" s="311"/>
      <c r="P27" s="311"/>
      <c r="Q27" s="311"/>
      <c r="R27" s="311"/>
      <c r="S27" s="312"/>
      <c r="T27" s="315"/>
    </row>
    <row r="28" spans="1:20" s="313" customFormat="1" ht="18.75" customHeight="1">
      <c r="A28" s="314"/>
      <c r="B28" s="314"/>
      <c r="C28" s="314"/>
      <c r="D28" s="919"/>
      <c r="E28" s="919"/>
      <c r="F28" s="919"/>
      <c r="G28" s="919"/>
      <c r="H28" s="919"/>
      <c r="I28" s="919"/>
      <c r="J28" s="323"/>
      <c r="K28" s="322"/>
      <c r="L28" s="919" t="s">
        <v>989</v>
      </c>
      <c r="M28" s="919"/>
      <c r="N28" s="919"/>
      <c r="O28" s="919"/>
      <c r="P28" s="919"/>
      <c r="Q28" s="919"/>
      <c r="R28" s="919"/>
      <c r="S28" s="315"/>
      <c r="T28" s="315"/>
    </row>
    <row r="29" spans="1:20" s="313" customFormat="1" ht="18.75" customHeight="1">
      <c r="A29" s="314"/>
      <c r="B29" s="314"/>
      <c r="C29" s="314"/>
      <c r="D29" s="919"/>
      <c r="E29" s="919"/>
      <c r="F29" s="919"/>
      <c r="G29" s="919"/>
      <c r="H29" s="919"/>
      <c r="I29" s="919"/>
      <c r="J29" s="323"/>
      <c r="K29" s="322"/>
      <c r="L29" s="919" t="s">
        <v>990</v>
      </c>
      <c r="M29" s="919"/>
      <c r="N29" s="919"/>
      <c r="O29" s="919"/>
      <c r="P29" s="919"/>
      <c r="Q29" s="919"/>
      <c r="R29" s="919"/>
      <c r="S29" s="315"/>
      <c r="T29" s="315"/>
    </row>
    <row r="30" spans="1:20" s="313" customFormat="1" ht="18.75" customHeight="1">
      <c r="A30" s="314"/>
      <c r="B30" s="314"/>
      <c r="C30" s="314"/>
      <c r="D30" s="919"/>
      <c r="E30" s="919"/>
      <c r="F30" s="919"/>
      <c r="G30" s="919"/>
      <c r="H30" s="919"/>
      <c r="I30" s="919"/>
      <c r="J30" s="323"/>
      <c r="K30" s="322"/>
      <c r="L30" s="919" t="s">
        <v>502</v>
      </c>
      <c r="M30" s="919"/>
      <c r="N30" s="919"/>
      <c r="O30" s="919"/>
      <c r="P30" s="919"/>
      <c r="Q30" s="919"/>
      <c r="R30" s="919"/>
      <c r="S30" s="315"/>
      <c r="T30" s="315"/>
    </row>
    <row r="31" spans="1:20" s="313" customFormat="1" ht="18.75" customHeight="1">
      <c r="A31" s="314"/>
      <c r="B31" s="314"/>
      <c r="C31" s="324"/>
      <c r="D31" s="921"/>
      <c r="E31" s="921"/>
      <c r="F31" s="921"/>
      <c r="G31" s="921"/>
      <c r="H31" s="921"/>
      <c r="I31" s="921"/>
      <c r="J31" s="325"/>
      <c r="K31" s="921"/>
      <c r="L31" s="2456" t="s">
        <v>991</v>
      </c>
      <c r="M31" s="2456"/>
      <c r="N31" s="2456"/>
      <c r="O31" s="2456"/>
      <c r="P31" s="2456"/>
      <c r="Q31" s="2456"/>
      <c r="R31" s="2456"/>
      <c r="S31" s="2457"/>
      <c r="T31" s="315"/>
    </row>
    <row r="32" spans="1:20" s="313" customFormat="1" ht="18.75" customHeight="1">
      <c r="A32" s="314"/>
      <c r="B32" s="314"/>
      <c r="C32" s="310" t="s">
        <v>992</v>
      </c>
      <c r="D32" s="311"/>
      <c r="E32" s="311"/>
      <c r="F32" s="311"/>
      <c r="G32" s="311"/>
      <c r="H32" s="311"/>
      <c r="I32" s="311"/>
      <c r="J32" s="321"/>
      <c r="K32" s="311" t="s">
        <v>993</v>
      </c>
      <c r="L32" s="311"/>
      <c r="M32" s="311"/>
      <c r="N32" s="311"/>
      <c r="O32" s="311"/>
      <c r="P32" s="311"/>
      <c r="Q32" s="311"/>
      <c r="R32" s="311"/>
      <c r="S32" s="312"/>
      <c r="T32" s="315"/>
    </row>
    <row r="33" spans="1:20" s="313" customFormat="1" ht="18.75" customHeight="1">
      <c r="A33" s="314"/>
      <c r="B33" s="314"/>
      <c r="C33" s="314"/>
      <c r="D33" s="919"/>
      <c r="E33" s="919"/>
      <c r="F33" s="919"/>
      <c r="G33" s="919"/>
      <c r="H33" s="919"/>
      <c r="I33" s="919"/>
      <c r="J33" s="323"/>
      <c r="K33" s="919" t="s">
        <v>763</v>
      </c>
      <c r="L33" s="919"/>
      <c r="M33" s="919"/>
      <c r="N33" s="919"/>
      <c r="O33" s="919"/>
      <c r="P33" s="919"/>
      <c r="Q33" s="919"/>
      <c r="R33" s="919"/>
      <c r="S33" s="315"/>
      <c r="T33" s="315"/>
    </row>
    <row r="34" spans="1:20" s="313" customFormat="1" ht="18.75" customHeight="1">
      <c r="A34" s="314"/>
      <c r="B34" s="324"/>
      <c r="C34" s="324"/>
      <c r="D34" s="921"/>
      <c r="E34" s="921"/>
      <c r="F34" s="921"/>
      <c r="G34" s="921"/>
      <c r="H34" s="921"/>
      <c r="I34" s="921"/>
      <c r="J34" s="325"/>
      <c r="K34" s="2458" t="s">
        <v>764</v>
      </c>
      <c r="L34" s="2458"/>
      <c r="M34" s="2458"/>
      <c r="N34" s="2458"/>
      <c r="O34" s="2458"/>
      <c r="P34" s="2458"/>
      <c r="Q34" s="2458"/>
      <c r="R34" s="2458"/>
      <c r="S34" s="922"/>
      <c r="T34" s="315"/>
    </row>
    <row r="35" spans="1:20" s="313" customFormat="1" ht="18.75" customHeight="1">
      <c r="A35" s="314"/>
      <c r="B35" s="310" t="s">
        <v>768</v>
      </c>
      <c r="C35" s="311"/>
      <c r="D35" s="311"/>
      <c r="E35" s="311"/>
      <c r="F35" s="311"/>
      <c r="G35" s="311"/>
      <c r="H35" s="311"/>
      <c r="I35" s="311"/>
      <c r="J35" s="321"/>
      <c r="K35" s="311" t="s">
        <v>994</v>
      </c>
      <c r="L35" s="311"/>
      <c r="M35" s="311"/>
      <c r="N35" s="311"/>
      <c r="O35" s="311"/>
      <c r="P35" s="311"/>
      <c r="Q35" s="311"/>
      <c r="R35" s="311"/>
      <c r="S35" s="312"/>
      <c r="T35" s="315"/>
    </row>
    <row r="36" spans="1:20" s="313" customFormat="1" ht="18.75" customHeight="1">
      <c r="A36" s="314"/>
      <c r="B36" s="314"/>
      <c r="C36" s="919"/>
      <c r="D36" s="919"/>
      <c r="E36" s="919"/>
      <c r="F36" s="919"/>
      <c r="G36" s="919"/>
      <c r="H36" s="919"/>
      <c r="I36" s="919"/>
      <c r="J36" s="323"/>
      <c r="K36" s="919" t="s">
        <v>995</v>
      </c>
      <c r="L36" s="919"/>
      <c r="M36" s="919"/>
      <c r="N36" s="919"/>
      <c r="O36" s="919"/>
      <c r="P36" s="919"/>
      <c r="Q36" s="919"/>
      <c r="R36" s="919"/>
      <c r="S36" s="315"/>
      <c r="T36" s="315"/>
    </row>
    <row r="37" spans="1:20" s="313" customFormat="1" ht="18.75" customHeight="1">
      <c r="A37" s="314"/>
      <c r="B37" s="324"/>
      <c r="C37" s="921"/>
      <c r="D37" s="921"/>
      <c r="E37" s="921"/>
      <c r="F37" s="921"/>
      <c r="G37" s="921"/>
      <c r="H37" s="921"/>
      <c r="I37" s="921"/>
      <c r="J37" s="325"/>
      <c r="K37" s="921" t="s">
        <v>771</v>
      </c>
      <c r="L37" s="921"/>
      <c r="M37" s="921"/>
      <c r="N37" s="921"/>
      <c r="O37" s="921"/>
      <c r="P37" s="921"/>
      <c r="Q37" s="921"/>
      <c r="R37" s="921"/>
      <c r="S37" s="922"/>
      <c r="T37" s="315"/>
    </row>
    <row r="38" spans="1:20" s="313" customFormat="1" ht="18.75" customHeight="1">
      <c r="A38" s="314"/>
      <c r="B38" s="310" t="s">
        <v>996</v>
      </c>
      <c r="C38" s="311"/>
      <c r="D38" s="311"/>
      <c r="E38" s="311"/>
      <c r="F38" s="311"/>
      <c r="G38" s="311"/>
      <c r="H38" s="311"/>
      <c r="I38" s="311"/>
      <c r="J38" s="311"/>
      <c r="K38" s="311" t="s">
        <v>773</v>
      </c>
      <c r="L38" s="311"/>
      <c r="M38" s="321"/>
      <c r="N38" s="311"/>
      <c r="O38" s="311"/>
      <c r="P38" s="311"/>
      <c r="Q38" s="311"/>
      <c r="R38" s="311"/>
      <c r="S38" s="312"/>
      <c r="T38" s="315"/>
    </row>
    <row r="39" spans="1:20" s="313" customFormat="1" ht="18.75" customHeight="1">
      <c r="A39" s="314"/>
      <c r="B39" s="324"/>
      <c r="C39" s="921"/>
      <c r="D39" s="921"/>
      <c r="E39" s="921"/>
      <c r="F39" s="921"/>
      <c r="G39" s="921"/>
      <c r="H39" s="921"/>
      <c r="I39" s="921"/>
      <c r="J39" s="921"/>
      <c r="K39" s="921" t="s">
        <v>774</v>
      </c>
      <c r="L39" s="921"/>
      <c r="M39" s="921"/>
      <c r="N39" s="921"/>
      <c r="O39" s="921"/>
      <c r="P39" s="921"/>
      <c r="Q39" s="921"/>
      <c r="R39" s="921"/>
      <c r="S39" s="922"/>
      <c r="T39" s="315"/>
    </row>
    <row r="40" spans="1:20" s="313" customFormat="1" ht="18.75" customHeight="1">
      <c r="A40" s="314"/>
      <c r="B40" s="310" t="s">
        <v>997</v>
      </c>
      <c r="C40" s="311"/>
      <c r="D40" s="311"/>
      <c r="E40" s="311"/>
      <c r="F40" s="311"/>
      <c r="G40" s="311"/>
      <c r="H40" s="311"/>
      <c r="I40" s="311"/>
      <c r="J40" s="311"/>
      <c r="K40" s="311" t="s">
        <v>998</v>
      </c>
      <c r="L40" s="311"/>
      <c r="M40" s="321"/>
      <c r="N40" s="311"/>
      <c r="O40" s="311"/>
      <c r="P40" s="311"/>
      <c r="Q40" s="311"/>
      <c r="R40" s="311"/>
      <c r="S40" s="312"/>
      <c r="T40" s="315"/>
    </row>
    <row r="41" spans="1:20" s="313" customFormat="1" ht="18.75" customHeight="1">
      <c r="A41" s="314"/>
      <c r="B41" s="324" t="s">
        <v>999</v>
      </c>
      <c r="C41" s="921"/>
      <c r="D41" s="921"/>
      <c r="E41" s="921"/>
      <c r="F41" s="921"/>
      <c r="G41" s="921"/>
      <c r="H41" s="921"/>
      <c r="I41" s="921"/>
      <c r="J41" s="921"/>
      <c r="K41" s="921" t="s">
        <v>1000</v>
      </c>
      <c r="L41" s="921"/>
      <c r="M41" s="921"/>
      <c r="N41" s="921"/>
      <c r="O41" s="921"/>
      <c r="P41" s="921"/>
      <c r="Q41" s="921"/>
      <c r="R41" s="921"/>
      <c r="S41" s="922"/>
      <c r="T41" s="315"/>
    </row>
    <row r="42" spans="1:20" s="313" customFormat="1" ht="4.5" customHeight="1">
      <c r="A42" s="324"/>
      <c r="B42" s="921"/>
      <c r="C42" s="921"/>
      <c r="D42" s="921"/>
      <c r="E42" s="921"/>
      <c r="F42" s="921"/>
      <c r="G42" s="921"/>
      <c r="H42" s="921"/>
      <c r="I42" s="921"/>
      <c r="J42" s="921"/>
      <c r="K42" s="921"/>
      <c r="L42" s="921"/>
      <c r="M42" s="921"/>
      <c r="N42" s="921"/>
      <c r="O42" s="921"/>
      <c r="P42" s="921"/>
      <c r="Q42" s="921"/>
      <c r="R42" s="921"/>
      <c r="S42" s="921"/>
      <c r="T42" s="922"/>
    </row>
    <row r="43" spans="1:20" s="313" customFormat="1" ht="18.75" customHeight="1">
      <c r="A43" s="310" t="s">
        <v>1001</v>
      </c>
      <c r="B43" s="311"/>
      <c r="C43" s="311"/>
      <c r="D43" s="311"/>
      <c r="E43" s="311"/>
      <c r="F43" s="311"/>
      <c r="G43" s="311"/>
      <c r="H43" s="311"/>
      <c r="I43" s="311"/>
      <c r="J43" s="311"/>
      <c r="K43" s="311"/>
      <c r="L43" s="311"/>
      <c r="M43" s="311"/>
      <c r="N43" s="311"/>
      <c r="O43" s="311"/>
      <c r="P43" s="311"/>
      <c r="Q43" s="311"/>
      <c r="R43" s="311"/>
      <c r="S43" s="311"/>
      <c r="T43" s="312"/>
    </row>
    <row r="44" spans="1:20" s="313" customFormat="1" ht="4.5" customHeight="1">
      <c r="A44" s="314"/>
      <c r="B44" s="919"/>
      <c r="C44" s="919"/>
      <c r="D44" s="919"/>
      <c r="E44" s="919"/>
      <c r="F44" s="919"/>
      <c r="G44" s="919"/>
      <c r="H44" s="919"/>
      <c r="I44" s="919"/>
      <c r="J44" s="919"/>
      <c r="K44" s="919"/>
      <c r="L44" s="919"/>
      <c r="M44" s="919"/>
      <c r="N44" s="919"/>
      <c r="O44" s="919"/>
      <c r="P44" s="919"/>
      <c r="Q44" s="919"/>
      <c r="R44" s="919"/>
      <c r="S44" s="919"/>
      <c r="T44" s="315"/>
    </row>
    <row r="45" spans="1:20" s="313" customFormat="1" ht="18.75" customHeight="1">
      <c r="A45" s="314"/>
      <c r="B45" s="310" t="s">
        <v>1002</v>
      </c>
      <c r="C45" s="311"/>
      <c r="D45" s="311"/>
      <c r="E45" s="311"/>
      <c r="F45" s="311"/>
      <c r="G45" s="311"/>
      <c r="H45" s="321"/>
      <c r="I45" s="311" t="s">
        <v>1003</v>
      </c>
      <c r="J45" s="311"/>
      <c r="K45" s="311"/>
      <c r="L45" s="311"/>
      <c r="M45" s="311"/>
      <c r="N45" s="311"/>
      <c r="O45" s="311"/>
      <c r="P45" s="311"/>
      <c r="Q45" s="311"/>
      <c r="R45" s="311"/>
      <c r="S45" s="312"/>
      <c r="T45" s="315"/>
    </row>
    <row r="46" spans="1:20" s="313" customFormat="1" ht="18.75" customHeight="1">
      <c r="A46" s="314"/>
      <c r="B46" s="310" t="s">
        <v>1004</v>
      </c>
      <c r="C46" s="311"/>
      <c r="D46" s="311"/>
      <c r="E46" s="311"/>
      <c r="F46" s="311"/>
      <c r="G46" s="311"/>
      <c r="H46" s="321"/>
      <c r="I46" s="311" t="s">
        <v>1005</v>
      </c>
      <c r="J46" s="311"/>
      <c r="K46" s="311"/>
      <c r="L46" s="311" t="s">
        <v>1006</v>
      </c>
      <c r="M46" s="311"/>
      <c r="N46" s="311"/>
      <c r="O46" s="311"/>
      <c r="P46" s="311"/>
      <c r="Q46" s="311"/>
      <c r="R46" s="311"/>
      <c r="S46" s="312"/>
      <c r="T46" s="315"/>
    </row>
    <row r="47" spans="1:20" s="313" customFormat="1" ht="18.75" customHeight="1">
      <c r="A47" s="314"/>
      <c r="B47" s="314"/>
      <c r="C47" s="919"/>
      <c r="D47" s="919"/>
      <c r="E47" s="919"/>
      <c r="F47" s="919"/>
      <c r="G47" s="919"/>
      <c r="H47" s="323"/>
      <c r="I47" s="919" t="s">
        <v>1007</v>
      </c>
      <c r="J47" s="919"/>
      <c r="K47" s="919"/>
      <c r="L47" s="919" t="s">
        <v>1008</v>
      </c>
      <c r="M47" s="919"/>
      <c r="N47" s="919"/>
      <c r="O47" s="919"/>
      <c r="P47" s="919"/>
      <c r="Q47" s="919"/>
      <c r="R47" s="919"/>
      <c r="S47" s="315"/>
      <c r="T47" s="315"/>
    </row>
    <row r="48" spans="1:20" s="313" customFormat="1" ht="18.75" customHeight="1">
      <c r="A48" s="314"/>
      <c r="B48" s="324"/>
      <c r="C48" s="921"/>
      <c r="D48" s="921"/>
      <c r="E48" s="921"/>
      <c r="F48" s="921"/>
      <c r="G48" s="921"/>
      <c r="H48" s="325"/>
      <c r="I48" s="921" t="s">
        <v>1009</v>
      </c>
      <c r="J48" s="921"/>
      <c r="K48" s="921"/>
      <c r="L48" s="921"/>
      <c r="M48" s="921"/>
      <c r="N48" s="921"/>
      <c r="O48" s="921"/>
      <c r="P48" s="921"/>
      <c r="Q48" s="921"/>
      <c r="R48" s="921"/>
      <c r="S48" s="922"/>
      <c r="T48" s="315"/>
    </row>
    <row r="49" spans="1:20" s="313" customFormat="1" ht="18.75" customHeight="1">
      <c r="A49" s="314"/>
      <c r="B49" s="310" t="s">
        <v>1010</v>
      </c>
      <c r="C49" s="311"/>
      <c r="D49" s="311"/>
      <c r="E49" s="311"/>
      <c r="F49" s="311"/>
      <c r="G49" s="311"/>
      <c r="H49" s="321"/>
      <c r="I49" s="311" t="s">
        <v>1011</v>
      </c>
      <c r="J49" s="311"/>
      <c r="K49" s="311"/>
      <c r="L49" s="311"/>
      <c r="M49" s="311"/>
      <c r="N49" s="311"/>
      <c r="O49" s="311"/>
      <c r="P49" s="311"/>
      <c r="Q49" s="311"/>
      <c r="R49" s="311"/>
      <c r="S49" s="312"/>
      <c r="T49" s="315"/>
    </row>
    <row r="50" spans="1:20" s="313" customFormat="1" ht="18.75" customHeight="1">
      <c r="A50" s="314"/>
      <c r="B50" s="324"/>
      <c r="C50" s="921"/>
      <c r="D50" s="921"/>
      <c r="E50" s="921"/>
      <c r="F50" s="921"/>
      <c r="G50" s="921"/>
      <c r="H50" s="325"/>
      <c r="I50" s="921" t="s">
        <v>1012</v>
      </c>
      <c r="J50" s="921"/>
      <c r="K50" s="921"/>
      <c r="L50" s="921"/>
      <c r="M50" s="921"/>
      <c r="N50" s="921"/>
      <c r="O50" s="921"/>
      <c r="P50" s="921"/>
      <c r="Q50" s="921"/>
      <c r="R50" s="921"/>
      <c r="S50" s="922"/>
      <c r="T50" s="315"/>
    </row>
    <row r="51" spans="1:20" s="313" customFormat="1" ht="18.75" customHeight="1">
      <c r="A51" s="314"/>
      <c r="B51" s="316" t="s">
        <v>1013</v>
      </c>
      <c r="C51" s="317"/>
      <c r="D51" s="317"/>
      <c r="E51" s="317"/>
      <c r="F51" s="317"/>
      <c r="G51" s="317"/>
      <c r="H51" s="319"/>
      <c r="I51" s="317" t="s">
        <v>1014</v>
      </c>
      <c r="J51" s="317"/>
      <c r="K51" s="317"/>
      <c r="L51" s="317"/>
      <c r="M51" s="317"/>
      <c r="N51" s="317"/>
      <c r="O51" s="317"/>
      <c r="P51" s="317"/>
      <c r="Q51" s="317"/>
      <c r="R51" s="317"/>
      <c r="S51" s="320"/>
      <c r="T51" s="315"/>
    </row>
    <row r="52" spans="1:20" s="313" customFormat="1" ht="18.75" customHeight="1">
      <c r="A52" s="314"/>
      <c r="B52" s="316" t="s">
        <v>1015</v>
      </c>
      <c r="C52" s="317"/>
      <c r="D52" s="317"/>
      <c r="E52" s="317"/>
      <c r="F52" s="317"/>
      <c r="G52" s="317"/>
      <c r="H52" s="319"/>
      <c r="I52" s="317" t="s">
        <v>1016</v>
      </c>
      <c r="J52" s="317"/>
      <c r="K52" s="317"/>
      <c r="L52" s="317"/>
      <c r="M52" s="317"/>
      <c r="N52" s="317"/>
      <c r="O52" s="317"/>
      <c r="P52" s="317"/>
      <c r="Q52" s="317"/>
      <c r="R52" s="317"/>
      <c r="S52" s="320"/>
      <c r="T52" s="315"/>
    </row>
    <row r="53" spans="1:20" s="313" customFormat="1" ht="18.75" customHeight="1">
      <c r="A53" s="314"/>
      <c r="B53" s="310" t="s">
        <v>1017</v>
      </c>
      <c r="C53" s="311"/>
      <c r="D53" s="311"/>
      <c r="E53" s="311"/>
      <c r="F53" s="311"/>
      <c r="G53" s="311"/>
      <c r="H53" s="321"/>
      <c r="I53" s="311" t="s">
        <v>1018</v>
      </c>
      <c r="J53" s="311"/>
      <c r="K53" s="311"/>
      <c r="L53" s="311"/>
      <c r="M53" s="311" t="s">
        <v>1019</v>
      </c>
      <c r="N53" s="311"/>
      <c r="O53" s="311"/>
      <c r="P53" s="311"/>
      <c r="Q53" s="311"/>
      <c r="R53" s="311"/>
      <c r="S53" s="312"/>
      <c r="T53" s="315"/>
    </row>
    <row r="54" spans="1:20" s="313" customFormat="1" ht="18.75" customHeight="1">
      <c r="A54" s="314"/>
      <c r="B54" s="314" t="s">
        <v>1020</v>
      </c>
      <c r="C54" s="919"/>
      <c r="D54" s="919"/>
      <c r="E54" s="919"/>
      <c r="F54" s="919"/>
      <c r="G54" s="919"/>
      <c r="H54" s="323"/>
      <c r="I54" s="323" t="s">
        <v>1021</v>
      </c>
      <c r="J54" s="919"/>
      <c r="K54" s="919"/>
      <c r="L54" s="919"/>
      <c r="M54" s="919"/>
      <c r="N54" s="919"/>
      <c r="O54" s="919"/>
      <c r="P54" s="919"/>
      <c r="Q54" s="919"/>
      <c r="R54" s="919"/>
      <c r="S54" s="315"/>
      <c r="T54" s="315"/>
    </row>
    <row r="55" spans="1:20" s="313" customFormat="1" ht="18.75" customHeight="1">
      <c r="A55" s="314"/>
      <c r="B55" s="314"/>
      <c r="C55" s="919"/>
      <c r="D55" s="919"/>
      <c r="E55" s="919"/>
      <c r="F55" s="919"/>
      <c r="G55" s="919"/>
      <c r="H55" s="323"/>
      <c r="I55" s="919" t="s">
        <v>1022</v>
      </c>
      <c r="J55" s="919"/>
      <c r="K55" s="919"/>
      <c r="L55" s="919"/>
      <c r="M55" s="919"/>
      <c r="N55" s="919"/>
      <c r="O55" s="919"/>
      <c r="P55" s="919"/>
      <c r="Q55" s="919"/>
      <c r="R55" s="919"/>
      <c r="S55" s="315"/>
      <c r="T55" s="315"/>
    </row>
    <row r="56" spans="1:20" s="313" customFormat="1" ht="18.75" customHeight="1">
      <c r="A56" s="314"/>
      <c r="B56" s="314"/>
      <c r="C56" s="919"/>
      <c r="D56" s="919"/>
      <c r="E56" s="919"/>
      <c r="F56" s="919"/>
      <c r="G56" s="919"/>
      <c r="H56" s="323"/>
      <c r="I56" s="919" t="s">
        <v>1023</v>
      </c>
      <c r="J56" s="919"/>
      <c r="K56" s="919"/>
      <c r="L56" s="919"/>
      <c r="M56" s="919"/>
      <c r="N56" s="919"/>
      <c r="O56" s="919"/>
      <c r="P56" s="919"/>
      <c r="Q56" s="919"/>
      <c r="R56" s="919"/>
      <c r="S56" s="315"/>
      <c r="T56" s="315"/>
    </row>
    <row r="57" spans="1:20" s="313" customFormat="1" ht="18.75" customHeight="1">
      <c r="A57" s="314"/>
      <c r="B57" s="314"/>
      <c r="C57" s="919"/>
      <c r="D57" s="919"/>
      <c r="E57" s="919"/>
      <c r="F57" s="919"/>
      <c r="G57" s="919"/>
      <c r="H57" s="323"/>
      <c r="I57" s="919" t="s">
        <v>1024</v>
      </c>
      <c r="J57" s="919"/>
      <c r="K57" s="919"/>
      <c r="L57" s="919"/>
      <c r="M57" s="919"/>
      <c r="N57" s="919"/>
      <c r="O57" s="919"/>
      <c r="P57" s="919"/>
      <c r="Q57" s="919"/>
      <c r="R57" s="919"/>
      <c r="S57" s="315"/>
      <c r="T57" s="315"/>
    </row>
    <row r="58" spans="1:20" s="313" customFormat="1" ht="18.75" customHeight="1">
      <c r="A58" s="314"/>
      <c r="B58" s="324"/>
      <c r="C58" s="921"/>
      <c r="D58" s="921"/>
      <c r="E58" s="921"/>
      <c r="F58" s="921"/>
      <c r="G58" s="921"/>
      <c r="H58" s="325"/>
      <c r="I58" s="921" t="s">
        <v>1025</v>
      </c>
      <c r="J58" s="921"/>
      <c r="K58" s="921"/>
      <c r="L58" s="921"/>
      <c r="M58" s="921"/>
      <c r="N58" s="921"/>
      <c r="O58" s="921"/>
      <c r="P58" s="921"/>
      <c r="Q58" s="921"/>
      <c r="R58" s="921"/>
      <c r="S58" s="922"/>
      <c r="T58" s="315"/>
    </row>
    <row r="59" spans="1:20" s="313" customFormat="1" ht="18.75" customHeight="1">
      <c r="A59" s="314"/>
      <c r="B59" s="310" t="s">
        <v>1026</v>
      </c>
      <c r="C59" s="311"/>
      <c r="D59" s="311"/>
      <c r="E59" s="311"/>
      <c r="F59" s="311"/>
      <c r="G59" s="311"/>
      <c r="H59" s="321"/>
      <c r="I59" s="311" t="s">
        <v>1027</v>
      </c>
      <c r="J59" s="311"/>
      <c r="K59" s="311"/>
      <c r="L59" s="311"/>
      <c r="M59" s="311"/>
      <c r="N59" s="311"/>
      <c r="O59" s="311"/>
      <c r="P59" s="311"/>
      <c r="Q59" s="311"/>
      <c r="R59" s="311"/>
      <c r="S59" s="312"/>
      <c r="T59" s="315"/>
    </row>
    <row r="60" spans="1:20" s="313" customFormat="1" ht="18.75" customHeight="1">
      <c r="A60" s="314"/>
      <c r="B60" s="324"/>
      <c r="C60" s="921"/>
      <c r="D60" s="921"/>
      <c r="E60" s="921"/>
      <c r="F60" s="921"/>
      <c r="G60" s="921"/>
      <c r="H60" s="325"/>
      <c r="I60" s="921" t="s">
        <v>1028</v>
      </c>
      <c r="J60" s="921"/>
      <c r="K60" s="921"/>
      <c r="L60" s="921"/>
      <c r="M60" s="921"/>
      <c r="N60" s="921"/>
      <c r="O60" s="921"/>
      <c r="P60" s="921"/>
      <c r="Q60" s="921"/>
      <c r="R60" s="921"/>
      <c r="S60" s="922"/>
      <c r="T60" s="315"/>
    </row>
    <row r="61" spans="1:20" s="313" customFormat="1" ht="8.25" customHeight="1">
      <c r="A61" s="324"/>
      <c r="B61" s="921"/>
      <c r="C61" s="921"/>
      <c r="D61" s="921"/>
      <c r="E61" s="921"/>
      <c r="F61" s="921"/>
      <c r="G61" s="921"/>
      <c r="H61" s="921"/>
      <c r="I61" s="921"/>
      <c r="J61" s="921"/>
      <c r="K61" s="921"/>
      <c r="L61" s="921"/>
      <c r="M61" s="921"/>
      <c r="N61" s="921"/>
      <c r="O61" s="921"/>
      <c r="P61" s="921"/>
      <c r="Q61" s="921"/>
      <c r="R61" s="921"/>
      <c r="S61" s="921"/>
      <c r="T61" s="922"/>
    </row>
    <row r="62" spans="1:20" s="313" customFormat="1" ht="21" customHeight="1">
      <c r="A62" s="919"/>
      <c r="B62" s="919"/>
      <c r="C62" s="919"/>
      <c r="D62" s="919"/>
      <c r="E62" s="919"/>
      <c r="F62" s="919"/>
      <c r="G62" s="919"/>
      <c r="H62" s="919"/>
      <c r="I62" s="919"/>
      <c r="J62" s="919"/>
      <c r="K62" s="919"/>
      <c r="L62" s="919"/>
      <c r="M62" s="919"/>
      <c r="N62" s="919"/>
      <c r="O62" s="919"/>
      <c r="P62" s="919"/>
      <c r="Q62" s="919"/>
      <c r="R62" s="919"/>
      <c r="S62" s="919"/>
      <c r="T62" s="919"/>
    </row>
    <row r="63" spans="1:20" s="313" customFormat="1" ht="21" customHeight="1">
      <c r="A63" s="919"/>
      <c r="B63" s="919"/>
      <c r="C63" s="919"/>
      <c r="D63" s="919"/>
      <c r="E63" s="919"/>
      <c r="F63" s="919"/>
      <c r="G63" s="919"/>
      <c r="H63" s="919"/>
      <c r="I63" s="919"/>
      <c r="J63" s="919"/>
      <c r="K63" s="919"/>
      <c r="L63" s="919"/>
      <c r="M63" s="919"/>
      <c r="N63" s="919"/>
      <c r="O63" s="919"/>
      <c r="P63" s="919"/>
      <c r="Q63" s="919"/>
      <c r="R63" s="919"/>
      <c r="S63" s="919"/>
      <c r="T63" s="920"/>
    </row>
    <row r="64" spans="1:20" s="313" customFormat="1" ht="19.5" customHeight="1">
      <c r="A64" s="300" t="s">
        <v>2631</v>
      </c>
      <c r="B64" s="919"/>
      <c r="C64" s="919"/>
      <c r="D64" s="919"/>
      <c r="E64" s="919"/>
      <c r="F64" s="919"/>
      <c r="G64" s="919"/>
      <c r="H64" s="919"/>
      <c r="I64" s="919"/>
      <c r="J64" s="919"/>
      <c r="K64" s="919"/>
      <c r="L64" s="919"/>
      <c r="M64" s="919"/>
      <c r="N64" s="919"/>
      <c r="O64" s="2447" t="s">
        <v>963</v>
      </c>
      <c r="P64" s="2447"/>
      <c r="Q64" s="2447"/>
      <c r="R64" s="2447"/>
      <c r="S64" s="2447"/>
      <c r="T64" s="2447"/>
    </row>
    <row r="65" spans="1:20" s="313" customFormat="1" ht="21" customHeight="1">
      <c r="A65" s="919"/>
      <c r="B65" s="919"/>
      <c r="C65" s="919"/>
      <c r="D65" s="919"/>
      <c r="E65" s="919"/>
      <c r="F65" s="919"/>
      <c r="G65" s="919"/>
      <c r="H65" s="919"/>
      <c r="I65" s="919"/>
      <c r="J65" s="919"/>
      <c r="K65" s="919"/>
      <c r="L65" s="919"/>
      <c r="M65" s="919"/>
      <c r="N65" s="919"/>
      <c r="O65" s="2448" t="s">
        <v>457</v>
      </c>
      <c r="P65" s="2448"/>
      <c r="Q65" s="2449"/>
      <c r="R65" s="2450"/>
      <c r="S65" s="2450"/>
      <c r="T65" s="2450"/>
    </row>
    <row r="66" spans="1:20" s="313" customFormat="1" ht="6" customHeight="1">
      <c r="A66" s="919"/>
      <c r="B66" s="919"/>
      <c r="C66" s="919"/>
      <c r="D66" s="919"/>
      <c r="E66" s="919"/>
      <c r="F66" s="919"/>
      <c r="G66" s="919"/>
      <c r="H66" s="919"/>
      <c r="I66" s="919"/>
      <c r="J66" s="919"/>
      <c r="K66" s="919"/>
      <c r="L66" s="919"/>
      <c r="M66" s="919"/>
      <c r="N66" s="919"/>
      <c r="O66" s="326"/>
      <c r="P66" s="326"/>
      <c r="Q66" s="326"/>
      <c r="R66" s="326"/>
      <c r="S66" s="326"/>
      <c r="T66" s="326"/>
    </row>
    <row r="67" spans="1:20" s="313" customFormat="1" ht="22.5" customHeight="1">
      <c r="A67" s="310" t="s">
        <v>1029</v>
      </c>
      <c r="B67" s="311"/>
      <c r="C67" s="311"/>
      <c r="D67" s="311"/>
      <c r="E67" s="311"/>
      <c r="F67" s="311"/>
      <c r="G67" s="311"/>
      <c r="H67" s="311"/>
      <c r="I67" s="311"/>
      <c r="J67" s="311"/>
      <c r="K67" s="311"/>
      <c r="L67" s="311"/>
      <c r="M67" s="311"/>
      <c r="N67" s="311"/>
      <c r="O67" s="311"/>
      <c r="P67" s="311"/>
      <c r="Q67" s="321"/>
      <c r="R67" s="321"/>
      <c r="S67" s="321"/>
      <c r="T67" s="327"/>
    </row>
    <row r="68" spans="1:20" s="313" customFormat="1" ht="23.25" customHeight="1">
      <c r="A68" s="314" t="s">
        <v>1030</v>
      </c>
      <c r="B68" s="919"/>
      <c r="C68" s="919"/>
      <c r="D68" s="919"/>
      <c r="E68" s="919"/>
      <c r="F68" s="919"/>
      <c r="G68" s="919"/>
      <c r="H68" s="919"/>
      <c r="I68" s="323"/>
      <c r="J68" s="919"/>
      <c r="K68" s="919"/>
      <c r="L68" s="919"/>
      <c r="M68" s="919"/>
      <c r="N68" s="919"/>
      <c r="O68" s="919"/>
      <c r="P68" s="919"/>
      <c r="Q68" s="919"/>
      <c r="R68" s="919"/>
      <c r="S68" s="919"/>
      <c r="T68" s="328"/>
    </row>
    <row r="69" spans="1:20" s="313" customFormat="1" ht="33" customHeight="1">
      <c r="A69" s="329"/>
      <c r="B69" s="919" t="s">
        <v>1031</v>
      </c>
      <c r="C69" s="919"/>
      <c r="D69" s="919"/>
      <c r="E69" s="920"/>
      <c r="F69" s="2451" t="s">
        <v>1032</v>
      </c>
      <c r="G69" s="2451"/>
      <c r="H69" s="2452" t="s">
        <v>1033</v>
      </c>
      <c r="I69" s="2452"/>
      <c r="J69" s="2453" t="s">
        <v>1034</v>
      </c>
      <c r="K69" s="2453"/>
      <c r="L69" s="2452" t="s">
        <v>1035</v>
      </c>
      <c r="M69" s="2452"/>
      <c r="N69" s="919" t="s">
        <v>1036</v>
      </c>
      <c r="O69" s="919"/>
      <c r="P69" s="919"/>
      <c r="Q69" s="919"/>
      <c r="R69" s="919"/>
      <c r="S69" s="919"/>
      <c r="T69" s="315"/>
    </row>
    <row r="70" spans="1:20" s="313" customFormat="1" ht="33" customHeight="1">
      <c r="A70" s="314"/>
      <c r="B70" s="919" t="s">
        <v>1037</v>
      </c>
      <c r="C70" s="919"/>
      <c r="D70" s="919"/>
      <c r="E70" s="919"/>
      <c r="F70" s="919"/>
      <c r="G70" s="919"/>
      <c r="H70" s="919"/>
      <c r="I70" s="919"/>
      <c r="J70" s="919"/>
      <c r="K70" s="919"/>
      <c r="L70" s="919"/>
      <c r="M70" s="919"/>
      <c r="N70" s="919"/>
      <c r="O70" s="919"/>
      <c r="P70" s="919"/>
      <c r="Q70" s="919"/>
      <c r="R70" s="919"/>
      <c r="S70" s="919"/>
      <c r="T70" s="315"/>
    </row>
    <row r="71" spans="1:20" s="313" customFormat="1" ht="103.5" customHeight="1">
      <c r="A71" s="330"/>
      <c r="B71" s="2444"/>
      <c r="C71" s="2445"/>
      <c r="D71" s="2445"/>
      <c r="E71" s="2445"/>
      <c r="F71" s="2445"/>
      <c r="G71" s="2446"/>
      <c r="H71" s="2442" t="s">
        <v>2643</v>
      </c>
      <c r="I71" s="2443"/>
      <c r="J71" s="2442" t="s">
        <v>2644</v>
      </c>
      <c r="K71" s="2443"/>
      <c r="L71" s="2442" t="s">
        <v>2645</v>
      </c>
      <c r="M71" s="2443"/>
      <c r="N71" s="2442" t="s">
        <v>2646</v>
      </c>
      <c r="O71" s="2443"/>
      <c r="P71" s="2442" t="s">
        <v>2647</v>
      </c>
      <c r="Q71" s="2443"/>
      <c r="R71" s="2442" t="s">
        <v>1038</v>
      </c>
      <c r="S71" s="2443"/>
      <c r="T71" s="331"/>
    </row>
    <row r="72" spans="1:20" s="313" customFormat="1" ht="33" customHeight="1">
      <c r="A72" s="330"/>
      <c r="B72" s="2434" t="s">
        <v>1039</v>
      </c>
      <c r="C72" s="2435"/>
      <c r="D72" s="2435"/>
      <c r="E72" s="2435"/>
      <c r="F72" s="2435"/>
      <c r="G72" s="2436"/>
      <c r="H72" s="2423"/>
      <c r="I72" s="2425"/>
      <c r="J72" s="2423"/>
      <c r="K72" s="2425"/>
      <c r="L72" s="2423"/>
      <c r="M72" s="2425"/>
      <c r="N72" s="2423"/>
      <c r="O72" s="2425"/>
      <c r="P72" s="2423"/>
      <c r="Q72" s="2425"/>
      <c r="R72" s="2423"/>
      <c r="S72" s="2425"/>
      <c r="T72" s="331"/>
    </row>
    <row r="73" spans="1:20" s="313" customFormat="1" ht="33" customHeight="1">
      <c r="A73" s="330"/>
      <c r="B73" s="2434" t="s">
        <v>1040</v>
      </c>
      <c r="C73" s="2435"/>
      <c r="D73" s="2435"/>
      <c r="E73" s="2435"/>
      <c r="F73" s="2435"/>
      <c r="G73" s="2436"/>
      <c r="H73" s="2423"/>
      <c r="I73" s="2425"/>
      <c r="J73" s="2423"/>
      <c r="K73" s="2425"/>
      <c r="L73" s="2423"/>
      <c r="M73" s="2425"/>
      <c r="N73" s="2423"/>
      <c r="O73" s="2425"/>
      <c r="P73" s="2423"/>
      <c r="Q73" s="2425"/>
      <c r="R73" s="2423"/>
      <c r="S73" s="2425"/>
      <c r="T73" s="331"/>
    </row>
    <row r="74" spans="1:20" s="313" customFormat="1" ht="33" customHeight="1">
      <c r="A74" s="330"/>
      <c r="B74" s="2434" t="s">
        <v>1041</v>
      </c>
      <c r="C74" s="2435"/>
      <c r="D74" s="2435"/>
      <c r="E74" s="2435"/>
      <c r="F74" s="2435"/>
      <c r="G74" s="2436"/>
      <c r="H74" s="2423"/>
      <c r="I74" s="2425"/>
      <c r="J74" s="2423"/>
      <c r="K74" s="2425"/>
      <c r="L74" s="2423"/>
      <c r="M74" s="2425"/>
      <c r="N74" s="2423"/>
      <c r="O74" s="2425"/>
      <c r="P74" s="2423"/>
      <c r="Q74" s="2425"/>
      <c r="R74" s="2423"/>
      <c r="S74" s="2425"/>
      <c r="T74" s="331"/>
    </row>
    <row r="75" spans="1:20" s="313" customFormat="1" ht="33" customHeight="1">
      <c r="A75" s="330"/>
      <c r="B75" s="2441" t="s">
        <v>1042</v>
      </c>
      <c r="C75" s="2435"/>
      <c r="D75" s="2435"/>
      <c r="E75" s="2435"/>
      <c r="F75" s="2435"/>
      <c r="G75" s="2436"/>
      <c r="H75" s="2423"/>
      <c r="I75" s="2425"/>
      <c r="J75" s="2423"/>
      <c r="K75" s="2425"/>
      <c r="L75" s="2423"/>
      <c r="M75" s="2425"/>
      <c r="N75" s="2423"/>
      <c r="O75" s="2425"/>
      <c r="P75" s="2423"/>
      <c r="Q75" s="2425"/>
      <c r="R75" s="2423"/>
      <c r="S75" s="2425"/>
      <c r="T75" s="331"/>
    </row>
    <row r="76" spans="1:20" s="313" customFormat="1" ht="33" customHeight="1">
      <c r="A76" s="330"/>
      <c r="B76" s="2441" t="s">
        <v>1043</v>
      </c>
      <c r="C76" s="2435"/>
      <c r="D76" s="2435"/>
      <c r="E76" s="2435"/>
      <c r="F76" s="2435"/>
      <c r="G76" s="2436"/>
      <c r="H76" s="2423"/>
      <c r="I76" s="2425"/>
      <c r="J76" s="2423"/>
      <c r="K76" s="2425"/>
      <c r="L76" s="2423"/>
      <c r="M76" s="2425"/>
      <c r="N76" s="2423"/>
      <c r="O76" s="2425"/>
      <c r="P76" s="2423"/>
      <c r="Q76" s="2425"/>
      <c r="R76" s="2423"/>
      <c r="S76" s="2425"/>
      <c r="T76" s="331"/>
    </row>
    <row r="77" spans="1:20" s="313" customFormat="1" ht="33" customHeight="1">
      <c r="A77" s="330"/>
      <c r="B77" s="2441" t="s">
        <v>1044</v>
      </c>
      <c r="C77" s="2435"/>
      <c r="D77" s="2435"/>
      <c r="E77" s="2435"/>
      <c r="F77" s="2435"/>
      <c r="G77" s="2436"/>
      <c r="H77" s="2423"/>
      <c r="I77" s="2425"/>
      <c r="J77" s="2423"/>
      <c r="K77" s="2425"/>
      <c r="L77" s="2423"/>
      <c r="M77" s="2425"/>
      <c r="N77" s="2423"/>
      <c r="O77" s="2425"/>
      <c r="P77" s="2423"/>
      <c r="Q77" s="2425"/>
      <c r="R77" s="2423"/>
      <c r="S77" s="2425"/>
      <c r="T77" s="331"/>
    </row>
    <row r="78" spans="1:20" s="313" customFormat="1" ht="33" customHeight="1">
      <c r="A78" s="330"/>
      <c r="B78" s="332"/>
      <c r="C78" s="2434" t="s">
        <v>1045</v>
      </c>
      <c r="D78" s="2435"/>
      <c r="E78" s="2435"/>
      <c r="F78" s="2435"/>
      <c r="G78" s="2436"/>
      <c r="H78" s="2439" t="s">
        <v>612</v>
      </c>
      <c r="I78" s="2440"/>
      <c r="J78" s="2439" t="s">
        <v>612</v>
      </c>
      <c r="K78" s="2440"/>
      <c r="L78" s="2439" t="s">
        <v>612</v>
      </c>
      <c r="M78" s="2440"/>
      <c r="N78" s="2439" t="s">
        <v>612</v>
      </c>
      <c r="O78" s="2440"/>
      <c r="P78" s="2439" t="s">
        <v>612</v>
      </c>
      <c r="Q78" s="2440"/>
      <c r="R78" s="2439" t="s">
        <v>612</v>
      </c>
      <c r="S78" s="2440"/>
      <c r="T78" s="331"/>
    </row>
    <row r="79" spans="1:20" s="313" customFormat="1" ht="33" customHeight="1">
      <c r="A79" s="330"/>
      <c r="B79" s="333"/>
      <c r="C79" s="2434" t="s">
        <v>1046</v>
      </c>
      <c r="D79" s="2435"/>
      <c r="E79" s="2435"/>
      <c r="F79" s="2435"/>
      <c r="G79" s="2436"/>
      <c r="H79" s="2439" t="s">
        <v>612</v>
      </c>
      <c r="I79" s="2440"/>
      <c r="J79" s="2439" t="s">
        <v>612</v>
      </c>
      <c r="K79" s="2440"/>
      <c r="L79" s="2439" t="s">
        <v>612</v>
      </c>
      <c r="M79" s="2440"/>
      <c r="N79" s="2439" t="s">
        <v>612</v>
      </c>
      <c r="O79" s="2440"/>
      <c r="P79" s="2439" t="s">
        <v>612</v>
      </c>
      <c r="Q79" s="2440"/>
      <c r="R79" s="2439" t="s">
        <v>612</v>
      </c>
      <c r="S79" s="2440"/>
      <c r="T79" s="331"/>
    </row>
    <row r="80" spans="1:20" s="313" customFormat="1" ht="33" customHeight="1">
      <c r="A80" s="330"/>
      <c r="B80" s="2434" t="s">
        <v>1047</v>
      </c>
      <c r="C80" s="2435"/>
      <c r="D80" s="2435"/>
      <c r="E80" s="2435"/>
      <c r="F80" s="2435"/>
      <c r="G80" s="2436"/>
      <c r="H80" s="2423"/>
      <c r="I80" s="2425"/>
      <c r="J80" s="2437"/>
      <c r="K80" s="2438"/>
      <c r="L80" s="2437"/>
      <c r="M80" s="2438"/>
      <c r="N80" s="2423"/>
      <c r="O80" s="2425"/>
      <c r="P80" s="2437"/>
      <c r="Q80" s="2438"/>
      <c r="R80" s="2423"/>
      <c r="S80" s="2425"/>
      <c r="T80" s="331"/>
    </row>
    <row r="81" spans="1:20" s="313" customFormat="1" ht="33" customHeight="1">
      <c r="A81" s="330"/>
      <c r="B81" s="2434" t="s">
        <v>1048</v>
      </c>
      <c r="C81" s="2435"/>
      <c r="D81" s="2435"/>
      <c r="E81" s="2435"/>
      <c r="F81" s="2435"/>
      <c r="G81" s="2436"/>
      <c r="H81" s="2437"/>
      <c r="I81" s="2438"/>
      <c r="J81" s="2437"/>
      <c r="K81" s="2438"/>
      <c r="L81" s="2423"/>
      <c r="M81" s="2425"/>
      <c r="N81" s="2437"/>
      <c r="O81" s="2438"/>
      <c r="P81" s="2437"/>
      <c r="Q81" s="2438"/>
      <c r="R81" s="2423"/>
      <c r="S81" s="2425"/>
      <c r="T81" s="331"/>
    </row>
    <row r="82" spans="1:20" s="313" customFormat="1" ht="33" customHeight="1">
      <c r="A82" s="330"/>
      <c r="B82" s="2434" t="s">
        <v>1049</v>
      </c>
      <c r="C82" s="2435"/>
      <c r="D82" s="2435"/>
      <c r="E82" s="2435"/>
      <c r="F82" s="2435"/>
      <c r="G82" s="2436"/>
      <c r="H82" s="2423"/>
      <c r="I82" s="2425"/>
      <c r="J82" s="2423"/>
      <c r="K82" s="2425"/>
      <c r="L82" s="2423"/>
      <c r="M82" s="2425"/>
      <c r="N82" s="2423"/>
      <c r="O82" s="2425"/>
      <c r="P82" s="2437"/>
      <c r="Q82" s="2438"/>
      <c r="R82" s="2423"/>
      <c r="S82" s="2425"/>
      <c r="T82" s="331"/>
    </row>
    <row r="83" spans="1:20" s="304" customFormat="1" ht="33" customHeight="1">
      <c r="A83" s="330"/>
      <c r="B83" s="2434" t="s">
        <v>1050</v>
      </c>
      <c r="C83" s="2435"/>
      <c r="D83" s="2435"/>
      <c r="E83" s="2435"/>
      <c r="F83" s="2435"/>
      <c r="G83" s="2436"/>
      <c r="H83" s="2423"/>
      <c r="I83" s="2425"/>
      <c r="J83" s="2423"/>
      <c r="K83" s="2425"/>
      <c r="L83" s="2423"/>
      <c r="M83" s="2425"/>
      <c r="N83" s="2423"/>
      <c r="O83" s="2425"/>
      <c r="P83" s="2423"/>
      <c r="Q83" s="2425"/>
      <c r="R83" s="2423"/>
      <c r="S83" s="2425"/>
      <c r="T83" s="331"/>
    </row>
    <row r="84" spans="1:20" s="304" customFormat="1" ht="33" customHeight="1" thickBot="1">
      <c r="A84" s="330"/>
      <c r="B84" s="2429" t="s">
        <v>1051</v>
      </c>
      <c r="C84" s="2430"/>
      <c r="D84" s="2430"/>
      <c r="E84" s="2430"/>
      <c r="F84" s="2430"/>
      <c r="G84" s="2431"/>
      <c r="H84" s="2432"/>
      <c r="I84" s="2433"/>
      <c r="J84" s="2432"/>
      <c r="K84" s="2433"/>
      <c r="L84" s="2432"/>
      <c r="M84" s="2433"/>
      <c r="N84" s="2432"/>
      <c r="O84" s="2433"/>
      <c r="P84" s="2432"/>
      <c r="Q84" s="2433"/>
      <c r="R84" s="2432"/>
      <c r="S84" s="2433"/>
      <c r="T84" s="331"/>
    </row>
    <row r="85" spans="1:20" s="304" customFormat="1" ht="33" customHeight="1" thickTop="1">
      <c r="A85" s="330"/>
      <c r="B85" s="2426" t="s">
        <v>1052</v>
      </c>
      <c r="C85" s="2427"/>
      <c r="D85" s="2427"/>
      <c r="E85" s="2427"/>
      <c r="F85" s="2427"/>
      <c r="G85" s="2428"/>
      <c r="H85" s="2426" t="s">
        <v>1053</v>
      </c>
      <c r="I85" s="2428"/>
      <c r="J85" s="2426" t="s">
        <v>1053</v>
      </c>
      <c r="K85" s="2428"/>
      <c r="L85" s="2426" t="s">
        <v>1053</v>
      </c>
      <c r="M85" s="2428"/>
      <c r="N85" s="2426" t="s">
        <v>1053</v>
      </c>
      <c r="O85" s="2428"/>
      <c r="P85" s="2426" t="s">
        <v>1053</v>
      </c>
      <c r="Q85" s="2428"/>
      <c r="R85" s="2419"/>
      <c r="S85" s="2420"/>
      <c r="T85" s="331"/>
    </row>
    <row r="86" spans="1:20" s="304" customFormat="1" ht="33" customHeight="1">
      <c r="A86" s="330"/>
      <c r="B86" s="2423" t="s">
        <v>1054</v>
      </c>
      <c r="C86" s="2424"/>
      <c r="D86" s="2424"/>
      <c r="E86" s="2424"/>
      <c r="F86" s="2424"/>
      <c r="G86" s="2425"/>
      <c r="H86" s="2423" t="s">
        <v>1055</v>
      </c>
      <c r="I86" s="2425"/>
      <c r="J86" s="2423" t="s">
        <v>1056</v>
      </c>
      <c r="K86" s="2425"/>
      <c r="L86" s="2423" t="s">
        <v>1055</v>
      </c>
      <c r="M86" s="2425"/>
      <c r="N86" s="2423" t="s">
        <v>1055</v>
      </c>
      <c r="O86" s="2425"/>
      <c r="P86" s="2423" t="s">
        <v>1056</v>
      </c>
      <c r="Q86" s="2425"/>
      <c r="R86" s="2421"/>
      <c r="S86" s="2422"/>
      <c r="T86" s="331"/>
    </row>
    <row r="87" spans="1:20" s="304" customFormat="1" ht="14.25">
      <c r="A87" s="334"/>
      <c r="B87" s="335"/>
      <c r="C87" s="335"/>
      <c r="D87" s="335"/>
      <c r="E87" s="335"/>
      <c r="F87" s="335"/>
      <c r="G87" s="335"/>
      <c r="H87" s="335"/>
      <c r="I87" s="335"/>
      <c r="J87" s="335"/>
      <c r="K87" s="335"/>
      <c r="L87" s="335"/>
      <c r="M87" s="335"/>
      <c r="N87" s="335"/>
      <c r="O87" s="335"/>
      <c r="P87" s="335"/>
      <c r="Q87" s="335"/>
      <c r="R87" s="335"/>
      <c r="S87" s="335"/>
      <c r="T87" s="336"/>
    </row>
    <row r="88" spans="1:20" s="304" customFormat="1" ht="27.75" customHeight="1">
      <c r="A88" s="337" t="s">
        <v>407</v>
      </c>
      <c r="B88" s="337"/>
      <c r="C88" s="337"/>
      <c r="D88" s="337"/>
      <c r="E88" s="337"/>
      <c r="F88" s="337"/>
      <c r="G88" s="309"/>
      <c r="H88" s="309"/>
      <c r="I88" s="309"/>
      <c r="J88" s="309"/>
      <c r="K88" s="309"/>
      <c r="L88" s="309"/>
      <c r="M88" s="309"/>
      <c r="N88" s="309"/>
      <c r="O88" s="309"/>
      <c r="P88" s="309"/>
      <c r="Q88" s="309"/>
      <c r="R88" s="309"/>
      <c r="S88" s="309"/>
      <c r="T88" s="309"/>
    </row>
    <row r="89" spans="1:20" s="304" customFormat="1" ht="14.25">
      <c r="A89" s="304" t="s">
        <v>1057</v>
      </c>
    </row>
    <row r="90" spans="1:20" s="304" customFormat="1" ht="14.25">
      <c r="A90" s="304" t="s">
        <v>1058</v>
      </c>
    </row>
    <row r="91" spans="1:20" s="304" customFormat="1" ht="30.75" customHeight="1">
      <c r="A91" s="2418" t="s">
        <v>1059</v>
      </c>
      <c r="B91" s="2418"/>
      <c r="C91" s="2418"/>
      <c r="D91" s="2418"/>
      <c r="E91" s="2418"/>
      <c r="F91" s="2418"/>
      <c r="G91" s="2418"/>
      <c r="H91" s="2418"/>
      <c r="I91" s="2418"/>
      <c r="J91" s="2418"/>
      <c r="K91" s="2418"/>
      <c r="L91" s="2418"/>
      <c r="M91" s="2418"/>
      <c r="N91" s="2418"/>
      <c r="O91" s="2418"/>
      <c r="P91" s="2418"/>
      <c r="Q91" s="2418"/>
      <c r="R91" s="2418"/>
      <c r="S91" s="2418"/>
      <c r="T91" s="2418"/>
    </row>
    <row r="92" spans="1:20" s="304" customFormat="1" ht="44.25" customHeight="1">
      <c r="A92" s="2418" t="s">
        <v>1060</v>
      </c>
      <c r="B92" s="2418"/>
      <c r="C92" s="2418"/>
      <c r="D92" s="2418"/>
      <c r="E92" s="2418"/>
      <c r="F92" s="2418"/>
      <c r="G92" s="2418"/>
      <c r="H92" s="2418"/>
      <c r="I92" s="2418"/>
      <c r="J92" s="2418"/>
      <c r="K92" s="2418"/>
      <c r="L92" s="2418"/>
      <c r="M92" s="2418"/>
      <c r="N92" s="2418"/>
      <c r="O92" s="2418"/>
      <c r="P92" s="2418"/>
      <c r="Q92" s="2418"/>
      <c r="R92" s="2418"/>
      <c r="S92" s="2418"/>
      <c r="T92" s="2418"/>
    </row>
    <row r="93" spans="1:20" s="304" customFormat="1" ht="14.25">
      <c r="A93" s="304" t="s">
        <v>1061</v>
      </c>
    </row>
    <row r="94" spans="1:20" s="304" customFormat="1" ht="28.5" customHeight="1">
      <c r="A94" s="2418" t="s">
        <v>1062</v>
      </c>
      <c r="B94" s="2418"/>
      <c r="C94" s="2418"/>
      <c r="D94" s="2418"/>
      <c r="E94" s="2418"/>
      <c r="F94" s="2418"/>
      <c r="G94" s="2418"/>
      <c r="H94" s="2418"/>
      <c r="I94" s="2418"/>
      <c r="J94" s="2418"/>
      <c r="K94" s="2418"/>
      <c r="L94" s="2418"/>
      <c r="M94" s="2418"/>
      <c r="N94" s="2418"/>
      <c r="O94" s="2418"/>
      <c r="P94" s="2418"/>
      <c r="Q94" s="2418"/>
      <c r="R94" s="2418"/>
      <c r="S94" s="2418"/>
      <c r="T94" s="2418"/>
    </row>
    <row r="95" spans="1:20" s="304" customFormat="1" ht="14.25">
      <c r="A95" s="304" t="s">
        <v>1063</v>
      </c>
    </row>
    <row r="96" spans="1:20" s="304" customFormat="1" ht="14.25">
      <c r="A96" s="304" t="s">
        <v>1064</v>
      </c>
    </row>
    <row r="97" spans="1:20" s="304" customFormat="1" ht="14.25">
      <c r="A97" s="304" t="s">
        <v>1065</v>
      </c>
    </row>
    <row r="98" spans="1:20" s="304" customFormat="1" ht="28.5" customHeight="1">
      <c r="A98" s="2418" t="s">
        <v>1066</v>
      </c>
      <c r="B98" s="2418"/>
      <c r="C98" s="2418"/>
      <c r="D98" s="2418"/>
      <c r="E98" s="2418"/>
      <c r="F98" s="2418"/>
      <c r="G98" s="2418"/>
      <c r="H98" s="2418"/>
      <c r="I98" s="2418"/>
      <c r="J98" s="2418"/>
      <c r="K98" s="2418"/>
      <c r="L98" s="2418"/>
      <c r="M98" s="2418"/>
      <c r="N98" s="2418"/>
      <c r="O98" s="2418"/>
      <c r="P98" s="2418"/>
      <c r="Q98" s="2418"/>
      <c r="R98" s="2418"/>
      <c r="S98" s="2418"/>
      <c r="T98" s="2418"/>
    </row>
    <row r="99" spans="1:20" s="304" customFormat="1" ht="65.25" customHeight="1">
      <c r="A99" s="2418" t="s">
        <v>1067</v>
      </c>
      <c r="B99" s="2418"/>
      <c r="C99" s="2418"/>
      <c r="D99" s="2418"/>
      <c r="E99" s="2418"/>
      <c r="F99" s="2418"/>
      <c r="G99" s="2418"/>
      <c r="H99" s="2418"/>
      <c r="I99" s="2418"/>
      <c r="J99" s="2418"/>
      <c r="K99" s="2418"/>
      <c r="L99" s="2418"/>
      <c r="M99" s="2418"/>
      <c r="N99" s="2418"/>
      <c r="O99" s="2418"/>
      <c r="P99" s="2418"/>
      <c r="Q99" s="2418"/>
      <c r="R99" s="2418"/>
      <c r="S99" s="2418"/>
      <c r="T99" s="2418"/>
    </row>
    <row r="100" spans="1:20" s="304" customFormat="1" ht="30.75" customHeight="1">
      <c r="A100" s="2418" t="s">
        <v>1068</v>
      </c>
      <c r="B100" s="2418"/>
      <c r="C100" s="2418"/>
      <c r="D100" s="2418"/>
      <c r="E100" s="2418"/>
      <c r="F100" s="2418"/>
      <c r="G100" s="2418"/>
      <c r="H100" s="2418"/>
      <c r="I100" s="2418"/>
      <c r="J100" s="2418"/>
      <c r="K100" s="2418"/>
      <c r="L100" s="2418"/>
      <c r="M100" s="2418"/>
      <c r="N100" s="2418"/>
      <c r="O100" s="2418"/>
      <c r="P100" s="2418"/>
      <c r="Q100" s="2418"/>
      <c r="R100" s="2418"/>
      <c r="S100" s="2418"/>
      <c r="T100" s="2418"/>
    </row>
    <row r="101" spans="1:20" s="304" customFormat="1" ht="14.25">
      <c r="A101" s="1230" t="s">
        <v>1069</v>
      </c>
    </row>
    <row r="102" spans="1:20" s="304" customFormat="1" ht="14.25">
      <c r="A102" s="1230" t="s">
        <v>1070</v>
      </c>
    </row>
    <row r="103" spans="1:20" s="304" customFormat="1" ht="14.25">
      <c r="A103" s="1230" t="s">
        <v>1071</v>
      </c>
    </row>
  </sheetData>
  <mergeCells count="171">
    <mergeCell ref="Q1:T1"/>
    <mergeCell ref="A3:T3"/>
    <mergeCell ref="V3:AO3"/>
    <mergeCell ref="O4:P4"/>
    <mergeCell ref="Q4:T4"/>
    <mergeCell ref="O5:P5"/>
    <mergeCell ref="Q5:T5"/>
    <mergeCell ref="C10:G10"/>
    <mergeCell ref="H10:J10"/>
    <mergeCell ref="M10:Q10"/>
    <mergeCell ref="R10:T10"/>
    <mergeCell ref="C11:G11"/>
    <mergeCell ref="H11:J11"/>
    <mergeCell ref="M11:Q11"/>
    <mergeCell ref="R11:T11"/>
    <mergeCell ref="A6:T6"/>
    <mergeCell ref="C8:G8"/>
    <mergeCell ref="H8:J8"/>
    <mergeCell ref="M8:Q8"/>
    <mergeCell ref="R8:T8"/>
    <mergeCell ref="C9:G9"/>
    <mergeCell ref="H9:J9"/>
    <mergeCell ref="M9:Q9"/>
    <mergeCell ref="R9:T9"/>
    <mergeCell ref="C14:G14"/>
    <mergeCell ref="H14:J14"/>
    <mergeCell ref="M14:Q14"/>
    <mergeCell ref="R14:T14"/>
    <mergeCell ref="C15:G15"/>
    <mergeCell ref="H15:J15"/>
    <mergeCell ref="M15:Q15"/>
    <mergeCell ref="R15:T15"/>
    <mergeCell ref="C12:G12"/>
    <mergeCell ref="H12:J12"/>
    <mergeCell ref="M12:Q12"/>
    <mergeCell ref="R12:T12"/>
    <mergeCell ref="C13:G13"/>
    <mergeCell ref="H13:J13"/>
    <mergeCell ref="M13:Q13"/>
    <mergeCell ref="R13:T13"/>
    <mergeCell ref="O64:P64"/>
    <mergeCell ref="Q64:T64"/>
    <mergeCell ref="O65:P65"/>
    <mergeCell ref="Q65:T65"/>
    <mergeCell ref="F69:G69"/>
    <mergeCell ref="H69:I69"/>
    <mergeCell ref="J69:K69"/>
    <mergeCell ref="L69:M69"/>
    <mergeCell ref="C16:G16"/>
    <mergeCell ref="H16:J16"/>
    <mergeCell ref="M16:Q16"/>
    <mergeCell ref="R16:T16"/>
    <mergeCell ref="L31:S31"/>
    <mergeCell ref="K34:R34"/>
    <mergeCell ref="R71:S71"/>
    <mergeCell ref="B72:G72"/>
    <mergeCell ref="H72:I72"/>
    <mergeCell ref="J72:K72"/>
    <mergeCell ref="L72:M72"/>
    <mergeCell ref="N72:O72"/>
    <mergeCell ref="P72:Q72"/>
    <mergeCell ref="R72:S72"/>
    <mergeCell ref="B71:G71"/>
    <mergeCell ref="H71:I71"/>
    <mergeCell ref="J71:K71"/>
    <mergeCell ref="L71:M71"/>
    <mergeCell ref="N71:O71"/>
    <mergeCell ref="P71:Q71"/>
    <mergeCell ref="R73:S73"/>
    <mergeCell ref="B74:G74"/>
    <mergeCell ref="H74:I74"/>
    <mergeCell ref="J74:K74"/>
    <mergeCell ref="L74:M74"/>
    <mergeCell ref="N74:O74"/>
    <mergeCell ref="P74:Q74"/>
    <mergeCell ref="R74:S74"/>
    <mergeCell ref="B73:G73"/>
    <mergeCell ref="H73:I73"/>
    <mergeCell ref="J73:K73"/>
    <mergeCell ref="L73:M73"/>
    <mergeCell ref="N73:O73"/>
    <mergeCell ref="P73:Q73"/>
    <mergeCell ref="R75:S75"/>
    <mergeCell ref="B76:G76"/>
    <mergeCell ref="H76:I76"/>
    <mergeCell ref="J76:K76"/>
    <mergeCell ref="L76:M76"/>
    <mergeCell ref="N76:O76"/>
    <mergeCell ref="P76:Q76"/>
    <mergeCell ref="R76:S76"/>
    <mergeCell ref="B75:G75"/>
    <mergeCell ref="H75:I75"/>
    <mergeCell ref="J75:K75"/>
    <mergeCell ref="L75:M75"/>
    <mergeCell ref="N75:O75"/>
    <mergeCell ref="P75:Q75"/>
    <mergeCell ref="R77:S77"/>
    <mergeCell ref="C78:G78"/>
    <mergeCell ref="H78:I78"/>
    <mergeCell ref="J78:K78"/>
    <mergeCell ref="L78:M78"/>
    <mergeCell ref="N78:O78"/>
    <mergeCell ref="P78:Q78"/>
    <mergeCell ref="R78:S78"/>
    <mergeCell ref="B77:G77"/>
    <mergeCell ref="H77:I77"/>
    <mergeCell ref="J77:K77"/>
    <mergeCell ref="L77:M77"/>
    <mergeCell ref="N77:O77"/>
    <mergeCell ref="P77:Q77"/>
    <mergeCell ref="R79:S79"/>
    <mergeCell ref="B80:G80"/>
    <mergeCell ref="H80:I80"/>
    <mergeCell ref="J80:K80"/>
    <mergeCell ref="L80:M80"/>
    <mergeCell ref="N80:O80"/>
    <mergeCell ref="P80:Q80"/>
    <mergeCell ref="R80:S80"/>
    <mergeCell ref="C79:G79"/>
    <mergeCell ref="H79:I79"/>
    <mergeCell ref="J79:K79"/>
    <mergeCell ref="L79:M79"/>
    <mergeCell ref="N79:O79"/>
    <mergeCell ref="P79:Q79"/>
    <mergeCell ref="R81:S81"/>
    <mergeCell ref="B82:G82"/>
    <mergeCell ref="H82:I82"/>
    <mergeCell ref="J82:K82"/>
    <mergeCell ref="L82:M82"/>
    <mergeCell ref="N82:O82"/>
    <mergeCell ref="P82:Q82"/>
    <mergeCell ref="R82:S82"/>
    <mergeCell ref="B81:G81"/>
    <mergeCell ref="H81:I81"/>
    <mergeCell ref="J81:K81"/>
    <mergeCell ref="L81:M81"/>
    <mergeCell ref="N81:O81"/>
    <mergeCell ref="P81:Q81"/>
    <mergeCell ref="R83:S83"/>
    <mergeCell ref="B84:G84"/>
    <mergeCell ref="H84:I84"/>
    <mergeCell ref="J84:K84"/>
    <mergeCell ref="L84:M84"/>
    <mergeCell ref="N84:O84"/>
    <mergeCell ref="P84:Q84"/>
    <mergeCell ref="R84:S84"/>
    <mergeCell ref="B83:G83"/>
    <mergeCell ref="H83:I83"/>
    <mergeCell ref="J83:K83"/>
    <mergeCell ref="L83:M83"/>
    <mergeCell ref="N83:O83"/>
    <mergeCell ref="P83:Q83"/>
    <mergeCell ref="A91:T91"/>
    <mergeCell ref="A92:T92"/>
    <mergeCell ref="A94:T94"/>
    <mergeCell ref="A98:T98"/>
    <mergeCell ref="A99:T99"/>
    <mergeCell ref="A100:T100"/>
    <mergeCell ref="R85:S86"/>
    <mergeCell ref="B86:G86"/>
    <mergeCell ref="H86:I86"/>
    <mergeCell ref="J86:K86"/>
    <mergeCell ref="L86:M86"/>
    <mergeCell ref="N86:O86"/>
    <mergeCell ref="P86:Q86"/>
    <mergeCell ref="B85:G85"/>
    <mergeCell ref="H85:I85"/>
    <mergeCell ref="J85:K85"/>
    <mergeCell ref="L85:M85"/>
    <mergeCell ref="N85:O85"/>
    <mergeCell ref="P85:Q85"/>
  </mergeCells>
  <phoneticPr fontId="1"/>
  <pageMargins left="0.7" right="0.7" top="0.75" bottom="0.75" header="0.3" footer="0.3"/>
  <pageSetup paperSize="9" scale="53" orientation="portrait" r:id="rId1"/>
  <rowBreaks count="1" manualBreakCount="1">
    <brk id="63" max="20" man="1"/>
  </rowBreaks>
  <colBreaks count="1" manualBreakCount="1">
    <brk id="21"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Check Box 1">
              <controlPr defaultSize="0" autoFill="0" autoLine="0" autoPict="0">
                <anchor moveWithCells="1">
                  <from>
                    <xdr:col>0</xdr:col>
                    <xdr:colOff>142875</xdr:colOff>
                    <xdr:row>8</xdr:row>
                    <xdr:rowOff>114300</xdr:rowOff>
                  </from>
                  <to>
                    <xdr:col>0</xdr:col>
                    <xdr:colOff>381000</xdr:colOff>
                    <xdr:row>9</xdr:row>
                    <xdr:rowOff>95250</xdr:rowOff>
                  </to>
                </anchor>
              </controlPr>
            </control>
          </mc:Choice>
        </mc:AlternateContent>
        <mc:AlternateContent xmlns:mc="http://schemas.openxmlformats.org/markup-compatibility/2006">
          <mc:Choice Requires="x14">
            <control shapeId="112642" r:id="rId5" name="Check Box 2">
              <controlPr defaultSize="0" autoFill="0" autoLine="0" autoPict="0">
                <anchor moveWithCells="1">
                  <from>
                    <xdr:col>1</xdr:col>
                    <xdr:colOff>142875</xdr:colOff>
                    <xdr:row>8</xdr:row>
                    <xdr:rowOff>114300</xdr:rowOff>
                  </from>
                  <to>
                    <xdr:col>1</xdr:col>
                    <xdr:colOff>381000</xdr:colOff>
                    <xdr:row>9</xdr:row>
                    <xdr:rowOff>95250</xdr:rowOff>
                  </to>
                </anchor>
              </controlPr>
            </control>
          </mc:Choice>
        </mc:AlternateContent>
        <mc:AlternateContent xmlns:mc="http://schemas.openxmlformats.org/markup-compatibility/2006">
          <mc:Choice Requires="x14">
            <control shapeId="112643" r:id="rId6" name="Check Box 3">
              <controlPr defaultSize="0" autoFill="0" autoLine="0" autoPict="0">
                <anchor moveWithCells="1">
                  <from>
                    <xdr:col>10</xdr:col>
                    <xdr:colOff>142875</xdr:colOff>
                    <xdr:row>8</xdr:row>
                    <xdr:rowOff>114300</xdr:rowOff>
                  </from>
                  <to>
                    <xdr:col>10</xdr:col>
                    <xdr:colOff>381000</xdr:colOff>
                    <xdr:row>9</xdr:row>
                    <xdr:rowOff>95250</xdr:rowOff>
                  </to>
                </anchor>
              </controlPr>
            </control>
          </mc:Choice>
        </mc:AlternateContent>
        <mc:AlternateContent xmlns:mc="http://schemas.openxmlformats.org/markup-compatibility/2006">
          <mc:Choice Requires="x14">
            <control shapeId="112644" r:id="rId7" name="Check Box 4">
              <controlPr defaultSize="0" autoFill="0" autoLine="0" autoPict="0">
                <anchor moveWithCells="1">
                  <from>
                    <xdr:col>11</xdr:col>
                    <xdr:colOff>142875</xdr:colOff>
                    <xdr:row>8</xdr:row>
                    <xdr:rowOff>114300</xdr:rowOff>
                  </from>
                  <to>
                    <xdr:col>11</xdr:col>
                    <xdr:colOff>381000</xdr:colOff>
                    <xdr:row>9</xdr:row>
                    <xdr:rowOff>95250</xdr:rowOff>
                  </to>
                </anchor>
              </controlPr>
            </control>
          </mc:Choice>
        </mc:AlternateContent>
        <mc:AlternateContent xmlns:mc="http://schemas.openxmlformats.org/markup-compatibility/2006">
          <mc:Choice Requires="x14">
            <control shapeId="112645" r:id="rId8" name="Check Box 5">
              <controlPr defaultSize="0" autoFill="0" autoLine="0" autoPict="0">
                <anchor moveWithCells="1">
                  <from>
                    <xdr:col>0</xdr:col>
                    <xdr:colOff>142875</xdr:colOff>
                    <xdr:row>9</xdr:row>
                    <xdr:rowOff>114300</xdr:rowOff>
                  </from>
                  <to>
                    <xdr:col>0</xdr:col>
                    <xdr:colOff>381000</xdr:colOff>
                    <xdr:row>10</xdr:row>
                    <xdr:rowOff>95250</xdr:rowOff>
                  </to>
                </anchor>
              </controlPr>
            </control>
          </mc:Choice>
        </mc:AlternateContent>
        <mc:AlternateContent xmlns:mc="http://schemas.openxmlformats.org/markup-compatibility/2006">
          <mc:Choice Requires="x14">
            <control shapeId="112646" r:id="rId9" name="Check Box 6">
              <controlPr defaultSize="0" autoFill="0" autoLine="0" autoPict="0">
                <anchor moveWithCells="1">
                  <from>
                    <xdr:col>0</xdr:col>
                    <xdr:colOff>142875</xdr:colOff>
                    <xdr:row>10</xdr:row>
                    <xdr:rowOff>114300</xdr:rowOff>
                  </from>
                  <to>
                    <xdr:col>0</xdr:col>
                    <xdr:colOff>381000</xdr:colOff>
                    <xdr:row>11</xdr:row>
                    <xdr:rowOff>95250</xdr:rowOff>
                  </to>
                </anchor>
              </controlPr>
            </control>
          </mc:Choice>
        </mc:AlternateContent>
        <mc:AlternateContent xmlns:mc="http://schemas.openxmlformats.org/markup-compatibility/2006">
          <mc:Choice Requires="x14">
            <control shapeId="112647" r:id="rId10" name="Check Box 7">
              <controlPr defaultSize="0" autoFill="0" autoLine="0" autoPict="0">
                <anchor moveWithCells="1">
                  <from>
                    <xdr:col>0</xdr:col>
                    <xdr:colOff>142875</xdr:colOff>
                    <xdr:row>11</xdr:row>
                    <xdr:rowOff>114300</xdr:rowOff>
                  </from>
                  <to>
                    <xdr:col>0</xdr:col>
                    <xdr:colOff>381000</xdr:colOff>
                    <xdr:row>12</xdr:row>
                    <xdr:rowOff>95250</xdr:rowOff>
                  </to>
                </anchor>
              </controlPr>
            </control>
          </mc:Choice>
        </mc:AlternateContent>
        <mc:AlternateContent xmlns:mc="http://schemas.openxmlformats.org/markup-compatibility/2006">
          <mc:Choice Requires="x14">
            <control shapeId="112648" r:id="rId11" name="Check Box 8">
              <controlPr defaultSize="0" autoFill="0" autoLine="0" autoPict="0">
                <anchor moveWithCells="1">
                  <from>
                    <xdr:col>0</xdr:col>
                    <xdr:colOff>152400</xdr:colOff>
                    <xdr:row>12</xdr:row>
                    <xdr:rowOff>180975</xdr:rowOff>
                  </from>
                  <to>
                    <xdr:col>0</xdr:col>
                    <xdr:colOff>390525</xdr:colOff>
                    <xdr:row>13</xdr:row>
                    <xdr:rowOff>161925</xdr:rowOff>
                  </to>
                </anchor>
              </controlPr>
            </control>
          </mc:Choice>
        </mc:AlternateContent>
        <mc:AlternateContent xmlns:mc="http://schemas.openxmlformats.org/markup-compatibility/2006">
          <mc:Choice Requires="x14">
            <control shapeId="112649" r:id="rId12" name="Check Box 9">
              <controlPr defaultSize="0" autoFill="0" autoLine="0" autoPict="0">
                <anchor moveWithCells="1">
                  <from>
                    <xdr:col>0</xdr:col>
                    <xdr:colOff>142875</xdr:colOff>
                    <xdr:row>13</xdr:row>
                    <xdr:rowOff>114300</xdr:rowOff>
                  </from>
                  <to>
                    <xdr:col>0</xdr:col>
                    <xdr:colOff>381000</xdr:colOff>
                    <xdr:row>14</xdr:row>
                    <xdr:rowOff>95250</xdr:rowOff>
                  </to>
                </anchor>
              </controlPr>
            </control>
          </mc:Choice>
        </mc:AlternateContent>
        <mc:AlternateContent xmlns:mc="http://schemas.openxmlformats.org/markup-compatibility/2006">
          <mc:Choice Requires="x14">
            <control shapeId="112650" r:id="rId13" name="Check Box 10">
              <controlPr defaultSize="0" autoFill="0" autoLine="0" autoPict="0">
                <anchor moveWithCells="1">
                  <from>
                    <xdr:col>0</xdr:col>
                    <xdr:colOff>142875</xdr:colOff>
                    <xdr:row>14</xdr:row>
                    <xdr:rowOff>114300</xdr:rowOff>
                  </from>
                  <to>
                    <xdr:col>0</xdr:col>
                    <xdr:colOff>381000</xdr:colOff>
                    <xdr:row>15</xdr:row>
                    <xdr:rowOff>95250</xdr:rowOff>
                  </to>
                </anchor>
              </controlPr>
            </control>
          </mc:Choice>
        </mc:AlternateContent>
        <mc:AlternateContent xmlns:mc="http://schemas.openxmlformats.org/markup-compatibility/2006">
          <mc:Choice Requires="x14">
            <control shapeId="112651" r:id="rId14" name="Check Box 11">
              <controlPr defaultSize="0" autoFill="0" autoLine="0" autoPict="0">
                <anchor moveWithCells="1">
                  <from>
                    <xdr:col>0</xdr:col>
                    <xdr:colOff>142875</xdr:colOff>
                    <xdr:row>15</xdr:row>
                    <xdr:rowOff>114300</xdr:rowOff>
                  </from>
                  <to>
                    <xdr:col>0</xdr:col>
                    <xdr:colOff>381000</xdr:colOff>
                    <xdr:row>16</xdr:row>
                    <xdr:rowOff>95250</xdr:rowOff>
                  </to>
                </anchor>
              </controlPr>
            </control>
          </mc:Choice>
        </mc:AlternateContent>
        <mc:AlternateContent xmlns:mc="http://schemas.openxmlformats.org/markup-compatibility/2006">
          <mc:Choice Requires="x14">
            <control shapeId="112652" r:id="rId15" name="Check Box 12">
              <controlPr defaultSize="0" autoFill="0" autoLine="0" autoPict="0">
                <anchor moveWithCells="1">
                  <from>
                    <xdr:col>1</xdr:col>
                    <xdr:colOff>142875</xdr:colOff>
                    <xdr:row>9</xdr:row>
                    <xdr:rowOff>114300</xdr:rowOff>
                  </from>
                  <to>
                    <xdr:col>1</xdr:col>
                    <xdr:colOff>381000</xdr:colOff>
                    <xdr:row>10</xdr:row>
                    <xdr:rowOff>95250</xdr:rowOff>
                  </to>
                </anchor>
              </controlPr>
            </control>
          </mc:Choice>
        </mc:AlternateContent>
        <mc:AlternateContent xmlns:mc="http://schemas.openxmlformats.org/markup-compatibility/2006">
          <mc:Choice Requires="x14">
            <control shapeId="112653" r:id="rId16" name="Check Box 13">
              <controlPr defaultSize="0" autoFill="0" autoLine="0" autoPict="0">
                <anchor moveWithCells="1">
                  <from>
                    <xdr:col>1</xdr:col>
                    <xdr:colOff>142875</xdr:colOff>
                    <xdr:row>10</xdr:row>
                    <xdr:rowOff>114300</xdr:rowOff>
                  </from>
                  <to>
                    <xdr:col>1</xdr:col>
                    <xdr:colOff>381000</xdr:colOff>
                    <xdr:row>11</xdr:row>
                    <xdr:rowOff>95250</xdr:rowOff>
                  </to>
                </anchor>
              </controlPr>
            </control>
          </mc:Choice>
        </mc:AlternateContent>
        <mc:AlternateContent xmlns:mc="http://schemas.openxmlformats.org/markup-compatibility/2006">
          <mc:Choice Requires="x14">
            <control shapeId="112654" r:id="rId17" name="Check Box 14">
              <controlPr defaultSize="0" autoFill="0" autoLine="0" autoPict="0">
                <anchor moveWithCells="1">
                  <from>
                    <xdr:col>1</xdr:col>
                    <xdr:colOff>142875</xdr:colOff>
                    <xdr:row>11</xdr:row>
                    <xdr:rowOff>114300</xdr:rowOff>
                  </from>
                  <to>
                    <xdr:col>1</xdr:col>
                    <xdr:colOff>381000</xdr:colOff>
                    <xdr:row>12</xdr:row>
                    <xdr:rowOff>95250</xdr:rowOff>
                  </to>
                </anchor>
              </controlPr>
            </control>
          </mc:Choice>
        </mc:AlternateContent>
        <mc:AlternateContent xmlns:mc="http://schemas.openxmlformats.org/markup-compatibility/2006">
          <mc:Choice Requires="x14">
            <control shapeId="112655" r:id="rId18" name="Check Box 15">
              <controlPr defaultSize="0" autoFill="0" autoLine="0" autoPict="0">
                <anchor moveWithCells="1">
                  <from>
                    <xdr:col>1</xdr:col>
                    <xdr:colOff>142875</xdr:colOff>
                    <xdr:row>13</xdr:row>
                    <xdr:rowOff>114300</xdr:rowOff>
                  </from>
                  <to>
                    <xdr:col>1</xdr:col>
                    <xdr:colOff>381000</xdr:colOff>
                    <xdr:row>14</xdr:row>
                    <xdr:rowOff>95250</xdr:rowOff>
                  </to>
                </anchor>
              </controlPr>
            </control>
          </mc:Choice>
        </mc:AlternateContent>
        <mc:AlternateContent xmlns:mc="http://schemas.openxmlformats.org/markup-compatibility/2006">
          <mc:Choice Requires="x14">
            <control shapeId="112656" r:id="rId19" name="Check Box 16">
              <controlPr defaultSize="0" autoFill="0" autoLine="0" autoPict="0">
                <anchor moveWithCells="1">
                  <from>
                    <xdr:col>1</xdr:col>
                    <xdr:colOff>142875</xdr:colOff>
                    <xdr:row>14</xdr:row>
                    <xdr:rowOff>114300</xdr:rowOff>
                  </from>
                  <to>
                    <xdr:col>1</xdr:col>
                    <xdr:colOff>381000</xdr:colOff>
                    <xdr:row>15</xdr:row>
                    <xdr:rowOff>95250</xdr:rowOff>
                  </to>
                </anchor>
              </controlPr>
            </control>
          </mc:Choice>
        </mc:AlternateContent>
        <mc:AlternateContent xmlns:mc="http://schemas.openxmlformats.org/markup-compatibility/2006">
          <mc:Choice Requires="x14">
            <control shapeId="112657" r:id="rId20" name="Check Box 17">
              <controlPr defaultSize="0" autoFill="0" autoLine="0" autoPict="0">
                <anchor moveWithCells="1">
                  <from>
                    <xdr:col>1</xdr:col>
                    <xdr:colOff>142875</xdr:colOff>
                    <xdr:row>15</xdr:row>
                    <xdr:rowOff>114300</xdr:rowOff>
                  </from>
                  <to>
                    <xdr:col>1</xdr:col>
                    <xdr:colOff>381000</xdr:colOff>
                    <xdr:row>16</xdr:row>
                    <xdr:rowOff>95250</xdr:rowOff>
                  </to>
                </anchor>
              </controlPr>
            </control>
          </mc:Choice>
        </mc:AlternateContent>
        <mc:AlternateContent xmlns:mc="http://schemas.openxmlformats.org/markup-compatibility/2006">
          <mc:Choice Requires="x14">
            <control shapeId="112658" r:id="rId21" name="Check Box 18">
              <controlPr defaultSize="0" autoFill="0" autoLine="0" autoPict="0">
                <anchor moveWithCells="1">
                  <from>
                    <xdr:col>10</xdr:col>
                    <xdr:colOff>142875</xdr:colOff>
                    <xdr:row>9</xdr:row>
                    <xdr:rowOff>114300</xdr:rowOff>
                  </from>
                  <to>
                    <xdr:col>10</xdr:col>
                    <xdr:colOff>381000</xdr:colOff>
                    <xdr:row>10</xdr:row>
                    <xdr:rowOff>95250</xdr:rowOff>
                  </to>
                </anchor>
              </controlPr>
            </control>
          </mc:Choice>
        </mc:AlternateContent>
        <mc:AlternateContent xmlns:mc="http://schemas.openxmlformats.org/markup-compatibility/2006">
          <mc:Choice Requires="x14">
            <control shapeId="112659" r:id="rId22" name="Check Box 19">
              <controlPr defaultSize="0" autoFill="0" autoLine="0" autoPict="0">
                <anchor moveWithCells="1">
                  <from>
                    <xdr:col>11</xdr:col>
                    <xdr:colOff>142875</xdr:colOff>
                    <xdr:row>9</xdr:row>
                    <xdr:rowOff>114300</xdr:rowOff>
                  </from>
                  <to>
                    <xdr:col>11</xdr:col>
                    <xdr:colOff>381000</xdr:colOff>
                    <xdr:row>10</xdr:row>
                    <xdr:rowOff>95250</xdr:rowOff>
                  </to>
                </anchor>
              </controlPr>
            </control>
          </mc:Choice>
        </mc:AlternateContent>
        <mc:AlternateContent xmlns:mc="http://schemas.openxmlformats.org/markup-compatibility/2006">
          <mc:Choice Requires="x14">
            <control shapeId="112660" r:id="rId23" name="Check Box 20">
              <controlPr defaultSize="0" autoFill="0" autoLine="0" autoPict="0">
                <anchor moveWithCells="1">
                  <from>
                    <xdr:col>10</xdr:col>
                    <xdr:colOff>142875</xdr:colOff>
                    <xdr:row>10</xdr:row>
                    <xdr:rowOff>114300</xdr:rowOff>
                  </from>
                  <to>
                    <xdr:col>10</xdr:col>
                    <xdr:colOff>381000</xdr:colOff>
                    <xdr:row>11</xdr:row>
                    <xdr:rowOff>95250</xdr:rowOff>
                  </to>
                </anchor>
              </controlPr>
            </control>
          </mc:Choice>
        </mc:AlternateContent>
        <mc:AlternateContent xmlns:mc="http://schemas.openxmlformats.org/markup-compatibility/2006">
          <mc:Choice Requires="x14">
            <control shapeId="112661" r:id="rId24" name="Check Box 21">
              <controlPr defaultSize="0" autoFill="0" autoLine="0" autoPict="0">
                <anchor moveWithCells="1">
                  <from>
                    <xdr:col>11</xdr:col>
                    <xdr:colOff>142875</xdr:colOff>
                    <xdr:row>10</xdr:row>
                    <xdr:rowOff>114300</xdr:rowOff>
                  </from>
                  <to>
                    <xdr:col>11</xdr:col>
                    <xdr:colOff>381000</xdr:colOff>
                    <xdr:row>11</xdr:row>
                    <xdr:rowOff>95250</xdr:rowOff>
                  </to>
                </anchor>
              </controlPr>
            </control>
          </mc:Choice>
        </mc:AlternateContent>
        <mc:AlternateContent xmlns:mc="http://schemas.openxmlformats.org/markup-compatibility/2006">
          <mc:Choice Requires="x14">
            <control shapeId="112662" r:id="rId25" name="Check Box 22">
              <controlPr defaultSize="0" autoFill="0" autoLine="0" autoPict="0">
                <anchor moveWithCells="1">
                  <from>
                    <xdr:col>10</xdr:col>
                    <xdr:colOff>142875</xdr:colOff>
                    <xdr:row>11</xdr:row>
                    <xdr:rowOff>114300</xdr:rowOff>
                  </from>
                  <to>
                    <xdr:col>10</xdr:col>
                    <xdr:colOff>381000</xdr:colOff>
                    <xdr:row>12</xdr:row>
                    <xdr:rowOff>95250</xdr:rowOff>
                  </to>
                </anchor>
              </controlPr>
            </control>
          </mc:Choice>
        </mc:AlternateContent>
        <mc:AlternateContent xmlns:mc="http://schemas.openxmlformats.org/markup-compatibility/2006">
          <mc:Choice Requires="x14">
            <control shapeId="112663" r:id="rId26" name="Check Box 23">
              <controlPr defaultSize="0" autoFill="0" autoLine="0" autoPict="0">
                <anchor moveWithCells="1">
                  <from>
                    <xdr:col>11</xdr:col>
                    <xdr:colOff>142875</xdr:colOff>
                    <xdr:row>11</xdr:row>
                    <xdr:rowOff>114300</xdr:rowOff>
                  </from>
                  <to>
                    <xdr:col>11</xdr:col>
                    <xdr:colOff>381000</xdr:colOff>
                    <xdr:row>12</xdr:row>
                    <xdr:rowOff>95250</xdr:rowOff>
                  </to>
                </anchor>
              </controlPr>
            </control>
          </mc:Choice>
        </mc:AlternateContent>
        <mc:AlternateContent xmlns:mc="http://schemas.openxmlformats.org/markup-compatibility/2006">
          <mc:Choice Requires="x14">
            <control shapeId="112664" r:id="rId27" name="Check Box 24">
              <controlPr defaultSize="0" autoFill="0" autoLine="0" autoPict="0">
                <anchor moveWithCells="1">
                  <from>
                    <xdr:col>10</xdr:col>
                    <xdr:colOff>142875</xdr:colOff>
                    <xdr:row>13</xdr:row>
                    <xdr:rowOff>114300</xdr:rowOff>
                  </from>
                  <to>
                    <xdr:col>10</xdr:col>
                    <xdr:colOff>381000</xdr:colOff>
                    <xdr:row>14</xdr:row>
                    <xdr:rowOff>95250</xdr:rowOff>
                  </to>
                </anchor>
              </controlPr>
            </control>
          </mc:Choice>
        </mc:AlternateContent>
        <mc:AlternateContent xmlns:mc="http://schemas.openxmlformats.org/markup-compatibility/2006">
          <mc:Choice Requires="x14">
            <control shapeId="112665" r:id="rId28" name="Check Box 25">
              <controlPr defaultSize="0" autoFill="0" autoLine="0" autoPict="0">
                <anchor moveWithCells="1">
                  <from>
                    <xdr:col>11</xdr:col>
                    <xdr:colOff>142875</xdr:colOff>
                    <xdr:row>13</xdr:row>
                    <xdr:rowOff>114300</xdr:rowOff>
                  </from>
                  <to>
                    <xdr:col>11</xdr:col>
                    <xdr:colOff>381000</xdr:colOff>
                    <xdr:row>14</xdr:row>
                    <xdr:rowOff>95250</xdr:rowOff>
                  </to>
                </anchor>
              </controlPr>
            </control>
          </mc:Choice>
        </mc:AlternateContent>
        <mc:AlternateContent xmlns:mc="http://schemas.openxmlformats.org/markup-compatibility/2006">
          <mc:Choice Requires="x14">
            <control shapeId="112666" r:id="rId29" name="Check Box 26">
              <controlPr defaultSize="0" autoFill="0" autoLine="0" autoPict="0">
                <anchor moveWithCells="1">
                  <from>
                    <xdr:col>10</xdr:col>
                    <xdr:colOff>142875</xdr:colOff>
                    <xdr:row>14</xdr:row>
                    <xdr:rowOff>114300</xdr:rowOff>
                  </from>
                  <to>
                    <xdr:col>10</xdr:col>
                    <xdr:colOff>381000</xdr:colOff>
                    <xdr:row>15</xdr:row>
                    <xdr:rowOff>95250</xdr:rowOff>
                  </to>
                </anchor>
              </controlPr>
            </control>
          </mc:Choice>
        </mc:AlternateContent>
        <mc:AlternateContent xmlns:mc="http://schemas.openxmlformats.org/markup-compatibility/2006">
          <mc:Choice Requires="x14">
            <control shapeId="112667" r:id="rId30" name="Check Box 27">
              <controlPr defaultSize="0" autoFill="0" autoLine="0" autoPict="0">
                <anchor moveWithCells="1">
                  <from>
                    <xdr:col>11</xdr:col>
                    <xdr:colOff>142875</xdr:colOff>
                    <xdr:row>14</xdr:row>
                    <xdr:rowOff>114300</xdr:rowOff>
                  </from>
                  <to>
                    <xdr:col>11</xdr:col>
                    <xdr:colOff>381000</xdr:colOff>
                    <xdr:row>15</xdr:row>
                    <xdr:rowOff>95250</xdr:rowOff>
                  </to>
                </anchor>
              </controlPr>
            </control>
          </mc:Choice>
        </mc:AlternateContent>
        <mc:AlternateContent xmlns:mc="http://schemas.openxmlformats.org/markup-compatibility/2006">
          <mc:Choice Requires="x14">
            <control shapeId="112668" r:id="rId31" name="Check Box 28">
              <controlPr defaultSize="0" autoFill="0" autoLine="0" autoPict="0">
                <anchor moveWithCells="1">
                  <from>
                    <xdr:col>10</xdr:col>
                    <xdr:colOff>142875</xdr:colOff>
                    <xdr:row>15</xdr:row>
                    <xdr:rowOff>114300</xdr:rowOff>
                  </from>
                  <to>
                    <xdr:col>10</xdr:col>
                    <xdr:colOff>381000</xdr:colOff>
                    <xdr:row>16</xdr:row>
                    <xdr:rowOff>95250</xdr:rowOff>
                  </to>
                </anchor>
              </controlPr>
            </control>
          </mc:Choice>
        </mc:AlternateContent>
        <mc:AlternateContent xmlns:mc="http://schemas.openxmlformats.org/markup-compatibility/2006">
          <mc:Choice Requires="x14">
            <control shapeId="112669" r:id="rId32" name="Check Box 29">
              <controlPr defaultSize="0" autoFill="0" autoLine="0" autoPict="0">
                <anchor moveWithCells="1">
                  <from>
                    <xdr:col>11</xdr:col>
                    <xdr:colOff>142875</xdr:colOff>
                    <xdr:row>15</xdr:row>
                    <xdr:rowOff>114300</xdr:rowOff>
                  </from>
                  <to>
                    <xdr:col>11</xdr:col>
                    <xdr:colOff>381000</xdr:colOff>
                    <xdr:row>16</xdr:row>
                    <xdr:rowOff>95250</xdr:rowOff>
                  </to>
                </anchor>
              </controlPr>
            </control>
          </mc:Choice>
        </mc:AlternateContent>
        <mc:AlternateContent xmlns:mc="http://schemas.openxmlformats.org/markup-compatibility/2006">
          <mc:Choice Requires="x14">
            <control shapeId="112670" r:id="rId33" name="Check Box 30">
              <controlPr defaultSize="0" autoFill="0" autoLine="0" autoPict="0">
                <anchor moveWithCells="1">
                  <from>
                    <xdr:col>1</xdr:col>
                    <xdr:colOff>152400</xdr:colOff>
                    <xdr:row>12</xdr:row>
                    <xdr:rowOff>180975</xdr:rowOff>
                  </from>
                  <to>
                    <xdr:col>1</xdr:col>
                    <xdr:colOff>390525</xdr:colOff>
                    <xdr:row>13</xdr:row>
                    <xdr:rowOff>161925</xdr:rowOff>
                  </to>
                </anchor>
              </controlPr>
            </control>
          </mc:Choice>
        </mc:AlternateContent>
        <mc:AlternateContent xmlns:mc="http://schemas.openxmlformats.org/markup-compatibility/2006">
          <mc:Choice Requires="x14">
            <control shapeId="112671" r:id="rId34" name="Check Box 31">
              <controlPr defaultSize="0" autoFill="0" autoLine="0" autoPict="0">
                <anchor moveWithCells="1">
                  <from>
                    <xdr:col>10</xdr:col>
                    <xdr:colOff>152400</xdr:colOff>
                    <xdr:row>12</xdr:row>
                    <xdr:rowOff>180975</xdr:rowOff>
                  </from>
                  <to>
                    <xdr:col>10</xdr:col>
                    <xdr:colOff>390525</xdr:colOff>
                    <xdr:row>13</xdr:row>
                    <xdr:rowOff>161925</xdr:rowOff>
                  </to>
                </anchor>
              </controlPr>
            </control>
          </mc:Choice>
        </mc:AlternateContent>
        <mc:AlternateContent xmlns:mc="http://schemas.openxmlformats.org/markup-compatibility/2006">
          <mc:Choice Requires="x14">
            <control shapeId="112672" r:id="rId35" name="Check Box 32">
              <controlPr defaultSize="0" autoFill="0" autoLine="0" autoPict="0">
                <anchor moveWithCells="1">
                  <from>
                    <xdr:col>11</xdr:col>
                    <xdr:colOff>152400</xdr:colOff>
                    <xdr:row>12</xdr:row>
                    <xdr:rowOff>180975</xdr:rowOff>
                  </from>
                  <to>
                    <xdr:col>11</xdr:col>
                    <xdr:colOff>390525</xdr:colOff>
                    <xdr:row>13</xdr:row>
                    <xdr:rowOff>161925</xdr:rowOff>
                  </to>
                </anchor>
              </controlPr>
            </control>
          </mc:Choice>
        </mc:AlternateContent>
        <mc:AlternateContent xmlns:mc="http://schemas.openxmlformats.org/markup-compatibility/2006">
          <mc:Choice Requires="x14">
            <control shapeId="112673" r:id="rId36" name="Check Box 33">
              <controlPr defaultSize="0" autoFill="0" autoLine="0" autoPict="0">
                <anchor moveWithCells="1">
                  <from>
                    <xdr:col>1</xdr:col>
                    <xdr:colOff>142875</xdr:colOff>
                    <xdr:row>9</xdr:row>
                    <xdr:rowOff>114300</xdr:rowOff>
                  </from>
                  <to>
                    <xdr:col>1</xdr:col>
                    <xdr:colOff>381000</xdr:colOff>
                    <xdr:row>10</xdr:row>
                    <xdr:rowOff>95250</xdr:rowOff>
                  </to>
                </anchor>
              </controlPr>
            </control>
          </mc:Choice>
        </mc:AlternateContent>
        <mc:AlternateContent xmlns:mc="http://schemas.openxmlformats.org/markup-compatibility/2006">
          <mc:Choice Requires="x14">
            <control shapeId="112674" r:id="rId37" name="Check Box 34">
              <controlPr defaultSize="0" autoFill="0" autoLine="0" autoPict="0">
                <anchor moveWithCells="1">
                  <from>
                    <xdr:col>1</xdr:col>
                    <xdr:colOff>142875</xdr:colOff>
                    <xdr:row>9</xdr:row>
                    <xdr:rowOff>114300</xdr:rowOff>
                  </from>
                  <to>
                    <xdr:col>1</xdr:col>
                    <xdr:colOff>381000</xdr:colOff>
                    <xdr:row>10</xdr:row>
                    <xdr:rowOff>95250</xdr:rowOff>
                  </to>
                </anchor>
              </controlPr>
            </control>
          </mc:Choice>
        </mc:AlternateContent>
        <mc:AlternateContent xmlns:mc="http://schemas.openxmlformats.org/markup-compatibility/2006">
          <mc:Choice Requires="x14">
            <control shapeId="112675" r:id="rId38" name="Check Box 35">
              <controlPr defaultSize="0" autoFill="0" autoLine="0" autoPict="0">
                <anchor moveWithCells="1">
                  <from>
                    <xdr:col>1</xdr:col>
                    <xdr:colOff>142875</xdr:colOff>
                    <xdr:row>10</xdr:row>
                    <xdr:rowOff>114300</xdr:rowOff>
                  </from>
                  <to>
                    <xdr:col>1</xdr:col>
                    <xdr:colOff>381000</xdr:colOff>
                    <xdr:row>11</xdr:row>
                    <xdr:rowOff>95250</xdr:rowOff>
                  </to>
                </anchor>
              </controlPr>
            </control>
          </mc:Choice>
        </mc:AlternateContent>
        <mc:AlternateContent xmlns:mc="http://schemas.openxmlformats.org/markup-compatibility/2006">
          <mc:Choice Requires="x14">
            <control shapeId="112676" r:id="rId39" name="Check Box 36">
              <controlPr defaultSize="0" autoFill="0" autoLine="0" autoPict="0">
                <anchor moveWithCells="1">
                  <from>
                    <xdr:col>1</xdr:col>
                    <xdr:colOff>142875</xdr:colOff>
                    <xdr:row>11</xdr:row>
                    <xdr:rowOff>114300</xdr:rowOff>
                  </from>
                  <to>
                    <xdr:col>1</xdr:col>
                    <xdr:colOff>381000</xdr:colOff>
                    <xdr:row>12</xdr:row>
                    <xdr:rowOff>95250</xdr:rowOff>
                  </to>
                </anchor>
              </controlPr>
            </control>
          </mc:Choice>
        </mc:AlternateContent>
        <mc:AlternateContent xmlns:mc="http://schemas.openxmlformats.org/markup-compatibility/2006">
          <mc:Choice Requires="x14">
            <control shapeId="112677" r:id="rId40" name="Check Box 37">
              <controlPr defaultSize="0" autoFill="0" autoLine="0" autoPict="0">
                <anchor moveWithCells="1">
                  <from>
                    <xdr:col>1</xdr:col>
                    <xdr:colOff>142875</xdr:colOff>
                    <xdr:row>13</xdr:row>
                    <xdr:rowOff>114300</xdr:rowOff>
                  </from>
                  <to>
                    <xdr:col>1</xdr:col>
                    <xdr:colOff>381000</xdr:colOff>
                    <xdr:row>14</xdr:row>
                    <xdr:rowOff>95250</xdr:rowOff>
                  </to>
                </anchor>
              </controlPr>
            </control>
          </mc:Choice>
        </mc:AlternateContent>
        <mc:AlternateContent xmlns:mc="http://schemas.openxmlformats.org/markup-compatibility/2006">
          <mc:Choice Requires="x14">
            <control shapeId="112678" r:id="rId41" name="Check Box 38">
              <controlPr defaultSize="0" autoFill="0" autoLine="0" autoPict="0">
                <anchor moveWithCells="1">
                  <from>
                    <xdr:col>1</xdr:col>
                    <xdr:colOff>142875</xdr:colOff>
                    <xdr:row>14</xdr:row>
                    <xdr:rowOff>114300</xdr:rowOff>
                  </from>
                  <to>
                    <xdr:col>1</xdr:col>
                    <xdr:colOff>381000</xdr:colOff>
                    <xdr:row>15</xdr:row>
                    <xdr:rowOff>95250</xdr:rowOff>
                  </to>
                </anchor>
              </controlPr>
            </control>
          </mc:Choice>
        </mc:AlternateContent>
        <mc:AlternateContent xmlns:mc="http://schemas.openxmlformats.org/markup-compatibility/2006">
          <mc:Choice Requires="x14">
            <control shapeId="112679" r:id="rId42" name="Check Box 39">
              <controlPr defaultSize="0" autoFill="0" autoLine="0" autoPict="0">
                <anchor moveWithCells="1">
                  <from>
                    <xdr:col>1</xdr:col>
                    <xdr:colOff>142875</xdr:colOff>
                    <xdr:row>15</xdr:row>
                    <xdr:rowOff>114300</xdr:rowOff>
                  </from>
                  <to>
                    <xdr:col>1</xdr:col>
                    <xdr:colOff>381000</xdr:colOff>
                    <xdr:row>16</xdr:row>
                    <xdr:rowOff>95250</xdr:rowOff>
                  </to>
                </anchor>
              </controlPr>
            </control>
          </mc:Choice>
        </mc:AlternateContent>
        <mc:AlternateContent xmlns:mc="http://schemas.openxmlformats.org/markup-compatibility/2006">
          <mc:Choice Requires="x14">
            <control shapeId="112680" r:id="rId43" name="Check Box 40">
              <controlPr defaultSize="0" autoFill="0" autoLine="0" autoPict="0">
                <anchor moveWithCells="1">
                  <from>
                    <xdr:col>1</xdr:col>
                    <xdr:colOff>142875</xdr:colOff>
                    <xdr:row>9</xdr:row>
                    <xdr:rowOff>114300</xdr:rowOff>
                  </from>
                  <to>
                    <xdr:col>1</xdr:col>
                    <xdr:colOff>381000</xdr:colOff>
                    <xdr:row>10</xdr:row>
                    <xdr:rowOff>95250</xdr:rowOff>
                  </to>
                </anchor>
              </controlPr>
            </control>
          </mc:Choice>
        </mc:AlternateContent>
        <mc:AlternateContent xmlns:mc="http://schemas.openxmlformats.org/markup-compatibility/2006">
          <mc:Choice Requires="x14">
            <control shapeId="112681" r:id="rId44" name="Check Box 41">
              <controlPr defaultSize="0" autoFill="0" autoLine="0" autoPict="0">
                <anchor moveWithCells="1">
                  <from>
                    <xdr:col>1</xdr:col>
                    <xdr:colOff>142875</xdr:colOff>
                    <xdr:row>10</xdr:row>
                    <xdr:rowOff>114300</xdr:rowOff>
                  </from>
                  <to>
                    <xdr:col>1</xdr:col>
                    <xdr:colOff>381000</xdr:colOff>
                    <xdr:row>11</xdr:row>
                    <xdr:rowOff>95250</xdr:rowOff>
                  </to>
                </anchor>
              </controlPr>
            </control>
          </mc:Choice>
        </mc:AlternateContent>
        <mc:AlternateContent xmlns:mc="http://schemas.openxmlformats.org/markup-compatibility/2006">
          <mc:Choice Requires="x14">
            <control shapeId="112682" r:id="rId45" name="Check Box 42">
              <controlPr defaultSize="0" autoFill="0" autoLine="0" autoPict="0">
                <anchor moveWithCells="1">
                  <from>
                    <xdr:col>1</xdr:col>
                    <xdr:colOff>142875</xdr:colOff>
                    <xdr:row>11</xdr:row>
                    <xdr:rowOff>114300</xdr:rowOff>
                  </from>
                  <to>
                    <xdr:col>1</xdr:col>
                    <xdr:colOff>381000</xdr:colOff>
                    <xdr:row>12</xdr:row>
                    <xdr:rowOff>95250</xdr:rowOff>
                  </to>
                </anchor>
              </controlPr>
            </control>
          </mc:Choice>
        </mc:AlternateContent>
        <mc:AlternateContent xmlns:mc="http://schemas.openxmlformats.org/markup-compatibility/2006">
          <mc:Choice Requires="x14">
            <control shapeId="112683" r:id="rId46" name="Check Box 43">
              <controlPr defaultSize="0" autoFill="0" autoLine="0" autoPict="0">
                <anchor moveWithCells="1">
                  <from>
                    <xdr:col>1</xdr:col>
                    <xdr:colOff>142875</xdr:colOff>
                    <xdr:row>13</xdr:row>
                    <xdr:rowOff>114300</xdr:rowOff>
                  </from>
                  <to>
                    <xdr:col>1</xdr:col>
                    <xdr:colOff>381000</xdr:colOff>
                    <xdr:row>14</xdr:row>
                    <xdr:rowOff>95250</xdr:rowOff>
                  </to>
                </anchor>
              </controlPr>
            </control>
          </mc:Choice>
        </mc:AlternateContent>
        <mc:AlternateContent xmlns:mc="http://schemas.openxmlformats.org/markup-compatibility/2006">
          <mc:Choice Requires="x14">
            <control shapeId="112684" r:id="rId47" name="Check Box 44">
              <controlPr defaultSize="0" autoFill="0" autoLine="0" autoPict="0">
                <anchor moveWithCells="1">
                  <from>
                    <xdr:col>1</xdr:col>
                    <xdr:colOff>142875</xdr:colOff>
                    <xdr:row>14</xdr:row>
                    <xdr:rowOff>114300</xdr:rowOff>
                  </from>
                  <to>
                    <xdr:col>1</xdr:col>
                    <xdr:colOff>381000</xdr:colOff>
                    <xdr:row>15</xdr:row>
                    <xdr:rowOff>95250</xdr:rowOff>
                  </to>
                </anchor>
              </controlPr>
            </control>
          </mc:Choice>
        </mc:AlternateContent>
        <mc:AlternateContent xmlns:mc="http://schemas.openxmlformats.org/markup-compatibility/2006">
          <mc:Choice Requires="x14">
            <control shapeId="112685" r:id="rId48" name="Check Box 45">
              <controlPr defaultSize="0" autoFill="0" autoLine="0" autoPict="0">
                <anchor moveWithCells="1">
                  <from>
                    <xdr:col>1</xdr:col>
                    <xdr:colOff>142875</xdr:colOff>
                    <xdr:row>15</xdr:row>
                    <xdr:rowOff>114300</xdr:rowOff>
                  </from>
                  <to>
                    <xdr:col>1</xdr:col>
                    <xdr:colOff>381000</xdr:colOff>
                    <xdr:row>16</xdr:row>
                    <xdr:rowOff>95250</xdr:rowOff>
                  </to>
                </anchor>
              </controlPr>
            </control>
          </mc:Choice>
        </mc:AlternateContent>
        <mc:AlternateContent xmlns:mc="http://schemas.openxmlformats.org/markup-compatibility/2006">
          <mc:Choice Requires="x14">
            <control shapeId="112686" r:id="rId49" name="Check Box 46">
              <controlPr defaultSize="0" autoFill="0" autoLine="0" autoPict="0">
                <anchor moveWithCells="1">
                  <from>
                    <xdr:col>10</xdr:col>
                    <xdr:colOff>142875</xdr:colOff>
                    <xdr:row>9</xdr:row>
                    <xdr:rowOff>114300</xdr:rowOff>
                  </from>
                  <to>
                    <xdr:col>10</xdr:col>
                    <xdr:colOff>381000</xdr:colOff>
                    <xdr:row>10</xdr:row>
                    <xdr:rowOff>95250</xdr:rowOff>
                  </to>
                </anchor>
              </controlPr>
            </control>
          </mc:Choice>
        </mc:AlternateContent>
        <mc:AlternateContent xmlns:mc="http://schemas.openxmlformats.org/markup-compatibility/2006">
          <mc:Choice Requires="x14">
            <control shapeId="112687" r:id="rId50" name="Check Box 47">
              <controlPr defaultSize="0" autoFill="0" autoLine="0" autoPict="0">
                <anchor moveWithCells="1">
                  <from>
                    <xdr:col>10</xdr:col>
                    <xdr:colOff>142875</xdr:colOff>
                    <xdr:row>10</xdr:row>
                    <xdr:rowOff>114300</xdr:rowOff>
                  </from>
                  <to>
                    <xdr:col>10</xdr:col>
                    <xdr:colOff>381000</xdr:colOff>
                    <xdr:row>11</xdr:row>
                    <xdr:rowOff>95250</xdr:rowOff>
                  </to>
                </anchor>
              </controlPr>
            </control>
          </mc:Choice>
        </mc:AlternateContent>
        <mc:AlternateContent xmlns:mc="http://schemas.openxmlformats.org/markup-compatibility/2006">
          <mc:Choice Requires="x14">
            <control shapeId="112688" r:id="rId51" name="Check Box 48">
              <controlPr defaultSize="0" autoFill="0" autoLine="0" autoPict="0">
                <anchor moveWithCells="1">
                  <from>
                    <xdr:col>10</xdr:col>
                    <xdr:colOff>142875</xdr:colOff>
                    <xdr:row>11</xdr:row>
                    <xdr:rowOff>114300</xdr:rowOff>
                  </from>
                  <to>
                    <xdr:col>10</xdr:col>
                    <xdr:colOff>381000</xdr:colOff>
                    <xdr:row>12</xdr:row>
                    <xdr:rowOff>95250</xdr:rowOff>
                  </to>
                </anchor>
              </controlPr>
            </control>
          </mc:Choice>
        </mc:AlternateContent>
        <mc:AlternateContent xmlns:mc="http://schemas.openxmlformats.org/markup-compatibility/2006">
          <mc:Choice Requires="x14">
            <control shapeId="112689" r:id="rId52" name="Check Box 49">
              <controlPr defaultSize="0" autoFill="0" autoLine="0" autoPict="0">
                <anchor moveWithCells="1">
                  <from>
                    <xdr:col>10</xdr:col>
                    <xdr:colOff>142875</xdr:colOff>
                    <xdr:row>13</xdr:row>
                    <xdr:rowOff>114300</xdr:rowOff>
                  </from>
                  <to>
                    <xdr:col>10</xdr:col>
                    <xdr:colOff>381000</xdr:colOff>
                    <xdr:row>14</xdr:row>
                    <xdr:rowOff>95250</xdr:rowOff>
                  </to>
                </anchor>
              </controlPr>
            </control>
          </mc:Choice>
        </mc:AlternateContent>
        <mc:AlternateContent xmlns:mc="http://schemas.openxmlformats.org/markup-compatibility/2006">
          <mc:Choice Requires="x14">
            <control shapeId="112690" r:id="rId53" name="Check Box 50">
              <controlPr defaultSize="0" autoFill="0" autoLine="0" autoPict="0">
                <anchor moveWithCells="1">
                  <from>
                    <xdr:col>10</xdr:col>
                    <xdr:colOff>142875</xdr:colOff>
                    <xdr:row>14</xdr:row>
                    <xdr:rowOff>114300</xdr:rowOff>
                  </from>
                  <to>
                    <xdr:col>10</xdr:col>
                    <xdr:colOff>381000</xdr:colOff>
                    <xdr:row>15</xdr:row>
                    <xdr:rowOff>95250</xdr:rowOff>
                  </to>
                </anchor>
              </controlPr>
            </control>
          </mc:Choice>
        </mc:AlternateContent>
        <mc:AlternateContent xmlns:mc="http://schemas.openxmlformats.org/markup-compatibility/2006">
          <mc:Choice Requires="x14">
            <control shapeId="112691" r:id="rId54" name="Check Box 51">
              <controlPr defaultSize="0" autoFill="0" autoLine="0" autoPict="0">
                <anchor moveWithCells="1">
                  <from>
                    <xdr:col>10</xdr:col>
                    <xdr:colOff>142875</xdr:colOff>
                    <xdr:row>15</xdr:row>
                    <xdr:rowOff>114300</xdr:rowOff>
                  </from>
                  <to>
                    <xdr:col>10</xdr:col>
                    <xdr:colOff>381000</xdr:colOff>
                    <xdr:row>16</xdr:row>
                    <xdr:rowOff>95250</xdr:rowOff>
                  </to>
                </anchor>
              </controlPr>
            </control>
          </mc:Choice>
        </mc:AlternateContent>
        <mc:AlternateContent xmlns:mc="http://schemas.openxmlformats.org/markup-compatibility/2006">
          <mc:Choice Requires="x14">
            <control shapeId="112692" r:id="rId55" name="Check Box 52">
              <controlPr defaultSize="0" autoFill="0" autoLine="0" autoPict="0">
                <anchor moveWithCells="1">
                  <from>
                    <xdr:col>11</xdr:col>
                    <xdr:colOff>142875</xdr:colOff>
                    <xdr:row>9</xdr:row>
                    <xdr:rowOff>114300</xdr:rowOff>
                  </from>
                  <to>
                    <xdr:col>11</xdr:col>
                    <xdr:colOff>381000</xdr:colOff>
                    <xdr:row>10</xdr:row>
                    <xdr:rowOff>95250</xdr:rowOff>
                  </to>
                </anchor>
              </controlPr>
            </control>
          </mc:Choice>
        </mc:AlternateContent>
        <mc:AlternateContent xmlns:mc="http://schemas.openxmlformats.org/markup-compatibility/2006">
          <mc:Choice Requires="x14">
            <control shapeId="112693" r:id="rId56" name="Check Box 53">
              <controlPr defaultSize="0" autoFill="0" autoLine="0" autoPict="0">
                <anchor moveWithCells="1">
                  <from>
                    <xdr:col>11</xdr:col>
                    <xdr:colOff>142875</xdr:colOff>
                    <xdr:row>10</xdr:row>
                    <xdr:rowOff>114300</xdr:rowOff>
                  </from>
                  <to>
                    <xdr:col>11</xdr:col>
                    <xdr:colOff>381000</xdr:colOff>
                    <xdr:row>11</xdr:row>
                    <xdr:rowOff>95250</xdr:rowOff>
                  </to>
                </anchor>
              </controlPr>
            </control>
          </mc:Choice>
        </mc:AlternateContent>
        <mc:AlternateContent xmlns:mc="http://schemas.openxmlformats.org/markup-compatibility/2006">
          <mc:Choice Requires="x14">
            <control shapeId="112694" r:id="rId57" name="Check Box 54">
              <controlPr defaultSize="0" autoFill="0" autoLine="0" autoPict="0">
                <anchor moveWithCells="1">
                  <from>
                    <xdr:col>11</xdr:col>
                    <xdr:colOff>142875</xdr:colOff>
                    <xdr:row>11</xdr:row>
                    <xdr:rowOff>114300</xdr:rowOff>
                  </from>
                  <to>
                    <xdr:col>11</xdr:col>
                    <xdr:colOff>381000</xdr:colOff>
                    <xdr:row>12</xdr:row>
                    <xdr:rowOff>95250</xdr:rowOff>
                  </to>
                </anchor>
              </controlPr>
            </control>
          </mc:Choice>
        </mc:AlternateContent>
        <mc:AlternateContent xmlns:mc="http://schemas.openxmlformats.org/markup-compatibility/2006">
          <mc:Choice Requires="x14">
            <control shapeId="112695" r:id="rId58" name="Check Box 55">
              <controlPr defaultSize="0" autoFill="0" autoLine="0" autoPict="0">
                <anchor moveWithCells="1">
                  <from>
                    <xdr:col>11</xdr:col>
                    <xdr:colOff>142875</xdr:colOff>
                    <xdr:row>13</xdr:row>
                    <xdr:rowOff>114300</xdr:rowOff>
                  </from>
                  <to>
                    <xdr:col>11</xdr:col>
                    <xdr:colOff>381000</xdr:colOff>
                    <xdr:row>14</xdr:row>
                    <xdr:rowOff>95250</xdr:rowOff>
                  </to>
                </anchor>
              </controlPr>
            </control>
          </mc:Choice>
        </mc:AlternateContent>
        <mc:AlternateContent xmlns:mc="http://schemas.openxmlformats.org/markup-compatibility/2006">
          <mc:Choice Requires="x14">
            <control shapeId="112696" r:id="rId59" name="Check Box 56">
              <controlPr defaultSize="0" autoFill="0" autoLine="0" autoPict="0">
                <anchor moveWithCells="1">
                  <from>
                    <xdr:col>11</xdr:col>
                    <xdr:colOff>142875</xdr:colOff>
                    <xdr:row>14</xdr:row>
                    <xdr:rowOff>114300</xdr:rowOff>
                  </from>
                  <to>
                    <xdr:col>11</xdr:col>
                    <xdr:colOff>381000</xdr:colOff>
                    <xdr:row>15</xdr:row>
                    <xdr:rowOff>95250</xdr:rowOff>
                  </to>
                </anchor>
              </controlPr>
            </control>
          </mc:Choice>
        </mc:AlternateContent>
        <mc:AlternateContent xmlns:mc="http://schemas.openxmlformats.org/markup-compatibility/2006">
          <mc:Choice Requires="x14">
            <control shapeId="112697" r:id="rId60" name="Check Box 57">
              <controlPr defaultSize="0" autoFill="0" autoLine="0" autoPict="0">
                <anchor moveWithCells="1">
                  <from>
                    <xdr:col>11</xdr:col>
                    <xdr:colOff>142875</xdr:colOff>
                    <xdr:row>15</xdr:row>
                    <xdr:rowOff>114300</xdr:rowOff>
                  </from>
                  <to>
                    <xdr:col>11</xdr:col>
                    <xdr:colOff>381000</xdr:colOff>
                    <xdr:row>16</xdr:row>
                    <xdr:rowOff>95250</xdr:rowOff>
                  </to>
                </anchor>
              </controlPr>
            </control>
          </mc:Choice>
        </mc:AlternateContent>
        <mc:AlternateContent xmlns:mc="http://schemas.openxmlformats.org/markup-compatibility/2006">
          <mc:Choice Requires="x14">
            <control shapeId="112698" r:id="rId61" name="Check Box 58">
              <controlPr defaultSize="0" autoFill="0" autoLine="0" autoPict="0">
                <anchor moveWithCells="1">
                  <from>
                    <xdr:col>10</xdr:col>
                    <xdr:colOff>295275</xdr:colOff>
                    <xdr:row>25</xdr:row>
                    <xdr:rowOff>161925</xdr:rowOff>
                  </from>
                  <to>
                    <xdr:col>11</xdr:col>
                    <xdr:colOff>123825</xdr:colOff>
                    <xdr:row>27</xdr:row>
                    <xdr:rowOff>104775</xdr:rowOff>
                  </to>
                </anchor>
              </controlPr>
            </control>
          </mc:Choice>
        </mc:AlternateContent>
        <mc:AlternateContent xmlns:mc="http://schemas.openxmlformats.org/markup-compatibility/2006">
          <mc:Choice Requires="x14">
            <control shapeId="112699" r:id="rId62" name="Check Box 59">
              <controlPr defaultSize="0" autoFill="0" autoLine="0" autoPict="0">
                <anchor moveWithCells="1">
                  <from>
                    <xdr:col>10</xdr:col>
                    <xdr:colOff>295275</xdr:colOff>
                    <xdr:row>26</xdr:row>
                    <xdr:rowOff>161925</xdr:rowOff>
                  </from>
                  <to>
                    <xdr:col>11</xdr:col>
                    <xdr:colOff>123825</xdr:colOff>
                    <xdr:row>28</xdr:row>
                    <xdr:rowOff>104775</xdr:rowOff>
                  </to>
                </anchor>
              </controlPr>
            </control>
          </mc:Choice>
        </mc:AlternateContent>
        <mc:AlternateContent xmlns:mc="http://schemas.openxmlformats.org/markup-compatibility/2006">
          <mc:Choice Requires="x14">
            <control shapeId="112700" r:id="rId63" name="Check Box 60">
              <controlPr defaultSize="0" autoFill="0" autoLine="0" autoPict="0">
                <anchor moveWithCells="1">
                  <from>
                    <xdr:col>10</xdr:col>
                    <xdr:colOff>295275</xdr:colOff>
                    <xdr:row>27</xdr:row>
                    <xdr:rowOff>161925</xdr:rowOff>
                  </from>
                  <to>
                    <xdr:col>11</xdr:col>
                    <xdr:colOff>123825</xdr:colOff>
                    <xdr:row>29</xdr:row>
                    <xdr:rowOff>104775</xdr:rowOff>
                  </to>
                </anchor>
              </controlPr>
            </control>
          </mc:Choice>
        </mc:AlternateContent>
        <mc:AlternateContent xmlns:mc="http://schemas.openxmlformats.org/markup-compatibility/2006">
          <mc:Choice Requires="x14">
            <control shapeId="112701" r:id="rId64" name="Check Box 61">
              <controlPr defaultSize="0" autoFill="0" autoLine="0" autoPict="0">
                <anchor moveWithCells="1">
                  <from>
                    <xdr:col>10</xdr:col>
                    <xdr:colOff>295275</xdr:colOff>
                    <xdr:row>28</xdr:row>
                    <xdr:rowOff>161925</xdr:rowOff>
                  </from>
                  <to>
                    <xdr:col>11</xdr:col>
                    <xdr:colOff>123825</xdr:colOff>
                    <xdr:row>30</xdr:row>
                    <xdr:rowOff>104775</xdr:rowOff>
                  </to>
                </anchor>
              </controlPr>
            </control>
          </mc:Choice>
        </mc:AlternateContent>
        <mc:AlternateContent xmlns:mc="http://schemas.openxmlformats.org/markup-compatibility/2006">
          <mc:Choice Requires="x14">
            <control shapeId="112702" r:id="rId65" name="Check Box 62">
              <controlPr defaultSize="0" autoFill="0" autoLine="0" autoPict="0">
                <anchor moveWithCells="1">
                  <from>
                    <xdr:col>10</xdr:col>
                    <xdr:colOff>0</xdr:colOff>
                    <xdr:row>30</xdr:row>
                    <xdr:rowOff>209550</xdr:rowOff>
                  </from>
                  <to>
                    <xdr:col>10</xdr:col>
                    <xdr:colOff>238125</xdr:colOff>
                    <xdr:row>32</xdr:row>
                    <xdr:rowOff>38100</xdr:rowOff>
                  </to>
                </anchor>
              </controlPr>
            </control>
          </mc:Choice>
        </mc:AlternateContent>
        <mc:AlternateContent xmlns:mc="http://schemas.openxmlformats.org/markup-compatibility/2006">
          <mc:Choice Requires="x14">
            <control shapeId="112703" r:id="rId66" name="Check Box 63">
              <controlPr defaultSize="0" autoFill="0" autoLine="0" autoPict="0">
                <anchor moveWithCells="1">
                  <from>
                    <xdr:col>10</xdr:col>
                    <xdr:colOff>0</xdr:colOff>
                    <xdr:row>31</xdr:row>
                    <xdr:rowOff>200025</xdr:rowOff>
                  </from>
                  <to>
                    <xdr:col>10</xdr:col>
                    <xdr:colOff>238125</xdr:colOff>
                    <xdr:row>33</xdr:row>
                    <xdr:rowOff>28575</xdr:rowOff>
                  </to>
                </anchor>
              </controlPr>
            </control>
          </mc:Choice>
        </mc:AlternateContent>
        <mc:AlternateContent xmlns:mc="http://schemas.openxmlformats.org/markup-compatibility/2006">
          <mc:Choice Requires="x14">
            <control shapeId="112704" r:id="rId67" name="Check Box 64">
              <controlPr defaultSize="0" autoFill="0" autoLine="0" autoPict="0">
                <anchor moveWithCells="1">
                  <from>
                    <xdr:col>10</xdr:col>
                    <xdr:colOff>9525</xdr:colOff>
                    <xdr:row>36</xdr:row>
                    <xdr:rowOff>219075</xdr:rowOff>
                  </from>
                  <to>
                    <xdr:col>10</xdr:col>
                    <xdr:colOff>247650</xdr:colOff>
                    <xdr:row>38</xdr:row>
                    <xdr:rowOff>47625</xdr:rowOff>
                  </to>
                </anchor>
              </controlPr>
            </control>
          </mc:Choice>
        </mc:AlternateContent>
        <mc:AlternateContent xmlns:mc="http://schemas.openxmlformats.org/markup-compatibility/2006">
          <mc:Choice Requires="x14">
            <control shapeId="112705" r:id="rId68" name="Check Box 65">
              <controlPr defaultSize="0" autoFill="0" autoLine="0" autoPict="0">
                <anchor moveWithCells="1">
                  <from>
                    <xdr:col>10</xdr:col>
                    <xdr:colOff>9525</xdr:colOff>
                    <xdr:row>37</xdr:row>
                    <xdr:rowOff>209550</xdr:rowOff>
                  </from>
                  <to>
                    <xdr:col>10</xdr:col>
                    <xdr:colOff>247650</xdr:colOff>
                    <xdr:row>39</xdr:row>
                    <xdr:rowOff>38100</xdr:rowOff>
                  </to>
                </anchor>
              </controlPr>
            </control>
          </mc:Choice>
        </mc:AlternateContent>
        <mc:AlternateContent xmlns:mc="http://schemas.openxmlformats.org/markup-compatibility/2006">
          <mc:Choice Requires="x14">
            <control shapeId="112706" r:id="rId69" name="Check Box 66">
              <controlPr defaultSize="0" autoFill="0" autoLine="0" autoPict="0">
                <anchor moveWithCells="1">
                  <from>
                    <xdr:col>10</xdr:col>
                    <xdr:colOff>9525</xdr:colOff>
                    <xdr:row>38</xdr:row>
                    <xdr:rowOff>209550</xdr:rowOff>
                  </from>
                  <to>
                    <xdr:col>10</xdr:col>
                    <xdr:colOff>247650</xdr:colOff>
                    <xdr:row>40</xdr:row>
                    <xdr:rowOff>38100</xdr:rowOff>
                  </to>
                </anchor>
              </controlPr>
            </control>
          </mc:Choice>
        </mc:AlternateContent>
        <mc:AlternateContent xmlns:mc="http://schemas.openxmlformats.org/markup-compatibility/2006">
          <mc:Choice Requires="x14">
            <control shapeId="112707" r:id="rId70" name="Check Box 67">
              <controlPr defaultSize="0" autoFill="0" autoLine="0" autoPict="0">
                <anchor moveWithCells="1">
                  <from>
                    <xdr:col>7</xdr:col>
                    <xdr:colOff>514350</xdr:colOff>
                    <xdr:row>43</xdr:row>
                    <xdr:rowOff>9525</xdr:rowOff>
                  </from>
                  <to>
                    <xdr:col>8</xdr:col>
                    <xdr:colOff>238125</xdr:colOff>
                    <xdr:row>44</xdr:row>
                    <xdr:rowOff>76200</xdr:rowOff>
                  </to>
                </anchor>
              </controlPr>
            </control>
          </mc:Choice>
        </mc:AlternateContent>
        <mc:AlternateContent xmlns:mc="http://schemas.openxmlformats.org/markup-compatibility/2006">
          <mc:Choice Requires="x14">
            <control shapeId="112708" r:id="rId71" name="Check Box 68">
              <controlPr defaultSize="0" autoFill="0" autoLine="0" autoPict="0">
                <anchor moveWithCells="1">
                  <from>
                    <xdr:col>8</xdr:col>
                    <xdr:colOff>9525</xdr:colOff>
                    <xdr:row>44</xdr:row>
                    <xdr:rowOff>200025</xdr:rowOff>
                  </from>
                  <to>
                    <xdr:col>8</xdr:col>
                    <xdr:colOff>247650</xdr:colOff>
                    <xdr:row>46</xdr:row>
                    <xdr:rowOff>28575</xdr:rowOff>
                  </to>
                </anchor>
              </controlPr>
            </control>
          </mc:Choice>
        </mc:AlternateContent>
        <mc:AlternateContent xmlns:mc="http://schemas.openxmlformats.org/markup-compatibility/2006">
          <mc:Choice Requires="x14">
            <control shapeId="112709" r:id="rId72" name="Check Box 69">
              <controlPr defaultSize="0" autoFill="0" autoLine="0" autoPict="0">
                <anchor moveWithCells="1">
                  <from>
                    <xdr:col>10</xdr:col>
                    <xdr:colOff>514350</xdr:colOff>
                    <xdr:row>44</xdr:row>
                    <xdr:rowOff>219075</xdr:rowOff>
                  </from>
                  <to>
                    <xdr:col>11</xdr:col>
                    <xdr:colOff>238125</xdr:colOff>
                    <xdr:row>46</xdr:row>
                    <xdr:rowOff>47625</xdr:rowOff>
                  </to>
                </anchor>
              </controlPr>
            </control>
          </mc:Choice>
        </mc:AlternateContent>
        <mc:AlternateContent xmlns:mc="http://schemas.openxmlformats.org/markup-compatibility/2006">
          <mc:Choice Requires="x14">
            <control shapeId="112710" r:id="rId73" name="Check Box 70">
              <controlPr defaultSize="0" autoFill="0" autoLine="0" autoPict="0">
                <anchor moveWithCells="1">
                  <from>
                    <xdr:col>7</xdr:col>
                    <xdr:colOff>514350</xdr:colOff>
                    <xdr:row>45</xdr:row>
                    <xdr:rowOff>209550</xdr:rowOff>
                  </from>
                  <to>
                    <xdr:col>8</xdr:col>
                    <xdr:colOff>238125</xdr:colOff>
                    <xdr:row>47</xdr:row>
                    <xdr:rowOff>38100</xdr:rowOff>
                  </to>
                </anchor>
              </controlPr>
            </control>
          </mc:Choice>
        </mc:AlternateContent>
        <mc:AlternateContent xmlns:mc="http://schemas.openxmlformats.org/markup-compatibility/2006">
          <mc:Choice Requires="x14">
            <control shapeId="112711" r:id="rId74" name="Check Box 71">
              <controlPr defaultSize="0" autoFill="0" autoLine="0" autoPict="0">
                <anchor moveWithCells="1">
                  <from>
                    <xdr:col>10</xdr:col>
                    <xdr:colOff>504825</xdr:colOff>
                    <xdr:row>45</xdr:row>
                    <xdr:rowOff>200025</xdr:rowOff>
                  </from>
                  <to>
                    <xdr:col>11</xdr:col>
                    <xdr:colOff>228600</xdr:colOff>
                    <xdr:row>47</xdr:row>
                    <xdr:rowOff>28575</xdr:rowOff>
                  </to>
                </anchor>
              </controlPr>
            </control>
          </mc:Choice>
        </mc:AlternateContent>
        <mc:AlternateContent xmlns:mc="http://schemas.openxmlformats.org/markup-compatibility/2006">
          <mc:Choice Requires="x14">
            <control shapeId="112712" r:id="rId75" name="Check Box 72">
              <controlPr defaultSize="0" autoFill="0" autoLine="0" autoPict="0">
                <anchor moveWithCells="1">
                  <from>
                    <xdr:col>8</xdr:col>
                    <xdr:colOff>9525</xdr:colOff>
                    <xdr:row>46</xdr:row>
                    <xdr:rowOff>200025</xdr:rowOff>
                  </from>
                  <to>
                    <xdr:col>8</xdr:col>
                    <xdr:colOff>247650</xdr:colOff>
                    <xdr:row>48</xdr:row>
                    <xdr:rowOff>28575</xdr:rowOff>
                  </to>
                </anchor>
              </controlPr>
            </control>
          </mc:Choice>
        </mc:AlternateContent>
        <mc:AlternateContent xmlns:mc="http://schemas.openxmlformats.org/markup-compatibility/2006">
          <mc:Choice Requires="x14">
            <control shapeId="112713" r:id="rId76" name="Check Box 73">
              <controlPr defaultSize="0" autoFill="0" autoLine="0" autoPict="0">
                <anchor moveWithCells="1">
                  <from>
                    <xdr:col>7</xdr:col>
                    <xdr:colOff>514350</xdr:colOff>
                    <xdr:row>47</xdr:row>
                    <xdr:rowOff>209550</xdr:rowOff>
                  </from>
                  <to>
                    <xdr:col>8</xdr:col>
                    <xdr:colOff>238125</xdr:colOff>
                    <xdr:row>49</xdr:row>
                    <xdr:rowOff>38100</xdr:rowOff>
                  </to>
                </anchor>
              </controlPr>
            </control>
          </mc:Choice>
        </mc:AlternateContent>
        <mc:AlternateContent xmlns:mc="http://schemas.openxmlformats.org/markup-compatibility/2006">
          <mc:Choice Requires="x14">
            <control shapeId="112714" r:id="rId77" name="Check Box 74">
              <controlPr defaultSize="0" autoFill="0" autoLine="0" autoPict="0">
                <anchor moveWithCells="1">
                  <from>
                    <xdr:col>7</xdr:col>
                    <xdr:colOff>514350</xdr:colOff>
                    <xdr:row>48</xdr:row>
                    <xdr:rowOff>200025</xdr:rowOff>
                  </from>
                  <to>
                    <xdr:col>8</xdr:col>
                    <xdr:colOff>238125</xdr:colOff>
                    <xdr:row>50</xdr:row>
                    <xdr:rowOff>28575</xdr:rowOff>
                  </to>
                </anchor>
              </controlPr>
            </control>
          </mc:Choice>
        </mc:AlternateContent>
        <mc:AlternateContent xmlns:mc="http://schemas.openxmlformats.org/markup-compatibility/2006">
          <mc:Choice Requires="x14">
            <control shapeId="112715" r:id="rId78" name="Check Box 75">
              <controlPr defaultSize="0" autoFill="0" autoLine="0" autoPict="0">
                <anchor moveWithCells="1">
                  <from>
                    <xdr:col>7</xdr:col>
                    <xdr:colOff>504825</xdr:colOff>
                    <xdr:row>49</xdr:row>
                    <xdr:rowOff>209550</xdr:rowOff>
                  </from>
                  <to>
                    <xdr:col>8</xdr:col>
                    <xdr:colOff>228600</xdr:colOff>
                    <xdr:row>51</xdr:row>
                    <xdr:rowOff>38100</xdr:rowOff>
                  </to>
                </anchor>
              </controlPr>
            </control>
          </mc:Choice>
        </mc:AlternateContent>
        <mc:AlternateContent xmlns:mc="http://schemas.openxmlformats.org/markup-compatibility/2006">
          <mc:Choice Requires="x14">
            <control shapeId="112716" r:id="rId79" name="Check Box 76">
              <controlPr defaultSize="0" autoFill="0" autoLine="0" autoPict="0">
                <anchor moveWithCells="1">
                  <from>
                    <xdr:col>7</xdr:col>
                    <xdr:colOff>514350</xdr:colOff>
                    <xdr:row>50</xdr:row>
                    <xdr:rowOff>200025</xdr:rowOff>
                  </from>
                  <to>
                    <xdr:col>8</xdr:col>
                    <xdr:colOff>238125</xdr:colOff>
                    <xdr:row>52</xdr:row>
                    <xdr:rowOff>28575</xdr:rowOff>
                  </to>
                </anchor>
              </controlPr>
            </control>
          </mc:Choice>
        </mc:AlternateContent>
        <mc:AlternateContent xmlns:mc="http://schemas.openxmlformats.org/markup-compatibility/2006">
          <mc:Choice Requires="x14">
            <control shapeId="112717" r:id="rId80" name="Check Box 77">
              <controlPr defaultSize="0" autoFill="0" autoLine="0" autoPict="0">
                <anchor moveWithCells="1">
                  <from>
                    <xdr:col>7</xdr:col>
                    <xdr:colOff>514350</xdr:colOff>
                    <xdr:row>51</xdr:row>
                    <xdr:rowOff>209550</xdr:rowOff>
                  </from>
                  <to>
                    <xdr:col>8</xdr:col>
                    <xdr:colOff>238125</xdr:colOff>
                    <xdr:row>53</xdr:row>
                    <xdr:rowOff>38100</xdr:rowOff>
                  </to>
                </anchor>
              </controlPr>
            </control>
          </mc:Choice>
        </mc:AlternateContent>
        <mc:AlternateContent xmlns:mc="http://schemas.openxmlformats.org/markup-compatibility/2006">
          <mc:Choice Requires="x14">
            <control shapeId="112718" r:id="rId81" name="Check Box 78">
              <controlPr defaultSize="0" autoFill="0" autoLine="0" autoPict="0">
                <anchor moveWithCells="1">
                  <from>
                    <xdr:col>11</xdr:col>
                    <xdr:colOff>514350</xdr:colOff>
                    <xdr:row>51</xdr:row>
                    <xdr:rowOff>209550</xdr:rowOff>
                  </from>
                  <to>
                    <xdr:col>12</xdr:col>
                    <xdr:colOff>238125</xdr:colOff>
                    <xdr:row>53</xdr:row>
                    <xdr:rowOff>38100</xdr:rowOff>
                  </to>
                </anchor>
              </controlPr>
            </control>
          </mc:Choice>
        </mc:AlternateContent>
        <mc:AlternateContent xmlns:mc="http://schemas.openxmlformats.org/markup-compatibility/2006">
          <mc:Choice Requires="x14">
            <control shapeId="112719" r:id="rId82" name="Check Box 79">
              <controlPr defaultSize="0" autoFill="0" autoLine="0" autoPict="0">
                <anchor moveWithCells="1">
                  <from>
                    <xdr:col>7</xdr:col>
                    <xdr:colOff>514350</xdr:colOff>
                    <xdr:row>52</xdr:row>
                    <xdr:rowOff>209550</xdr:rowOff>
                  </from>
                  <to>
                    <xdr:col>8</xdr:col>
                    <xdr:colOff>238125</xdr:colOff>
                    <xdr:row>54</xdr:row>
                    <xdr:rowOff>38100</xdr:rowOff>
                  </to>
                </anchor>
              </controlPr>
            </control>
          </mc:Choice>
        </mc:AlternateContent>
        <mc:AlternateContent xmlns:mc="http://schemas.openxmlformats.org/markup-compatibility/2006">
          <mc:Choice Requires="x14">
            <control shapeId="112720" r:id="rId83" name="Check Box 80">
              <controlPr defaultSize="0" autoFill="0" autoLine="0" autoPict="0">
                <anchor moveWithCells="1">
                  <from>
                    <xdr:col>7</xdr:col>
                    <xdr:colOff>514350</xdr:colOff>
                    <xdr:row>53</xdr:row>
                    <xdr:rowOff>219075</xdr:rowOff>
                  </from>
                  <to>
                    <xdr:col>8</xdr:col>
                    <xdr:colOff>238125</xdr:colOff>
                    <xdr:row>55</xdr:row>
                    <xdr:rowOff>47625</xdr:rowOff>
                  </to>
                </anchor>
              </controlPr>
            </control>
          </mc:Choice>
        </mc:AlternateContent>
        <mc:AlternateContent xmlns:mc="http://schemas.openxmlformats.org/markup-compatibility/2006">
          <mc:Choice Requires="x14">
            <control shapeId="112721" r:id="rId84" name="Check Box 81">
              <controlPr defaultSize="0" autoFill="0" autoLine="0" autoPict="0">
                <anchor moveWithCells="1">
                  <from>
                    <xdr:col>8</xdr:col>
                    <xdr:colOff>9525</xdr:colOff>
                    <xdr:row>54</xdr:row>
                    <xdr:rowOff>209550</xdr:rowOff>
                  </from>
                  <to>
                    <xdr:col>8</xdr:col>
                    <xdr:colOff>247650</xdr:colOff>
                    <xdr:row>56</xdr:row>
                    <xdr:rowOff>38100</xdr:rowOff>
                  </to>
                </anchor>
              </controlPr>
            </control>
          </mc:Choice>
        </mc:AlternateContent>
        <mc:AlternateContent xmlns:mc="http://schemas.openxmlformats.org/markup-compatibility/2006">
          <mc:Choice Requires="x14">
            <control shapeId="112722" r:id="rId85" name="Check Box 82">
              <controlPr defaultSize="0" autoFill="0" autoLine="0" autoPict="0">
                <anchor moveWithCells="1">
                  <from>
                    <xdr:col>8</xdr:col>
                    <xdr:colOff>9525</xdr:colOff>
                    <xdr:row>55</xdr:row>
                    <xdr:rowOff>219075</xdr:rowOff>
                  </from>
                  <to>
                    <xdr:col>8</xdr:col>
                    <xdr:colOff>247650</xdr:colOff>
                    <xdr:row>57</xdr:row>
                    <xdr:rowOff>47625</xdr:rowOff>
                  </to>
                </anchor>
              </controlPr>
            </control>
          </mc:Choice>
        </mc:AlternateContent>
        <mc:AlternateContent xmlns:mc="http://schemas.openxmlformats.org/markup-compatibility/2006">
          <mc:Choice Requires="x14">
            <control shapeId="112723" r:id="rId86" name="Check Box 83">
              <controlPr defaultSize="0" autoFill="0" autoLine="0" autoPict="0">
                <anchor moveWithCells="1">
                  <from>
                    <xdr:col>7</xdr:col>
                    <xdr:colOff>514350</xdr:colOff>
                    <xdr:row>56</xdr:row>
                    <xdr:rowOff>219075</xdr:rowOff>
                  </from>
                  <to>
                    <xdr:col>8</xdr:col>
                    <xdr:colOff>238125</xdr:colOff>
                    <xdr:row>58</xdr:row>
                    <xdr:rowOff>47625</xdr:rowOff>
                  </to>
                </anchor>
              </controlPr>
            </control>
          </mc:Choice>
        </mc:AlternateContent>
        <mc:AlternateContent xmlns:mc="http://schemas.openxmlformats.org/markup-compatibility/2006">
          <mc:Choice Requires="x14">
            <control shapeId="112724" r:id="rId87" name="Check Box 84">
              <controlPr defaultSize="0" autoFill="0" autoLine="0" autoPict="0">
                <anchor moveWithCells="1">
                  <from>
                    <xdr:col>7</xdr:col>
                    <xdr:colOff>514350</xdr:colOff>
                    <xdr:row>57</xdr:row>
                    <xdr:rowOff>209550</xdr:rowOff>
                  </from>
                  <to>
                    <xdr:col>8</xdr:col>
                    <xdr:colOff>238125</xdr:colOff>
                    <xdr:row>59</xdr:row>
                    <xdr:rowOff>38100</xdr:rowOff>
                  </to>
                </anchor>
              </controlPr>
            </control>
          </mc:Choice>
        </mc:AlternateContent>
        <mc:AlternateContent xmlns:mc="http://schemas.openxmlformats.org/markup-compatibility/2006">
          <mc:Choice Requires="x14">
            <control shapeId="112725" r:id="rId88" name="Check Box 85">
              <controlPr defaultSize="0" autoFill="0" autoLine="0" autoPict="0">
                <anchor moveWithCells="1">
                  <from>
                    <xdr:col>7</xdr:col>
                    <xdr:colOff>504825</xdr:colOff>
                    <xdr:row>58</xdr:row>
                    <xdr:rowOff>209550</xdr:rowOff>
                  </from>
                  <to>
                    <xdr:col>8</xdr:col>
                    <xdr:colOff>228600</xdr:colOff>
                    <xdr:row>60</xdr:row>
                    <xdr:rowOff>38100</xdr:rowOff>
                  </to>
                </anchor>
              </controlPr>
            </control>
          </mc:Choice>
        </mc:AlternateContent>
        <mc:AlternateContent xmlns:mc="http://schemas.openxmlformats.org/markup-compatibility/2006">
          <mc:Choice Requires="x14">
            <control shapeId="112726" r:id="rId89" name="Check Box 86">
              <controlPr defaultSize="0" autoFill="0" autoLine="0" autoPict="0">
                <anchor moveWithCells="1">
                  <from>
                    <xdr:col>7</xdr:col>
                    <xdr:colOff>409575</xdr:colOff>
                    <xdr:row>70</xdr:row>
                    <xdr:rowOff>1485900</xdr:rowOff>
                  </from>
                  <to>
                    <xdr:col>8</xdr:col>
                    <xdr:colOff>247650</xdr:colOff>
                    <xdr:row>72</xdr:row>
                    <xdr:rowOff>180975</xdr:rowOff>
                  </to>
                </anchor>
              </controlPr>
            </control>
          </mc:Choice>
        </mc:AlternateContent>
        <mc:AlternateContent xmlns:mc="http://schemas.openxmlformats.org/markup-compatibility/2006">
          <mc:Choice Requires="x14">
            <control shapeId="112727" r:id="rId90" name="Check Box 87">
              <controlPr defaultSize="0" autoFill="0" autoLine="0" autoPict="0">
                <anchor moveWithCells="1">
                  <from>
                    <xdr:col>9</xdr:col>
                    <xdr:colOff>409575</xdr:colOff>
                    <xdr:row>70</xdr:row>
                    <xdr:rowOff>1504950</xdr:rowOff>
                  </from>
                  <to>
                    <xdr:col>10</xdr:col>
                    <xdr:colOff>247650</xdr:colOff>
                    <xdr:row>72</xdr:row>
                    <xdr:rowOff>180975</xdr:rowOff>
                  </to>
                </anchor>
              </controlPr>
            </control>
          </mc:Choice>
        </mc:AlternateContent>
        <mc:AlternateContent xmlns:mc="http://schemas.openxmlformats.org/markup-compatibility/2006">
          <mc:Choice Requires="x14">
            <control shapeId="112728" r:id="rId91" name="Check Box 88">
              <controlPr defaultSize="0" autoFill="0" autoLine="0" autoPict="0">
                <anchor moveWithCells="1">
                  <from>
                    <xdr:col>11</xdr:col>
                    <xdr:colOff>419100</xdr:colOff>
                    <xdr:row>70</xdr:row>
                    <xdr:rowOff>1504950</xdr:rowOff>
                  </from>
                  <to>
                    <xdr:col>12</xdr:col>
                    <xdr:colOff>257175</xdr:colOff>
                    <xdr:row>72</xdr:row>
                    <xdr:rowOff>180975</xdr:rowOff>
                  </to>
                </anchor>
              </controlPr>
            </control>
          </mc:Choice>
        </mc:AlternateContent>
        <mc:AlternateContent xmlns:mc="http://schemas.openxmlformats.org/markup-compatibility/2006">
          <mc:Choice Requires="x14">
            <control shapeId="112729" r:id="rId92" name="Check Box 89">
              <controlPr defaultSize="0" autoFill="0" autoLine="0" autoPict="0">
                <anchor moveWithCells="1">
                  <from>
                    <xdr:col>13</xdr:col>
                    <xdr:colOff>409575</xdr:colOff>
                    <xdr:row>70</xdr:row>
                    <xdr:rowOff>1495425</xdr:rowOff>
                  </from>
                  <to>
                    <xdr:col>14</xdr:col>
                    <xdr:colOff>247650</xdr:colOff>
                    <xdr:row>72</xdr:row>
                    <xdr:rowOff>180975</xdr:rowOff>
                  </to>
                </anchor>
              </controlPr>
            </control>
          </mc:Choice>
        </mc:AlternateContent>
        <mc:AlternateContent xmlns:mc="http://schemas.openxmlformats.org/markup-compatibility/2006">
          <mc:Choice Requires="x14">
            <control shapeId="112730" r:id="rId93" name="Check Box 90">
              <controlPr defaultSize="0" autoFill="0" autoLine="0" autoPict="0">
                <anchor moveWithCells="1">
                  <from>
                    <xdr:col>15</xdr:col>
                    <xdr:colOff>409575</xdr:colOff>
                    <xdr:row>70</xdr:row>
                    <xdr:rowOff>1495425</xdr:rowOff>
                  </from>
                  <to>
                    <xdr:col>16</xdr:col>
                    <xdr:colOff>133350</xdr:colOff>
                    <xdr:row>72</xdr:row>
                    <xdr:rowOff>180975</xdr:rowOff>
                  </to>
                </anchor>
              </controlPr>
            </control>
          </mc:Choice>
        </mc:AlternateContent>
        <mc:AlternateContent xmlns:mc="http://schemas.openxmlformats.org/markup-compatibility/2006">
          <mc:Choice Requires="x14">
            <control shapeId="112731" r:id="rId94" name="Check Box 91">
              <controlPr defaultSize="0" autoFill="0" autoLine="0" autoPict="0">
                <anchor moveWithCells="1">
                  <from>
                    <xdr:col>17</xdr:col>
                    <xdr:colOff>409575</xdr:colOff>
                    <xdr:row>70</xdr:row>
                    <xdr:rowOff>1504950</xdr:rowOff>
                  </from>
                  <to>
                    <xdr:col>18</xdr:col>
                    <xdr:colOff>247650</xdr:colOff>
                    <xdr:row>72</xdr:row>
                    <xdr:rowOff>180975</xdr:rowOff>
                  </to>
                </anchor>
              </controlPr>
            </control>
          </mc:Choice>
        </mc:AlternateContent>
        <mc:AlternateContent xmlns:mc="http://schemas.openxmlformats.org/markup-compatibility/2006">
          <mc:Choice Requires="x14">
            <control shapeId="112732" r:id="rId95" name="Check Box 92">
              <controlPr defaultSize="0" autoFill="0" autoLine="0" autoPict="0">
                <anchor moveWithCells="1">
                  <from>
                    <xdr:col>7</xdr:col>
                    <xdr:colOff>409575</xdr:colOff>
                    <xdr:row>71</xdr:row>
                    <xdr:rowOff>409575</xdr:rowOff>
                  </from>
                  <to>
                    <xdr:col>8</xdr:col>
                    <xdr:colOff>247650</xdr:colOff>
                    <xdr:row>73</xdr:row>
                    <xdr:rowOff>180975</xdr:rowOff>
                  </to>
                </anchor>
              </controlPr>
            </control>
          </mc:Choice>
        </mc:AlternateContent>
        <mc:AlternateContent xmlns:mc="http://schemas.openxmlformats.org/markup-compatibility/2006">
          <mc:Choice Requires="x14">
            <control shapeId="112733" r:id="rId96" name="Check Box 93">
              <controlPr defaultSize="0" autoFill="0" autoLine="0" autoPict="0">
                <anchor moveWithCells="1">
                  <from>
                    <xdr:col>7</xdr:col>
                    <xdr:colOff>409575</xdr:colOff>
                    <xdr:row>72</xdr:row>
                    <xdr:rowOff>409575</xdr:rowOff>
                  </from>
                  <to>
                    <xdr:col>8</xdr:col>
                    <xdr:colOff>247650</xdr:colOff>
                    <xdr:row>74</xdr:row>
                    <xdr:rowOff>180975</xdr:rowOff>
                  </to>
                </anchor>
              </controlPr>
            </control>
          </mc:Choice>
        </mc:AlternateContent>
        <mc:AlternateContent xmlns:mc="http://schemas.openxmlformats.org/markup-compatibility/2006">
          <mc:Choice Requires="x14">
            <control shapeId="112734" r:id="rId97" name="Check Box 94">
              <controlPr defaultSize="0" autoFill="0" autoLine="0" autoPict="0">
                <anchor moveWithCells="1">
                  <from>
                    <xdr:col>7</xdr:col>
                    <xdr:colOff>409575</xdr:colOff>
                    <xdr:row>73</xdr:row>
                    <xdr:rowOff>381000</xdr:rowOff>
                  </from>
                  <to>
                    <xdr:col>8</xdr:col>
                    <xdr:colOff>247650</xdr:colOff>
                    <xdr:row>75</xdr:row>
                    <xdr:rowOff>180975</xdr:rowOff>
                  </to>
                </anchor>
              </controlPr>
            </control>
          </mc:Choice>
        </mc:AlternateContent>
        <mc:AlternateContent xmlns:mc="http://schemas.openxmlformats.org/markup-compatibility/2006">
          <mc:Choice Requires="x14">
            <control shapeId="112735" r:id="rId98" name="Check Box 95">
              <controlPr defaultSize="0" autoFill="0" autoLine="0" autoPict="0">
                <anchor moveWithCells="1">
                  <from>
                    <xdr:col>7</xdr:col>
                    <xdr:colOff>400050</xdr:colOff>
                    <xdr:row>74</xdr:row>
                    <xdr:rowOff>409575</xdr:rowOff>
                  </from>
                  <to>
                    <xdr:col>8</xdr:col>
                    <xdr:colOff>238125</xdr:colOff>
                    <xdr:row>76</xdr:row>
                    <xdr:rowOff>180975</xdr:rowOff>
                  </to>
                </anchor>
              </controlPr>
            </control>
          </mc:Choice>
        </mc:AlternateContent>
        <mc:AlternateContent xmlns:mc="http://schemas.openxmlformats.org/markup-compatibility/2006">
          <mc:Choice Requires="x14">
            <control shapeId="112736" r:id="rId99" name="Check Box 96">
              <controlPr defaultSize="0" autoFill="0" autoLine="0" autoPict="0">
                <anchor moveWithCells="1">
                  <from>
                    <xdr:col>7</xdr:col>
                    <xdr:colOff>400050</xdr:colOff>
                    <xdr:row>76</xdr:row>
                    <xdr:rowOff>0</xdr:rowOff>
                  </from>
                  <to>
                    <xdr:col>8</xdr:col>
                    <xdr:colOff>238125</xdr:colOff>
                    <xdr:row>77</xdr:row>
                    <xdr:rowOff>180975</xdr:rowOff>
                  </to>
                </anchor>
              </controlPr>
            </control>
          </mc:Choice>
        </mc:AlternateContent>
        <mc:AlternateContent xmlns:mc="http://schemas.openxmlformats.org/markup-compatibility/2006">
          <mc:Choice Requires="x14">
            <control shapeId="112737" r:id="rId100" name="Check Box 97">
              <controlPr defaultSize="0" autoFill="0" autoLine="0" autoPict="0">
                <anchor moveWithCells="1">
                  <from>
                    <xdr:col>7</xdr:col>
                    <xdr:colOff>400050</xdr:colOff>
                    <xdr:row>76</xdr:row>
                    <xdr:rowOff>409575</xdr:rowOff>
                  </from>
                  <to>
                    <xdr:col>8</xdr:col>
                    <xdr:colOff>238125</xdr:colOff>
                    <xdr:row>78</xdr:row>
                    <xdr:rowOff>180975</xdr:rowOff>
                  </to>
                </anchor>
              </controlPr>
            </control>
          </mc:Choice>
        </mc:AlternateContent>
        <mc:AlternateContent xmlns:mc="http://schemas.openxmlformats.org/markup-compatibility/2006">
          <mc:Choice Requires="x14">
            <control shapeId="112738" r:id="rId101" name="Check Box 98">
              <controlPr defaultSize="0" autoFill="0" autoLine="0" autoPict="0">
                <anchor moveWithCells="1">
                  <from>
                    <xdr:col>7</xdr:col>
                    <xdr:colOff>409575</xdr:colOff>
                    <xdr:row>77</xdr:row>
                    <xdr:rowOff>400050</xdr:rowOff>
                  </from>
                  <to>
                    <xdr:col>8</xdr:col>
                    <xdr:colOff>247650</xdr:colOff>
                    <xdr:row>79</xdr:row>
                    <xdr:rowOff>190500</xdr:rowOff>
                  </to>
                </anchor>
              </controlPr>
            </control>
          </mc:Choice>
        </mc:AlternateContent>
        <mc:AlternateContent xmlns:mc="http://schemas.openxmlformats.org/markup-compatibility/2006">
          <mc:Choice Requires="x14">
            <control shapeId="112739" r:id="rId102" name="Check Box 99">
              <controlPr defaultSize="0" autoFill="0" autoLine="0" autoPict="0">
                <anchor moveWithCells="1">
                  <from>
                    <xdr:col>7</xdr:col>
                    <xdr:colOff>409575</xdr:colOff>
                    <xdr:row>80</xdr:row>
                    <xdr:rowOff>409575</xdr:rowOff>
                  </from>
                  <to>
                    <xdr:col>8</xdr:col>
                    <xdr:colOff>247650</xdr:colOff>
                    <xdr:row>82</xdr:row>
                    <xdr:rowOff>200025</xdr:rowOff>
                  </to>
                </anchor>
              </controlPr>
            </control>
          </mc:Choice>
        </mc:AlternateContent>
        <mc:AlternateContent xmlns:mc="http://schemas.openxmlformats.org/markup-compatibility/2006">
          <mc:Choice Requires="x14">
            <control shapeId="112740" r:id="rId103" name="Check Box 100">
              <controlPr defaultSize="0" autoFill="0" autoLine="0" autoPict="0">
                <anchor moveWithCells="1">
                  <from>
                    <xdr:col>7</xdr:col>
                    <xdr:colOff>409575</xdr:colOff>
                    <xdr:row>81</xdr:row>
                    <xdr:rowOff>400050</xdr:rowOff>
                  </from>
                  <to>
                    <xdr:col>8</xdr:col>
                    <xdr:colOff>247650</xdr:colOff>
                    <xdr:row>83</xdr:row>
                    <xdr:rowOff>180975</xdr:rowOff>
                  </to>
                </anchor>
              </controlPr>
            </control>
          </mc:Choice>
        </mc:AlternateContent>
        <mc:AlternateContent xmlns:mc="http://schemas.openxmlformats.org/markup-compatibility/2006">
          <mc:Choice Requires="x14">
            <control shapeId="112741" r:id="rId104" name="Check Box 101">
              <controlPr defaultSize="0" autoFill="0" autoLine="0" autoPict="0">
                <anchor moveWithCells="1">
                  <from>
                    <xdr:col>7</xdr:col>
                    <xdr:colOff>409575</xdr:colOff>
                    <xdr:row>82</xdr:row>
                    <xdr:rowOff>381000</xdr:rowOff>
                  </from>
                  <to>
                    <xdr:col>8</xdr:col>
                    <xdr:colOff>247650</xdr:colOff>
                    <xdr:row>84</xdr:row>
                    <xdr:rowOff>200025</xdr:rowOff>
                  </to>
                </anchor>
              </controlPr>
            </control>
          </mc:Choice>
        </mc:AlternateContent>
        <mc:AlternateContent xmlns:mc="http://schemas.openxmlformats.org/markup-compatibility/2006">
          <mc:Choice Requires="x14">
            <control shapeId="112742" r:id="rId105" name="Check Box 102">
              <controlPr defaultSize="0" autoFill="0" autoLine="0" autoPict="0">
                <anchor moveWithCells="1">
                  <from>
                    <xdr:col>9</xdr:col>
                    <xdr:colOff>400050</xdr:colOff>
                    <xdr:row>71</xdr:row>
                    <xdr:rowOff>409575</xdr:rowOff>
                  </from>
                  <to>
                    <xdr:col>10</xdr:col>
                    <xdr:colOff>247650</xdr:colOff>
                    <xdr:row>73</xdr:row>
                    <xdr:rowOff>180975</xdr:rowOff>
                  </to>
                </anchor>
              </controlPr>
            </control>
          </mc:Choice>
        </mc:AlternateContent>
        <mc:AlternateContent xmlns:mc="http://schemas.openxmlformats.org/markup-compatibility/2006">
          <mc:Choice Requires="x14">
            <control shapeId="112743" r:id="rId106" name="Check Box 103">
              <controlPr defaultSize="0" autoFill="0" autoLine="0" autoPict="0">
                <anchor moveWithCells="1">
                  <from>
                    <xdr:col>9</xdr:col>
                    <xdr:colOff>400050</xdr:colOff>
                    <xdr:row>72</xdr:row>
                    <xdr:rowOff>409575</xdr:rowOff>
                  </from>
                  <to>
                    <xdr:col>10</xdr:col>
                    <xdr:colOff>238125</xdr:colOff>
                    <xdr:row>74</xdr:row>
                    <xdr:rowOff>180975</xdr:rowOff>
                  </to>
                </anchor>
              </controlPr>
            </control>
          </mc:Choice>
        </mc:AlternateContent>
        <mc:AlternateContent xmlns:mc="http://schemas.openxmlformats.org/markup-compatibility/2006">
          <mc:Choice Requires="x14">
            <control shapeId="112744" r:id="rId107" name="Check Box 104">
              <controlPr defaultSize="0" autoFill="0" autoLine="0" autoPict="0">
                <anchor moveWithCells="1">
                  <from>
                    <xdr:col>9</xdr:col>
                    <xdr:colOff>400050</xdr:colOff>
                    <xdr:row>73</xdr:row>
                    <xdr:rowOff>400050</xdr:rowOff>
                  </from>
                  <to>
                    <xdr:col>10</xdr:col>
                    <xdr:colOff>238125</xdr:colOff>
                    <xdr:row>75</xdr:row>
                    <xdr:rowOff>180975</xdr:rowOff>
                  </to>
                </anchor>
              </controlPr>
            </control>
          </mc:Choice>
        </mc:AlternateContent>
        <mc:AlternateContent xmlns:mc="http://schemas.openxmlformats.org/markup-compatibility/2006">
          <mc:Choice Requires="x14">
            <control shapeId="112745" r:id="rId108" name="Check Box 105">
              <controlPr defaultSize="0" autoFill="0" autoLine="0" autoPict="0">
                <anchor moveWithCells="1">
                  <from>
                    <xdr:col>9</xdr:col>
                    <xdr:colOff>400050</xdr:colOff>
                    <xdr:row>75</xdr:row>
                    <xdr:rowOff>0</xdr:rowOff>
                  </from>
                  <to>
                    <xdr:col>10</xdr:col>
                    <xdr:colOff>238125</xdr:colOff>
                    <xdr:row>76</xdr:row>
                    <xdr:rowOff>180975</xdr:rowOff>
                  </to>
                </anchor>
              </controlPr>
            </control>
          </mc:Choice>
        </mc:AlternateContent>
        <mc:AlternateContent xmlns:mc="http://schemas.openxmlformats.org/markup-compatibility/2006">
          <mc:Choice Requires="x14">
            <control shapeId="112746" r:id="rId109" name="Check Box 106">
              <controlPr defaultSize="0" autoFill="0" autoLine="0" autoPict="0">
                <anchor moveWithCells="1">
                  <from>
                    <xdr:col>9</xdr:col>
                    <xdr:colOff>409575</xdr:colOff>
                    <xdr:row>75</xdr:row>
                    <xdr:rowOff>409575</xdr:rowOff>
                  </from>
                  <to>
                    <xdr:col>10</xdr:col>
                    <xdr:colOff>247650</xdr:colOff>
                    <xdr:row>77</xdr:row>
                    <xdr:rowOff>180975</xdr:rowOff>
                  </to>
                </anchor>
              </controlPr>
            </control>
          </mc:Choice>
        </mc:AlternateContent>
        <mc:AlternateContent xmlns:mc="http://schemas.openxmlformats.org/markup-compatibility/2006">
          <mc:Choice Requires="x14">
            <control shapeId="112747" r:id="rId110" name="Check Box 107">
              <controlPr defaultSize="0" autoFill="0" autoLine="0" autoPict="0">
                <anchor moveWithCells="1">
                  <from>
                    <xdr:col>9</xdr:col>
                    <xdr:colOff>409575</xdr:colOff>
                    <xdr:row>77</xdr:row>
                    <xdr:rowOff>0</xdr:rowOff>
                  </from>
                  <to>
                    <xdr:col>10</xdr:col>
                    <xdr:colOff>247650</xdr:colOff>
                    <xdr:row>78</xdr:row>
                    <xdr:rowOff>180975</xdr:rowOff>
                  </to>
                </anchor>
              </controlPr>
            </control>
          </mc:Choice>
        </mc:AlternateContent>
        <mc:AlternateContent xmlns:mc="http://schemas.openxmlformats.org/markup-compatibility/2006">
          <mc:Choice Requires="x14">
            <control shapeId="112748" r:id="rId111" name="Check Box 108">
              <controlPr defaultSize="0" autoFill="0" autoLine="0" autoPict="0">
                <anchor moveWithCells="1">
                  <from>
                    <xdr:col>9</xdr:col>
                    <xdr:colOff>409575</xdr:colOff>
                    <xdr:row>77</xdr:row>
                    <xdr:rowOff>400050</xdr:rowOff>
                  </from>
                  <to>
                    <xdr:col>10</xdr:col>
                    <xdr:colOff>247650</xdr:colOff>
                    <xdr:row>79</xdr:row>
                    <xdr:rowOff>180975</xdr:rowOff>
                  </to>
                </anchor>
              </controlPr>
            </control>
          </mc:Choice>
        </mc:AlternateContent>
        <mc:AlternateContent xmlns:mc="http://schemas.openxmlformats.org/markup-compatibility/2006">
          <mc:Choice Requires="x14">
            <control shapeId="112749" r:id="rId112" name="Check Box 109">
              <controlPr defaultSize="0" autoFill="0" autoLine="0" autoPict="0">
                <anchor moveWithCells="1">
                  <from>
                    <xdr:col>9</xdr:col>
                    <xdr:colOff>390525</xdr:colOff>
                    <xdr:row>80</xdr:row>
                    <xdr:rowOff>400050</xdr:rowOff>
                  </from>
                  <to>
                    <xdr:col>10</xdr:col>
                    <xdr:colOff>228600</xdr:colOff>
                    <xdr:row>82</xdr:row>
                    <xdr:rowOff>190500</xdr:rowOff>
                  </to>
                </anchor>
              </controlPr>
            </control>
          </mc:Choice>
        </mc:AlternateContent>
        <mc:AlternateContent xmlns:mc="http://schemas.openxmlformats.org/markup-compatibility/2006">
          <mc:Choice Requires="x14">
            <control shapeId="112750" r:id="rId113" name="Check Box 110">
              <controlPr defaultSize="0" autoFill="0" autoLine="0" autoPict="0">
                <anchor moveWithCells="1">
                  <from>
                    <xdr:col>9</xdr:col>
                    <xdr:colOff>390525</xdr:colOff>
                    <xdr:row>81</xdr:row>
                    <xdr:rowOff>409575</xdr:rowOff>
                  </from>
                  <to>
                    <xdr:col>10</xdr:col>
                    <xdr:colOff>228600</xdr:colOff>
                    <xdr:row>83</xdr:row>
                    <xdr:rowOff>180975</xdr:rowOff>
                  </to>
                </anchor>
              </controlPr>
            </control>
          </mc:Choice>
        </mc:AlternateContent>
        <mc:AlternateContent xmlns:mc="http://schemas.openxmlformats.org/markup-compatibility/2006">
          <mc:Choice Requires="x14">
            <control shapeId="112751" r:id="rId114" name="Check Box 111">
              <controlPr defaultSize="0" autoFill="0" autoLine="0" autoPict="0">
                <anchor moveWithCells="1">
                  <from>
                    <xdr:col>9</xdr:col>
                    <xdr:colOff>400050</xdr:colOff>
                    <xdr:row>82</xdr:row>
                    <xdr:rowOff>381000</xdr:rowOff>
                  </from>
                  <to>
                    <xdr:col>10</xdr:col>
                    <xdr:colOff>238125</xdr:colOff>
                    <xdr:row>84</xdr:row>
                    <xdr:rowOff>200025</xdr:rowOff>
                  </to>
                </anchor>
              </controlPr>
            </control>
          </mc:Choice>
        </mc:AlternateContent>
        <mc:AlternateContent xmlns:mc="http://schemas.openxmlformats.org/markup-compatibility/2006">
          <mc:Choice Requires="x14">
            <control shapeId="112752" r:id="rId115" name="Check Box 112">
              <controlPr defaultSize="0" autoFill="0" autoLine="0" autoPict="0">
                <anchor moveWithCells="1">
                  <from>
                    <xdr:col>11</xdr:col>
                    <xdr:colOff>419100</xdr:colOff>
                    <xdr:row>71</xdr:row>
                    <xdr:rowOff>409575</xdr:rowOff>
                  </from>
                  <to>
                    <xdr:col>12</xdr:col>
                    <xdr:colOff>257175</xdr:colOff>
                    <xdr:row>73</xdr:row>
                    <xdr:rowOff>180975</xdr:rowOff>
                  </to>
                </anchor>
              </controlPr>
            </control>
          </mc:Choice>
        </mc:AlternateContent>
        <mc:AlternateContent xmlns:mc="http://schemas.openxmlformats.org/markup-compatibility/2006">
          <mc:Choice Requires="x14">
            <control shapeId="112753" r:id="rId116" name="Check Box 113">
              <controlPr defaultSize="0" autoFill="0" autoLine="0" autoPict="0">
                <anchor moveWithCells="1">
                  <from>
                    <xdr:col>11</xdr:col>
                    <xdr:colOff>419100</xdr:colOff>
                    <xdr:row>73</xdr:row>
                    <xdr:rowOff>0</xdr:rowOff>
                  </from>
                  <to>
                    <xdr:col>12</xdr:col>
                    <xdr:colOff>257175</xdr:colOff>
                    <xdr:row>74</xdr:row>
                    <xdr:rowOff>180975</xdr:rowOff>
                  </to>
                </anchor>
              </controlPr>
            </control>
          </mc:Choice>
        </mc:AlternateContent>
        <mc:AlternateContent xmlns:mc="http://schemas.openxmlformats.org/markup-compatibility/2006">
          <mc:Choice Requires="x14">
            <control shapeId="112754" r:id="rId117" name="Check Box 114">
              <controlPr defaultSize="0" autoFill="0" autoLine="0" autoPict="0">
                <anchor moveWithCells="1">
                  <from>
                    <xdr:col>11</xdr:col>
                    <xdr:colOff>409575</xdr:colOff>
                    <xdr:row>73</xdr:row>
                    <xdr:rowOff>409575</xdr:rowOff>
                  </from>
                  <to>
                    <xdr:col>12</xdr:col>
                    <xdr:colOff>247650</xdr:colOff>
                    <xdr:row>75</xdr:row>
                    <xdr:rowOff>180975</xdr:rowOff>
                  </to>
                </anchor>
              </controlPr>
            </control>
          </mc:Choice>
        </mc:AlternateContent>
        <mc:AlternateContent xmlns:mc="http://schemas.openxmlformats.org/markup-compatibility/2006">
          <mc:Choice Requires="x14">
            <control shapeId="112755" r:id="rId118" name="Check Box 115">
              <controlPr defaultSize="0" autoFill="0" autoLine="0" autoPict="0">
                <anchor moveWithCells="1">
                  <from>
                    <xdr:col>11</xdr:col>
                    <xdr:colOff>419100</xdr:colOff>
                    <xdr:row>74</xdr:row>
                    <xdr:rowOff>409575</xdr:rowOff>
                  </from>
                  <to>
                    <xdr:col>12</xdr:col>
                    <xdr:colOff>257175</xdr:colOff>
                    <xdr:row>76</xdr:row>
                    <xdr:rowOff>180975</xdr:rowOff>
                  </to>
                </anchor>
              </controlPr>
            </control>
          </mc:Choice>
        </mc:AlternateContent>
        <mc:AlternateContent xmlns:mc="http://schemas.openxmlformats.org/markup-compatibility/2006">
          <mc:Choice Requires="x14">
            <control shapeId="112756" r:id="rId119" name="Check Box 116">
              <controlPr defaultSize="0" autoFill="0" autoLine="0" autoPict="0">
                <anchor moveWithCells="1">
                  <from>
                    <xdr:col>11</xdr:col>
                    <xdr:colOff>419100</xdr:colOff>
                    <xdr:row>75</xdr:row>
                    <xdr:rowOff>409575</xdr:rowOff>
                  </from>
                  <to>
                    <xdr:col>12</xdr:col>
                    <xdr:colOff>257175</xdr:colOff>
                    <xdr:row>77</xdr:row>
                    <xdr:rowOff>180975</xdr:rowOff>
                  </to>
                </anchor>
              </controlPr>
            </control>
          </mc:Choice>
        </mc:AlternateContent>
        <mc:AlternateContent xmlns:mc="http://schemas.openxmlformats.org/markup-compatibility/2006">
          <mc:Choice Requires="x14">
            <control shapeId="112757" r:id="rId120" name="Check Box 117">
              <controlPr defaultSize="0" autoFill="0" autoLine="0" autoPict="0">
                <anchor moveWithCells="1">
                  <from>
                    <xdr:col>11</xdr:col>
                    <xdr:colOff>409575</xdr:colOff>
                    <xdr:row>76</xdr:row>
                    <xdr:rowOff>409575</xdr:rowOff>
                  </from>
                  <to>
                    <xdr:col>12</xdr:col>
                    <xdr:colOff>247650</xdr:colOff>
                    <xdr:row>78</xdr:row>
                    <xdr:rowOff>180975</xdr:rowOff>
                  </to>
                </anchor>
              </controlPr>
            </control>
          </mc:Choice>
        </mc:AlternateContent>
        <mc:AlternateContent xmlns:mc="http://schemas.openxmlformats.org/markup-compatibility/2006">
          <mc:Choice Requires="x14">
            <control shapeId="112758" r:id="rId121" name="Check Box 118">
              <controlPr defaultSize="0" autoFill="0" autoLine="0" autoPict="0">
                <anchor moveWithCells="1">
                  <from>
                    <xdr:col>11</xdr:col>
                    <xdr:colOff>400050</xdr:colOff>
                    <xdr:row>77</xdr:row>
                    <xdr:rowOff>409575</xdr:rowOff>
                  </from>
                  <to>
                    <xdr:col>12</xdr:col>
                    <xdr:colOff>238125</xdr:colOff>
                    <xdr:row>79</xdr:row>
                    <xdr:rowOff>180975</xdr:rowOff>
                  </to>
                </anchor>
              </controlPr>
            </control>
          </mc:Choice>
        </mc:AlternateContent>
        <mc:AlternateContent xmlns:mc="http://schemas.openxmlformats.org/markup-compatibility/2006">
          <mc:Choice Requires="x14">
            <control shapeId="112759" r:id="rId122" name="Check Box 119">
              <controlPr defaultSize="0" autoFill="0" autoLine="0" autoPict="0">
                <anchor moveWithCells="1">
                  <from>
                    <xdr:col>11</xdr:col>
                    <xdr:colOff>400050</xdr:colOff>
                    <xdr:row>80</xdr:row>
                    <xdr:rowOff>19050</xdr:rowOff>
                  </from>
                  <to>
                    <xdr:col>12</xdr:col>
                    <xdr:colOff>238125</xdr:colOff>
                    <xdr:row>81</xdr:row>
                    <xdr:rowOff>200025</xdr:rowOff>
                  </to>
                </anchor>
              </controlPr>
            </control>
          </mc:Choice>
        </mc:AlternateContent>
        <mc:AlternateContent xmlns:mc="http://schemas.openxmlformats.org/markup-compatibility/2006">
          <mc:Choice Requires="x14">
            <control shapeId="112760" r:id="rId123" name="Check Box 120">
              <controlPr defaultSize="0" autoFill="0" autoLine="0" autoPict="0">
                <anchor moveWithCells="1">
                  <from>
                    <xdr:col>11</xdr:col>
                    <xdr:colOff>409575</xdr:colOff>
                    <xdr:row>80</xdr:row>
                    <xdr:rowOff>381000</xdr:rowOff>
                  </from>
                  <to>
                    <xdr:col>12</xdr:col>
                    <xdr:colOff>247650</xdr:colOff>
                    <xdr:row>82</xdr:row>
                    <xdr:rowOff>200025</xdr:rowOff>
                  </to>
                </anchor>
              </controlPr>
            </control>
          </mc:Choice>
        </mc:AlternateContent>
        <mc:AlternateContent xmlns:mc="http://schemas.openxmlformats.org/markup-compatibility/2006">
          <mc:Choice Requires="x14">
            <control shapeId="112761" r:id="rId124" name="Check Box 121">
              <controlPr defaultSize="0" autoFill="0" autoLine="0" autoPict="0">
                <anchor moveWithCells="1">
                  <from>
                    <xdr:col>11</xdr:col>
                    <xdr:colOff>400050</xdr:colOff>
                    <xdr:row>82</xdr:row>
                    <xdr:rowOff>9525</xdr:rowOff>
                  </from>
                  <to>
                    <xdr:col>12</xdr:col>
                    <xdr:colOff>238125</xdr:colOff>
                    <xdr:row>83</xdr:row>
                    <xdr:rowOff>190500</xdr:rowOff>
                  </to>
                </anchor>
              </controlPr>
            </control>
          </mc:Choice>
        </mc:AlternateContent>
        <mc:AlternateContent xmlns:mc="http://schemas.openxmlformats.org/markup-compatibility/2006">
          <mc:Choice Requires="x14">
            <control shapeId="112762" r:id="rId125" name="Check Box 122">
              <controlPr defaultSize="0" autoFill="0" autoLine="0" autoPict="0">
                <anchor moveWithCells="1">
                  <from>
                    <xdr:col>11</xdr:col>
                    <xdr:colOff>400050</xdr:colOff>
                    <xdr:row>82</xdr:row>
                    <xdr:rowOff>390525</xdr:rowOff>
                  </from>
                  <to>
                    <xdr:col>12</xdr:col>
                    <xdr:colOff>238125</xdr:colOff>
                    <xdr:row>84</xdr:row>
                    <xdr:rowOff>180975</xdr:rowOff>
                  </to>
                </anchor>
              </controlPr>
            </control>
          </mc:Choice>
        </mc:AlternateContent>
        <mc:AlternateContent xmlns:mc="http://schemas.openxmlformats.org/markup-compatibility/2006">
          <mc:Choice Requires="x14">
            <control shapeId="112763" r:id="rId126" name="Check Box 123">
              <controlPr defaultSize="0" autoFill="0" autoLine="0" autoPict="0">
                <anchor moveWithCells="1">
                  <from>
                    <xdr:col>13</xdr:col>
                    <xdr:colOff>409575</xdr:colOff>
                    <xdr:row>71</xdr:row>
                    <xdr:rowOff>409575</xdr:rowOff>
                  </from>
                  <to>
                    <xdr:col>14</xdr:col>
                    <xdr:colOff>247650</xdr:colOff>
                    <xdr:row>73</xdr:row>
                    <xdr:rowOff>180975</xdr:rowOff>
                  </to>
                </anchor>
              </controlPr>
            </control>
          </mc:Choice>
        </mc:AlternateContent>
        <mc:AlternateContent xmlns:mc="http://schemas.openxmlformats.org/markup-compatibility/2006">
          <mc:Choice Requires="x14">
            <control shapeId="112764" r:id="rId127" name="Check Box 124">
              <controlPr defaultSize="0" autoFill="0" autoLine="0" autoPict="0">
                <anchor moveWithCells="1">
                  <from>
                    <xdr:col>15</xdr:col>
                    <xdr:colOff>409575</xdr:colOff>
                    <xdr:row>71</xdr:row>
                    <xdr:rowOff>409575</xdr:rowOff>
                  </from>
                  <to>
                    <xdr:col>16</xdr:col>
                    <xdr:colOff>133350</xdr:colOff>
                    <xdr:row>73</xdr:row>
                    <xdr:rowOff>180975</xdr:rowOff>
                  </to>
                </anchor>
              </controlPr>
            </control>
          </mc:Choice>
        </mc:AlternateContent>
        <mc:AlternateContent xmlns:mc="http://schemas.openxmlformats.org/markup-compatibility/2006">
          <mc:Choice Requires="x14">
            <control shapeId="112765" r:id="rId128" name="Check Box 125">
              <controlPr defaultSize="0" autoFill="0" autoLine="0" autoPict="0">
                <anchor moveWithCells="1">
                  <from>
                    <xdr:col>17</xdr:col>
                    <xdr:colOff>409575</xdr:colOff>
                    <xdr:row>71</xdr:row>
                    <xdr:rowOff>400050</xdr:rowOff>
                  </from>
                  <to>
                    <xdr:col>18</xdr:col>
                    <xdr:colOff>247650</xdr:colOff>
                    <xdr:row>73</xdr:row>
                    <xdr:rowOff>180975</xdr:rowOff>
                  </to>
                </anchor>
              </controlPr>
            </control>
          </mc:Choice>
        </mc:AlternateContent>
        <mc:AlternateContent xmlns:mc="http://schemas.openxmlformats.org/markup-compatibility/2006">
          <mc:Choice Requires="x14">
            <control shapeId="112766" r:id="rId129" name="Check Box 126">
              <controlPr defaultSize="0" autoFill="0" autoLine="0" autoPict="0">
                <anchor moveWithCells="1">
                  <from>
                    <xdr:col>13</xdr:col>
                    <xdr:colOff>409575</xdr:colOff>
                    <xdr:row>72</xdr:row>
                    <xdr:rowOff>409575</xdr:rowOff>
                  </from>
                  <to>
                    <xdr:col>14</xdr:col>
                    <xdr:colOff>247650</xdr:colOff>
                    <xdr:row>74</xdr:row>
                    <xdr:rowOff>180975</xdr:rowOff>
                  </to>
                </anchor>
              </controlPr>
            </control>
          </mc:Choice>
        </mc:AlternateContent>
        <mc:AlternateContent xmlns:mc="http://schemas.openxmlformats.org/markup-compatibility/2006">
          <mc:Choice Requires="x14">
            <control shapeId="112767" r:id="rId130" name="Check Box 127">
              <controlPr defaultSize="0" autoFill="0" autoLine="0" autoPict="0">
                <anchor moveWithCells="1">
                  <from>
                    <xdr:col>15</xdr:col>
                    <xdr:colOff>409575</xdr:colOff>
                    <xdr:row>72</xdr:row>
                    <xdr:rowOff>400050</xdr:rowOff>
                  </from>
                  <to>
                    <xdr:col>16</xdr:col>
                    <xdr:colOff>133350</xdr:colOff>
                    <xdr:row>74</xdr:row>
                    <xdr:rowOff>180975</xdr:rowOff>
                  </to>
                </anchor>
              </controlPr>
            </control>
          </mc:Choice>
        </mc:AlternateContent>
        <mc:AlternateContent xmlns:mc="http://schemas.openxmlformats.org/markup-compatibility/2006">
          <mc:Choice Requires="x14">
            <control shapeId="112768" r:id="rId131" name="Check Box 128">
              <controlPr defaultSize="0" autoFill="0" autoLine="0" autoPict="0">
                <anchor moveWithCells="1">
                  <from>
                    <xdr:col>17</xdr:col>
                    <xdr:colOff>419100</xdr:colOff>
                    <xdr:row>72</xdr:row>
                    <xdr:rowOff>400050</xdr:rowOff>
                  </from>
                  <to>
                    <xdr:col>18</xdr:col>
                    <xdr:colOff>257175</xdr:colOff>
                    <xdr:row>74</xdr:row>
                    <xdr:rowOff>180975</xdr:rowOff>
                  </to>
                </anchor>
              </controlPr>
            </control>
          </mc:Choice>
        </mc:AlternateContent>
        <mc:AlternateContent xmlns:mc="http://schemas.openxmlformats.org/markup-compatibility/2006">
          <mc:Choice Requires="x14">
            <control shapeId="112769" r:id="rId132" name="Check Box 129">
              <controlPr defaultSize="0" autoFill="0" autoLine="0" autoPict="0">
                <anchor moveWithCells="1">
                  <from>
                    <xdr:col>13</xdr:col>
                    <xdr:colOff>400050</xdr:colOff>
                    <xdr:row>73</xdr:row>
                    <xdr:rowOff>409575</xdr:rowOff>
                  </from>
                  <to>
                    <xdr:col>14</xdr:col>
                    <xdr:colOff>238125</xdr:colOff>
                    <xdr:row>75</xdr:row>
                    <xdr:rowOff>180975</xdr:rowOff>
                  </to>
                </anchor>
              </controlPr>
            </control>
          </mc:Choice>
        </mc:AlternateContent>
        <mc:AlternateContent xmlns:mc="http://schemas.openxmlformats.org/markup-compatibility/2006">
          <mc:Choice Requires="x14">
            <control shapeId="112770" r:id="rId133" name="Check Box 130">
              <controlPr defaultSize="0" autoFill="0" autoLine="0" autoPict="0">
                <anchor moveWithCells="1">
                  <from>
                    <xdr:col>15</xdr:col>
                    <xdr:colOff>409575</xdr:colOff>
                    <xdr:row>73</xdr:row>
                    <xdr:rowOff>409575</xdr:rowOff>
                  </from>
                  <to>
                    <xdr:col>16</xdr:col>
                    <xdr:colOff>133350</xdr:colOff>
                    <xdr:row>75</xdr:row>
                    <xdr:rowOff>180975</xdr:rowOff>
                  </to>
                </anchor>
              </controlPr>
            </control>
          </mc:Choice>
        </mc:AlternateContent>
        <mc:AlternateContent xmlns:mc="http://schemas.openxmlformats.org/markup-compatibility/2006">
          <mc:Choice Requires="x14">
            <control shapeId="112771" r:id="rId134" name="Check Box 131">
              <controlPr defaultSize="0" autoFill="0" autoLine="0" autoPict="0">
                <anchor moveWithCells="1">
                  <from>
                    <xdr:col>17</xdr:col>
                    <xdr:colOff>409575</xdr:colOff>
                    <xdr:row>73</xdr:row>
                    <xdr:rowOff>400050</xdr:rowOff>
                  </from>
                  <to>
                    <xdr:col>18</xdr:col>
                    <xdr:colOff>247650</xdr:colOff>
                    <xdr:row>75</xdr:row>
                    <xdr:rowOff>180975</xdr:rowOff>
                  </to>
                </anchor>
              </controlPr>
            </control>
          </mc:Choice>
        </mc:AlternateContent>
        <mc:AlternateContent xmlns:mc="http://schemas.openxmlformats.org/markup-compatibility/2006">
          <mc:Choice Requires="x14">
            <control shapeId="112772" r:id="rId135" name="Check Box 132">
              <controlPr defaultSize="0" autoFill="0" autoLine="0" autoPict="0">
                <anchor moveWithCells="1">
                  <from>
                    <xdr:col>13</xdr:col>
                    <xdr:colOff>400050</xdr:colOff>
                    <xdr:row>74</xdr:row>
                    <xdr:rowOff>409575</xdr:rowOff>
                  </from>
                  <to>
                    <xdr:col>14</xdr:col>
                    <xdr:colOff>238125</xdr:colOff>
                    <xdr:row>76</xdr:row>
                    <xdr:rowOff>180975</xdr:rowOff>
                  </to>
                </anchor>
              </controlPr>
            </control>
          </mc:Choice>
        </mc:AlternateContent>
        <mc:AlternateContent xmlns:mc="http://schemas.openxmlformats.org/markup-compatibility/2006">
          <mc:Choice Requires="x14">
            <control shapeId="112773" r:id="rId136" name="Check Box 133">
              <controlPr defaultSize="0" autoFill="0" autoLine="0" autoPict="0">
                <anchor moveWithCells="1">
                  <from>
                    <xdr:col>15</xdr:col>
                    <xdr:colOff>409575</xdr:colOff>
                    <xdr:row>74</xdr:row>
                    <xdr:rowOff>409575</xdr:rowOff>
                  </from>
                  <to>
                    <xdr:col>16</xdr:col>
                    <xdr:colOff>133350</xdr:colOff>
                    <xdr:row>76</xdr:row>
                    <xdr:rowOff>180975</xdr:rowOff>
                  </to>
                </anchor>
              </controlPr>
            </control>
          </mc:Choice>
        </mc:AlternateContent>
        <mc:AlternateContent xmlns:mc="http://schemas.openxmlformats.org/markup-compatibility/2006">
          <mc:Choice Requires="x14">
            <control shapeId="112774" r:id="rId137" name="Check Box 134">
              <controlPr defaultSize="0" autoFill="0" autoLine="0" autoPict="0">
                <anchor moveWithCells="1">
                  <from>
                    <xdr:col>17</xdr:col>
                    <xdr:colOff>409575</xdr:colOff>
                    <xdr:row>74</xdr:row>
                    <xdr:rowOff>400050</xdr:rowOff>
                  </from>
                  <to>
                    <xdr:col>18</xdr:col>
                    <xdr:colOff>247650</xdr:colOff>
                    <xdr:row>76</xdr:row>
                    <xdr:rowOff>180975</xdr:rowOff>
                  </to>
                </anchor>
              </controlPr>
            </control>
          </mc:Choice>
        </mc:AlternateContent>
        <mc:AlternateContent xmlns:mc="http://schemas.openxmlformats.org/markup-compatibility/2006">
          <mc:Choice Requires="x14">
            <control shapeId="112775" r:id="rId138" name="Check Box 135">
              <controlPr defaultSize="0" autoFill="0" autoLine="0" autoPict="0">
                <anchor moveWithCells="1">
                  <from>
                    <xdr:col>13</xdr:col>
                    <xdr:colOff>409575</xdr:colOff>
                    <xdr:row>75</xdr:row>
                    <xdr:rowOff>409575</xdr:rowOff>
                  </from>
                  <to>
                    <xdr:col>14</xdr:col>
                    <xdr:colOff>247650</xdr:colOff>
                    <xdr:row>77</xdr:row>
                    <xdr:rowOff>180975</xdr:rowOff>
                  </to>
                </anchor>
              </controlPr>
            </control>
          </mc:Choice>
        </mc:AlternateContent>
        <mc:AlternateContent xmlns:mc="http://schemas.openxmlformats.org/markup-compatibility/2006">
          <mc:Choice Requires="x14">
            <control shapeId="112776" r:id="rId139" name="Check Box 136">
              <controlPr defaultSize="0" autoFill="0" autoLine="0" autoPict="0">
                <anchor moveWithCells="1">
                  <from>
                    <xdr:col>15</xdr:col>
                    <xdr:colOff>400050</xdr:colOff>
                    <xdr:row>76</xdr:row>
                    <xdr:rowOff>0</xdr:rowOff>
                  </from>
                  <to>
                    <xdr:col>16</xdr:col>
                    <xdr:colOff>123825</xdr:colOff>
                    <xdr:row>77</xdr:row>
                    <xdr:rowOff>180975</xdr:rowOff>
                  </to>
                </anchor>
              </controlPr>
            </control>
          </mc:Choice>
        </mc:AlternateContent>
        <mc:AlternateContent xmlns:mc="http://schemas.openxmlformats.org/markup-compatibility/2006">
          <mc:Choice Requires="x14">
            <control shapeId="112777" r:id="rId140" name="Check Box 137">
              <controlPr defaultSize="0" autoFill="0" autoLine="0" autoPict="0">
                <anchor moveWithCells="1">
                  <from>
                    <xdr:col>17</xdr:col>
                    <xdr:colOff>409575</xdr:colOff>
                    <xdr:row>75</xdr:row>
                    <xdr:rowOff>409575</xdr:rowOff>
                  </from>
                  <to>
                    <xdr:col>18</xdr:col>
                    <xdr:colOff>247650</xdr:colOff>
                    <xdr:row>77</xdr:row>
                    <xdr:rowOff>180975</xdr:rowOff>
                  </to>
                </anchor>
              </controlPr>
            </control>
          </mc:Choice>
        </mc:AlternateContent>
        <mc:AlternateContent xmlns:mc="http://schemas.openxmlformats.org/markup-compatibility/2006">
          <mc:Choice Requires="x14">
            <control shapeId="112778" r:id="rId141" name="Check Box 138">
              <controlPr defaultSize="0" autoFill="0" autoLine="0" autoPict="0">
                <anchor moveWithCells="1">
                  <from>
                    <xdr:col>13</xdr:col>
                    <xdr:colOff>409575</xdr:colOff>
                    <xdr:row>76</xdr:row>
                    <xdr:rowOff>409575</xdr:rowOff>
                  </from>
                  <to>
                    <xdr:col>14</xdr:col>
                    <xdr:colOff>247650</xdr:colOff>
                    <xdr:row>78</xdr:row>
                    <xdr:rowOff>180975</xdr:rowOff>
                  </to>
                </anchor>
              </controlPr>
            </control>
          </mc:Choice>
        </mc:AlternateContent>
        <mc:AlternateContent xmlns:mc="http://schemas.openxmlformats.org/markup-compatibility/2006">
          <mc:Choice Requires="x14">
            <control shapeId="112779" r:id="rId142" name="Check Box 139">
              <controlPr defaultSize="0" autoFill="0" autoLine="0" autoPict="0">
                <anchor moveWithCells="1">
                  <from>
                    <xdr:col>13</xdr:col>
                    <xdr:colOff>419100</xdr:colOff>
                    <xdr:row>78</xdr:row>
                    <xdr:rowOff>0</xdr:rowOff>
                  </from>
                  <to>
                    <xdr:col>14</xdr:col>
                    <xdr:colOff>257175</xdr:colOff>
                    <xdr:row>79</xdr:row>
                    <xdr:rowOff>180975</xdr:rowOff>
                  </to>
                </anchor>
              </controlPr>
            </control>
          </mc:Choice>
        </mc:AlternateContent>
        <mc:AlternateContent xmlns:mc="http://schemas.openxmlformats.org/markup-compatibility/2006">
          <mc:Choice Requires="x14">
            <control shapeId="112780" r:id="rId143" name="Check Box 140">
              <controlPr defaultSize="0" autoFill="0" autoLine="0" autoPict="0">
                <anchor moveWithCells="1">
                  <from>
                    <xdr:col>15</xdr:col>
                    <xdr:colOff>409575</xdr:colOff>
                    <xdr:row>76</xdr:row>
                    <xdr:rowOff>409575</xdr:rowOff>
                  </from>
                  <to>
                    <xdr:col>16</xdr:col>
                    <xdr:colOff>133350</xdr:colOff>
                    <xdr:row>78</xdr:row>
                    <xdr:rowOff>180975</xdr:rowOff>
                  </to>
                </anchor>
              </controlPr>
            </control>
          </mc:Choice>
        </mc:AlternateContent>
        <mc:AlternateContent xmlns:mc="http://schemas.openxmlformats.org/markup-compatibility/2006">
          <mc:Choice Requires="x14">
            <control shapeId="112781" r:id="rId144" name="Check Box 141">
              <controlPr defaultSize="0" autoFill="0" autoLine="0" autoPict="0">
                <anchor moveWithCells="1">
                  <from>
                    <xdr:col>15</xdr:col>
                    <xdr:colOff>409575</xdr:colOff>
                    <xdr:row>77</xdr:row>
                    <xdr:rowOff>409575</xdr:rowOff>
                  </from>
                  <to>
                    <xdr:col>16</xdr:col>
                    <xdr:colOff>133350</xdr:colOff>
                    <xdr:row>79</xdr:row>
                    <xdr:rowOff>180975</xdr:rowOff>
                  </to>
                </anchor>
              </controlPr>
            </control>
          </mc:Choice>
        </mc:AlternateContent>
        <mc:AlternateContent xmlns:mc="http://schemas.openxmlformats.org/markup-compatibility/2006">
          <mc:Choice Requires="x14">
            <control shapeId="112782" r:id="rId145" name="Check Box 142">
              <controlPr defaultSize="0" autoFill="0" autoLine="0" autoPict="0">
                <anchor moveWithCells="1">
                  <from>
                    <xdr:col>17</xdr:col>
                    <xdr:colOff>419100</xdr:colOff>
                    <xdr:row>76</xdr:row>
                    <xdr:rowOff>409575</xdr:rowOff>
                  </from>
                  <to>
                    <xdr:col>18</xdr:col>
                    <xdr:colOff>257175</xdr:colOff>
                    <xdr:row>78</xdr:row>
                    <xdr:rowOff>180975</xdr:rowOff>
                  </to>
                </anchor>
              </controlPr>
            </control>
          </mc:Choice>
        </mc:AlternateContent>
        <mc:AlternateContent xmlns:mc="http://schemas.openxmlformats.org/markup-compatibility/2006">
          <mc:Choice Requires="x14">
            <control shapeId="112783" r:id="rId146" name="Check Box 143">
              <controlPr defaultSize="0" autoFill="0" autoLine="0" autoPict="0">
                <anchor moveWithCells="1">
                  <from>
                    <xdr:col>17</xdr:col>
                    <xdr:colOff>419100</xdr:colOff>
                    <xdr:row>78</xdr:row>
                    <xdr:rowOff>0</xdr:rowOff>
                  </from>
                  <to>
                    <xdr:col>18</xdr:col>
                    <xdr:colOff>257175</xdr:colOff>
                    <xdr:row>79</xdr:row>
                    <xdr:rowOff>180975</xdr:rowOff>
                  </to>
                </anchor>
              </controlPr>
            </control>
          </mc:Choice>
        </mc:AlternateContent>
        <mc:AlternateContent xmlns:mc="http://schemas.openxmlformats.org/markup-compatibility/2006">
          <mc:Choice Requires="x14">
            <control shapeId="112784" r:id="rId147" name="Check Box 144">
              <controlPr defaultSize="0" autoFill="0" autoLine="0" autoPict="0">
                <anchor moveWithCells="1">
                  <from>
                    <xdr:col>13</xdr:col>
                    <xdr:colOff>400050</xdr:colOff>
                    <xdr:row>79</xdr:row>
                    <xdr:rowOff>0</xdr:rowOff>
                  </from>
                  <to>
                    <xdr:col>14</xdr:col>
                    <xdr:colOff>238125</xdr:colOff>
                    <xdr:row>80</xdr:row>
                    <xdr:rowOff>180975</xdr:rowOff>
                  </to>
                </anchor>
              </controlPr>
            </control>
          </mc:Choice>
        </mc:AlternateContent>
        <mc:AlternateContent xmlns:mc="http://schemas.openxmlformats.org/markup-compatibility/2006">
          <mc:Choice Requires="x14">
            <control shapeId="112785" r:id="rId148" name="Check Box 145">
              <controlPr defaultSize="0" autoFill="0" autoLine="0" autoPict="0">
                <anchor moveWithCells="1">
                  <from>
                    <xdr:col>17</xdr:col>
                    <xdr:colOff>419100</xdr:colOff>
                    <xdr:row>78</xdr:row>
                    <xdr:rowOff>400050</xdr:rowOff>
                  </from>
                  <to>
                    <xdr:col>18</xdr:col>
                    <xdr:colOff>257175</xdr:colOff>
                    <xdr:row>80</xdr:row>
                    <xdr:rowOff>180975</xdr:rowOff>
                  </to>
                </anchor>
              </controlPr>
            </control>
          </mc:Choice>
        </mc:AlternateContent>
        <mc:AlternateContent xmlns:mc="http://schemas.openxmlformats.org/markup-compatibility/2006">
          <mc:Choice Requires="x14">
            <control shapeId="112786" r:id="rId149" name="Check Box 146">
              <controlPr defaultSize="0" autoFill="0" autoLine="0" autoPict="0">
                <anchor moveWithCells="1">
                  <from>
                    <xdr:col>17</xdr:col>
                    <xdr:colOff>419100</xdr:colOff>
                    <xdr:row>80</xdr:row>
                    <xdr:rowOff>0</xdr:rowOff>
                  </from>
                  <to>
                    <xdr:col>18</xdr:col>
                    <xdr:colOff>257175</xdr:colOff>
                    <xdr:row>81</xdr:row>
                    <xdr:rowOff>180975</xdr:rowOff>
                  </to>
                </anchor>
              </controlPr>
            </control>
          </mc:Choice>
        </mc:AlternateContent>
        <mc:AlternateContent xmlns:mc="http://schemas.openxmlformats.org/markup-compatibility/2006">
          <mc:Choice Requires="x14">
            <control shapeId="112787" r:id="rId150" name="Check Box 147">
              <controlPr defaultSize="0" autoFill="0" autoLine="0" autoPict="0">
                <anchor moveWithCells="1">
                  <from>
                    <xdr:col>13</xdr:col>
                    <xdr:colOff>400050</xdr:colOff>
                    <xdr:row>80</xdr:row>
                    <xdr:rowOff>400050</xdr:rowOff>
                  </from>
                  <to>
                    <xdr:col>14</xdr:col>
                    <xdr:colOff>238125</xdr:colOff>
                    <xdr:row>82</xdr:row>
                    <xdr:rowOff>190500</xdr:rowOff>
                  </to>
                </anchor>
              </controlPr>
            </control>
          </mc:Choice>
        </mc:AlternateContent>
        <mc:AlternateContent xmlns:mc="http://schemas.openxmlformats.org/markup-compatibility/2006">
          <mc:Choice Requires="x14">
            <control shapeId="112788" r:id="rId151" name="Check Box 148">
              <controlPr defaultSize="0" autoFill="0" autoLine="0" autoPict="0">
                <anchor moveWithCells="1">
                  <from>
                    <xdr:col>13</xdr:col>
                    <xdr:colOff>400050</xdr:colOff>
                    <xdr:row>81</xdr:row>
                    <xdr:rowOff>409575</xdr:rowOff>
                  </from>
                  <to>
                    <xdr:col>14</xdr:col>
                    <xdr:colOff>238125</xdr:colOff>
                    <xdr:row>83</xdr:row>
                    <xdr:rowOff>180975</xdr:rowOff>
                  </to>
                </anchor>
              </controlPr>
            </control>
          </mc:Choice>
        </mc:AlternateContent>
        <mc:AlternateContent xmlns:mc="http://schemas.openxmlformats.org/markup-compatibility/2006">
          <mc:Choice Requires="x14">
            <control shapeId="112789" r:id="rId152" name="Check Box 149">
              <controlPr defaultSize="0" autoFill="0" autoLine="0" autoPict="0">
                <anchor moveWithCells="1">
                  <from>
                    <xdr:col>13</xdr:col>
                    <xdr:colOff>400050</xdr:colOff>
                    <xdr:row>82</xdr:row>
                    <xdr:rowOff>400050</xdr:rowOff>
                  </from>
                  <to>
                    <xdr:col>14</xdr:col>
                    <xdr:colOff>238125</xdr:colOff>
                    <xdr:row>84</xdr:row>
                    <xdr:rowOff>180975</xdr:rowOff>
                  </to>
                </anchor>
              </controlPr>
            </control>
          </mc:Choice>
        </mc:AlternateContent>
        <mc:AlternateContent xmlns:mc="http://schemas.openxmlformats.org/markup-compatibility/2006">
          <mc:Choice Requires="x14">
            <control shapeId="112790" r:id="rId153" name="Check Box 150">
              <controlPr defaultSize="0" autoFill="0" autoLine="0" autoPict="0">
                <anchor moveWithCells="1">
                  <from>
                    <xdr:col>17</xdr:col>
                    <xdr:colOff>419100</xdr:colOff>
                    <xdr:row>80</xdr:row>
                    <xdr:rowOff>400050</xdr:rowOff>
                  </from>
                  <to>
                    <xdr:col>18</xdr:col>
                    <xdr:colOff>257175</xdr:colOff>
                    <xdr:row>82</xdr:row>
                    <xdr:rowOff>190500</xdr:rowOff>
                  </to>
                </anchor>
              </controlPr>
            </control>
          </mc:Choice>
        </mc:AlternateContent>
        <mc:AlternateContent xmlns:mc="http://schemas.openxmlformats.org/markup-compatibility/2006">
          <mc:Choice Requires="x14">
            <control shapeId="112791" r:id="rId154" name="Check Box 151">
              <controlPr defaultSize="0" autoFill="0" autoLine="0" autoPict="0">
                <anchor moveWithCells="1">
                  <from>
                    <xdr:col>17</xdr:col>
                    <xdr:colOff>409575</xdr:colOff>
                    <xdr:row>81</xdr:row>
                    <xdr:rowOff>400050</xdr:rowOff>
                  </from>
                  <to>
                    <xdr:col>18</xdr:col>
                    <xdr:colOff>247650</xdr:colOff>
                    <xdr:row>83</xdr:row>
                    <xdr:rowOff>180975</xdr:rowOff>
                  </to>
                </anchor>
              </controlPr>
            </control>
          </mc:Choice>
        </mc:AlternateContent>
        <mc:AlternateContent xmlns:mc="http://schemas.openxmlformats.org/markup-compatibility/2006">
          <mc:Choice Requires="x14">
            <control shapeId="112792" r:id="rId155" name="Check Box 152">
              <controlPr defaultSize="0" autoFill="0" autoLine="0" autoPict="0">
                <anchor moveWithCells="1">
                  <from>
                    <xdr:col>17</xdr:col>
                    <xdr:colOff>419100</xdr:colOff>
                    <xdr:row>82</xdr:row>
                    <xdr:rowOff>381000</xdr:rowOff>
                  </from>
                  <to>
                    <xdr:col>18</xdr:col>
                    <xdr:colOff>257175</xdr:colOff>
                    <xdr:row>84</xdr:row>
                    <xdr:rowOff>180975</xdr:rowOff>
                  </to>
                </anchor>
              </controlPr>
            </control>
          </mc:Choice>
        </mc:AlternateContent>
        <mc:AlternateContent xmlns:mc="http://schemas.openxmlformats.org/markup-compatibility/2006">
          <mc:Choice Requires="x14">
            <control shapeId="112793" r:id="rId156" name="Check Box 153">
              <controlPr defaultSize="0" autoFill="0" autoLine="0" autoPict="0">
                <anchor moveWithCells="1">
                  <from>
                    <xdr:col>5</xdr:col>
                    <xdr:colOff>142875</xdr:colOff>
                    <xdr:row>67</xdr:row>
                    <xdr:rowOff>409575</xdr:rowOff>
                  </from>
                  <to>
                    <xdr:col>5</xdr:col>
                    <xdr:colOff>495300</xdr:colOff>
                    <xdr:row>69</xdr:row>
                    <xdr:rowOff>190500</xdr:rowOff>
                  </to>
                </anchor>
              </controlPr>
            </control>
          </mc:Choice>
        </mc:AlternateContent>
        <mc:AlternateContent xmlns:mc="http://schemas.openxmlformats.org/markup-compatibility/2006">
          <mc:Choice Requires="x14">
            <control shapeId="112794" r:id="rId157" name="Check Box 154">
              <controlPr defaultSize="0" autoFill="0" autoLine="0" autoPict="0">
                <anchor moveWithCells="1">
                  <from>
                    <xdr:col>6</xdr:col>
                    <xdr:colOff>533400</xdr:colOff>
                    <xdr:row>67</xdr:row>
                    <xdr:rowOff>409575</xdr:rowOff>
                  </from>
                  <to>
                    <xdr:col>7</xdr:col>
                    <xdr:colOff>133350</xdr:colOff>
                    <xdr:row>69</xdr:row>
                    <xdr:rowOff>190500</xdr:rowOff>
                  </to>
                </anchor>
              </controlPr>
            </control>
          </mc:Choice>
        </mc:AlternateContent>
        <mc:AlternateContent xmlns:mc="http://schemas.openxmlformats.org/markup-compatibility/2006">
          <mc:Choice Requires="x14">
            <control shapeId="112795" r:id="rId158" name="Check Box 155">
              <controlPr defaultSize="0" autoFill="0" autoLine="0" autoPict="0">
                <anchor moveWithCells="1">
                  <from>
                    <xdr:col>9</xdr:col>
                    <xdr:colOff>57150</xdr:colOff>
                    <xdr:row>67</xdr:row>
                    <xdr:rowOff>409575</xdr:rowOff>
                  </from>
                  <to>
                    <xdr:col>9</xdr:col>
                    <xdr:colOff>409575</xdr:colOff>
                    <xdr:row>69</xdr:row>
                    <xdr:rowOff>190500</xdr:rowOff>
                  </to>
                </anchor>
              </controlPr>
            </control>
          </mc:Choice>
        </mc:AlternateContent>
        <mc:AlternateContent xmlns:mc="http://schemas.openxmlformats.org/markup-compatibility/2006">
          <mc:Choice Requires="x14">
            <control shapeId="112796" r:id="rId159" name="Check Box 156">
              <controlPr defaultSize="0" autoFill="0" autoLine="0" autoPict="0">
                <anchor moveWithCells="1">
                  <from>
                    <xdr:col>11</xdr:col>
                    <xdr:colOff>76200</xdr:colOff>
                    <xdr:row>67</xdr:row>
                    <xdr:rowOff>409575</xdr:rowOff>
                  </from>
                  <to>
                    <xdr:col>11</xdr:col>
                    <xdr:colOff>419100</xdr:colOff>
                    <xdr:row>69</xdr:row>
                    <xdr:rowOff>190500</xdr:rowOff>
                  </to>
                </anchor>
              </controlPr>
            </control>
          </mc:Choice>
        </mc:AlternateContent>
        <mc:AlternateContent xmlns:mc="http://schemas.openxmlformats.org/markup-compatibility/2006">
          <mc:Choice Requires="x14">
            <control shapeId="112797" r:id="rId160" name="Check Box 157">
              <controlPr defaultSize="0" autoFill="0" autoLine="0" autoPict="0">
                <anchor moveWithCells="1">
                  <from>
                    <xdr:col>15</xdr:col>
                    <xdr:colOff>400050</xdr:colOff>
                    <xdr:row>82</xdr:row>
                    <xdr:rowOff>409575</xdr:rowOff>
                  </from>
                  <to>
                    <xdr:col>16</xdr:col>
                    <xdr:colOff>123825</xdr:colOff>
                    <xdr:row>84</xdr:row>
                    <xdr:rowOff>180975</xdr:rowOff>
                  </to>
                </anchor>
              </controlPr>
            </control>
          </mc:Choice>
        </mc:AlternateContent>
        <mc:AlternateContent xmlns:mc="http://schemas.openxmlformats.org/markup-compatibility/2006">
          <mc:Choice Requires="x14">
            <control shapeId="112798" r:id="rId161" name="Check Box 158">
              <controlPr defaultSize="0" autoFill="0" autoLine="0" autoPict="0">
                <anchor moveWithCells="1">
                  <from>
                    <xdr:col>15</xdr:col>
                    <xdr:colOff>390525</xdr:colOff>
                    <xdr:row>81</xdr:row>
                    <xdr:rowOff>400050</xdr:rowOff>
                  </from>
                  <to>
                    <xdr:col>16</xdr:col>
                    <xdr:colOff>114300</xdr:colOff>
                    <xdr:row>83</xdr:row>
                    <xdr:rowOff>180975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F0"/>
  </sheetPr>
  <dimension ref="A1:AO63"/>
  <sheetViews>
    <sheetView zoomScale="85" zoomScaleNormal="85" zoomScaleSheetLayoutView="100" workbookViewId="0">
      <selection activeCell="A2" sqref="A2"/>
    </sheetView>
  </sheetViews>
  <sheetFormatPr defaultColWidth="9" defaultRowHeight="13.5"/>
  <cols>
    <col min="1" max="20" width="6.75" style="302" customWidth="1"/>
    <col min="21" max="16384" width="9" style="302"/>
  </cols>
  <sheetData>
    <row r="1" spans="1:41" ht="16.5" customHeight="1">
      <c r="A1" s="338" t="s">
        <v>2648</v>
      </c>
      <c r="B1" s="338"/>
      <c r="C1" s="338"/>
      <c r="D1" s="338"/>
      <c r="E1" s="338"/>
      <c r="F1" s="338"/>
      <c r="G1" s="339"/>
      <c r="H1" s="339"/>
      <c r="I1" s="339"/>
      <c r="J1" s="339"/>
      <c r="K1" s="339"/>
      <c r="L1" s="339"/>
      <c r="M1" s="339"/>
      <c r="N1" s="339"/>
      <c r="O1" s="339"/>
      <c r="P1" s="339"/>
      <c r="Q1" s="339"/>
      <c r="R1" s="2294"/>
      <c r="S1" s="2294"/>
      <c r="T1" s="2294"/>
    </row>
    <row r="2" spans="1:41">
      <c r="A2" s="340"/>
      <c r="B2" s="340"/>
      <c r="C2" s="340"/>
      <c r="D2" s="340"/>
      <c r="E2" s="340"/>
      <c r="F2" s="340"/>
      <c r="G2" s="340"/>
      <c r="H2" s="340"/>
      <c r="I2" s="340"/>
      <c r="J2" s="340"/>
      <c r="K2" s="340"/>
      <c r="L2" s="340"/>
      <c r="M2" s="340"/>
      <c r="N2" s="340"/>
      <c r="O2" s="340"/>
      <c r="P2" s="340"/>
      <c r="Q2" s="340"/>
      <c r="R2" s="340"/>
      <c r="S2" s="340"/>
      <c r="T2" s="340"/>
    </row>
    <row r="3" spans="1:41" ht="22.5" customHeight="1">
      <c r="A3" s="2475" t="s">
        <v>2649</v>
      </c>
      <c r="B3" s="2475"/>
      <c r="C3" s="2475"/>
      <c r="D3" s="2475"/>
      <c r="E3" s="2475"/>
      <c r="F3" s="2475"/>
      <c r="G3" s="2475"/>
      <c r="H3" s="2475"/>
      <c r="I3" s="2475"/>
      <c r="J3" s="2475"/>
      <c r="K3" s="2475"/>
      <c r="L3" s="2475"/>
      <c r="M3" s="2475"/>
      <c r="N3" s="2475"/>
      <c r="O3" s="2475"/>
      <c r="P3" s="2475"/>
      <c r="Q3" s="2475"/>
      <c r="R3" s="2475"/>
      <c r="S3" s="2475"/>
      <c r="T3" s="2475"/>
      <c r="V3" s="2475"/>
      <c r="W3" s="2475"/>
      <c r="X3" s="2475"/>
      <c r="Y3" s="2475"/>
      <c r="Z3" s="2475"/>
      <c r="AA3" s="2475"/>
      <c r="AB3" s="2475"/>
      <c r="AC3" s="2475"/>
      <c r="AD3" s="2475"/>
      <c r="AE3" s="2475"/>
      <c r="AF3" s="2475"/>
      <c r="AG3" s="2475"/>
      <c r="AH3" s="2475"/>
      <c r="AI3" s="2475"/>
      <c r="AJ3" s="2475"/>
      <c r="AK3" s="2475"/>
      <c r="AL3" s="2475"/>
      <c r="AM3" s="2475"/>
      <c r="AN3" s="2475"/>
      <c r="AO3" s="2475"/>
    </row>
    <row r="4" spans="1:41" ht="22.5" customHeight="1">
      <c r="A4" s="341"/>
      <c r="B4" s="341"/>
      <c r="C4" s="341"/>
      <c r="D4" s="341"/>
      <c r="E4" s="341"/>
      <c r="F4" s="341"/>
      <c r="G4" s="341"/>
      <c r="H4" s="341"/>
      <c r="I4" s="341"/>
      <c r="J4" s="341"/>
      <c r="K4" s="341"/>
      <c r="L4" s="341"/>
      <c r="M4" s="341"/>
      <c r="N4" s="2478" t="s">
        <v>456</v>
      </c>
      <c r="O4" s="2478"/>
      <c r="P4" s="2479"/>
      <c r="Q4" s="2479"/>
      <c r="R4" s="2479"/>
      <c r="S4" s="2479"/>
      <c r="T4" s="2479"/>
      <c r="V4" s="923"/>
      <c r="W4" s="923"/>
      <c r="X4" s="923"/>
      <c r="Y4" s="923"/>
      <c r="Z4" s="923"/>
      <c r="AA4" s="923"/>
      <c r="AB4" s="923"/>
      <c r="AC4" s="923"/>
      <c r="AD4" s="923"/>
      <c r="AE4" s="923"/>
      <c r="AF4" s="923"/>
      <c r="AG4" s="923"/>
      <c r="AH4" s="923"/>
      <c r="AI4" s="923"/>
      <c r="AJ4" s="923"/>
      <c r="AK4" s="923"/>
      <c r="AL4" s="923"/>
      <c r="AM4" s="923"/>
      <c r="AN4" s="923"/>
      <c r="AO4" s="923"/>
    </row>
    <row r="5" spans="1:41" ht="22.5" customHeight="1">
      <c r="A5" s="338"/>
      <c r="B5" s="338"/>
      <c r="C5" s="338"/>
      <c r="D5" s="338"/>
      <c r="E5" s="338"/>
      <c r="F5" s="338"/>
      <c r="G5" s="339"/>
      <c r="H5" s="339"/>
      <c r="I5" s="339"/>
      <c r="J5" s="339"/>
      <c r="K5" s="339"/>
      <c r="L5" s="339"/>
      <c r="M5" s="339"/>
      <c r="N5" s="2480" t="s">
        <v>457</v>
      </c>
      <c r="O5" s="2480"/>
      <c r="P5" s="2480"/>
      <c r="Q5" s="2480"/>
      <c r="R5" s="2480"/>
      <c r="S5" s="2480"/>
      <c r="T5" s="2480"/>
      <c r="V5" s="923"/>
      <c r="W5" s="923"/>
      <c r="X5" s="923"/>
      <c r="Y5" s="923"/>
      <c r="Z5" s="923"/>
      <c r="AA5" s="923"/>
      <c r="AB5" s="923"/>
      <c r="AC5" s="923"/>
      <c r="AD5" s="923"/>
      <c r="AE5" s="923"/>
      <c r="AF5" s="923"/>
      <c r="AG5" s="923"/>
      <c r="AH5" s="923"/>
      <c r="AI5" s="923"/>
      <c r="AJ5" s="923"/>
      <c r="AK5" s="923"/>
      <c r="AL5" s="923"/>
      <c r="AM5" s="923"/>
      <c r="AN5" s="923"/>
      <c r="AO5" s="923"/>
    </row>
    <row r="6" spans="1:41" ht="17.25" customHeight="1">
      <c r="A6" s="341"/>
      <c r="B6" s="341"/>
      <c r="C6" s="341"/>
      <c r="D6" s="341"/>
      <c r="E6" s="341"/>
      <c r="F6" s="341"/>
      <c r="G6" s="341"/>
      <c r="H6" s="341"/>
      <c r="I6" s="341"/>
      <c r="J6" s="341"/>
      <c r="K6" s="341"/>
      <c r="L6" s="341"/>
      <c r="M6" s="341"/>
      <c r="N6" s="341"/>
      <c r="O6" s="341"/>
      <c r="P6" s="341"/>
      <c r="Q6" s="341"/>
      <c r="R6" s="341"/>
      <c r="S6" s="341"/>
      <c r="T6" s="340"/>
    </row>
    <row r="7" spans="1:41" s="300" customFormat="1" ht="29.25" customHeight="1">
      <c r="A7" s="2476" t="s">
        <v>2650</v>
      </c>
      <c r="B7" s="2476"/>
      <c r="C7" s="2476"/>
      <c r="D7" s="2476"/>
      <c r="E7" s="2476"/>
      <c r="F7" s="2476"/>
      <c r="G7" s="2476"/>
      <c r="H7" s="2476"/>
      <c r="I7" s="2476"/>
      <c r="J7" s="2476"/>
      <c r="K7" s="2476"/>
      <c r="L7" s="2476"/>
      <c r="M7" s="2476"/>
      <c r="N7" s="2476"/>
      <c r="O7" s="2476"/>
      <c r="P7" s="2476"/>
      <c r="Q7" s="2476"/>
      <c r="R7" s="2476"/>
      <c r="S7" s="2476"/>
      <c r="T7" s="2476"/>
    </row>
    <row r="8" spans="1:41" s="300" customFormat="1" ht="4.5" customHeight="1">
      <c r="A8" s="924"/>
      <c r="B8" s="924"/>
      <c r="C8" s="924"/>
      <c r="D8" s="924"/>
      <c r="E8" s="924"/>
      <c r="F8" s="924"/>
      <c r="G8" s="924"/>
      <c r="H8" s="924"/>
      <c r="I8" s="924"/>
      <c r="J8" s="924"/>
      <c r="K8" s="924"/>
      <c r="L8" s="924"/>
      <c r="M8" s="924"/>
      <c r="N8" s="924"/>
      <c r="O8" s="924"/>
      <c r="P8" s="924"/>
      <c r="Q8" s="924"/>
      <c r="R8" s="924"/>
      <c r="S8" s="924"/>
    </row>
    <row r="9" spans="1:41" s="300" customFormat="1" ht="28.5">
      <c r="A9" s="925" t="s">
        <v>964</v>
      </c>
      <c r="B9" s="925" t="s">
        <v>965</v>
      </c>
      <c r="C9" s="2477" t="s">
        <v>966</v>
      </c>
      <c r="D9" s="2477"/>
      <c r="E9" s="2477"/>
      <c r="F9" s="2477"/>
      <c r="G9" s="2477"/>
      <c r="H9" s="2477" t="s">
        <v>967</v>
      </c>
      <c r="I9" s="2477"/>
      <c r="J9" s="2477"/>
      <c r="K9" s="925" t="s">
        <v>964</v>
      </c>
      <c r="L9" s="925" t="s">
        <v>965</v>
      </c>
      <c r="M9" s="2477" t="s">
        <v>966</v>
      </c>
      <c r="N9" s="2477"/>
      <c r="O9" s="2477"/>
      <c r="P9" s="2477"/>
      <c r="Q9" s="2477"/>
      <c r="R9" s="2477" t="s">
        <v>967</v>
      </c>
      <c r="S9" s="2477"/>
      <c r="T9" s="2477"/>
    </row>
    <row r="10" spans="1:41" s="300" customFormat="1" ht="34.5" customHeight="1">
      <c r="A10" s="925"/>
      <c r="B10" s="925"/>
      <c r="C10" s="2471" t="s">
        <v>1072</v>
      </c>
      <c r="D10" s="2471"/>
      <c r="E10" s="2471"/>
      <c r="F10" s="2471"/>
      <c r="G10" s="2471"/>
      <c r="H10" s="2472" t="s">
        <v>969</v>
      </c>
      <c r="I10" s="2472"/>
      <c r="J10" s="2472"/>
      <c r="K10" s="925"/>
      <c r="L10" s="925"/>
      <c r="M10" s="2471" t="s">
        <v>1073</v>
      </c>
      <c r="N10" s="2471"/>
      <c r="O10" s="2471"/>
      <c r="P10" s="2471"/>
      <c r="Q10" s="2471"/>
      <c r="R10" s="2472" t="s">
        <v>969</v>
      </c>
      <c r="S10" s="2472"/>
      <c r="T10" s="2472"/>
    </row>
    <row r="11" spans="1:41" s="300" customFormat="1" ht="34.5" customHeight="1">
      <c r="A11" s="925"/>
      <c r="B11" s="925"/>
      <c r="C11" s="2471" t="s">
        <v>1074</v>
      </c>
      <c r="D11" s="2471"/>
      <c r="E11" s="2471"/>
      <c r="F11" s="2471"/>
      <c r="G11" s="2471"/>
      <c r="H11" s="2472" t="s">
        <v>969</v>
      </c>
      <c r="I11" s="2472"/>
      <c r="J11" s="2472"/>
      <c r="K11" s="925"/>
      <c r="L11" s="925"/>
      <c r="M11" s="2471" t="s">
        <v>1075</v>
      </c>
      <c r="N11" s="2471"/>
      <c r="O11" s="2471"/>
      <c r="P11" s="2471"/>
      <c r="Q11" s="2471"/>
      <c r="R11" s="2472" t="s">
        <v>969</v>
      </c>
      <c r="S11" s="2472"/>
      <c r="T11" s="2472"/>
    </row>
    <row r="12" spans="1:41" s="300" customFormat="1" ht="9.75" customHeight="1">
      <c r="A12" s="342"/>
      <c r="B12" s="342"/>
      <c r="C12" s="342"/>
      <c r="D12" s="342"/>
      <c r="E12" s="342"/>
      <c r="F12" s="342"/>
      <c r="G12" s="343"/>
      <c r="H12" s="343"/>
      <c r="I12" s="343"/>
      <c r="J12" s="343"/>
      <c r="K12" s="342"/>
      <c r="L12" s="342"/>
      <c r="M12" s="342"/>
      <c r="N12" s="342"/>
      <c r="O12" s="342"/>
      <c r="P12" s="342"/>
      <c r="Q12" s="342"/>
      <c r="R12" s="342"/>
      <c r="S12" s="342"/>
      <c r="T12" s="343"/>
    </row>
    <row r="13" spans="1:41" s="300" customFormat="1" ht="20.25" customHeight="1">
      <c r="A13" s="344" t="s">
        <v>2642</v>
      </c>
      <c r="B13" s="344"/>
      <c r="C13" s="344"/>
      <c r="D13" s="344"/>
      <c r="E13" s="344"/>
      <c r="F13" s="344"/>
      <c r="G13" s="344"/>
      <c r="H13" s="344"/>
      <c r="I13" s="344"/>
      <c r="J13" s="344"/>
      <c r="K13" s="344"/>
      <c r="L13" s="344"/>
      <c r="M13" s="344"/>
      <c r="N13" s="344"/>
      <c r="O13" s="344"/>
      <c r="P13" s="344"/>
      <c r="Q13" s="344"/>
      <c r="R13" s="344"/>
      <c r="S13" s="344"/>
    </row>
    <row r="14" spans="1:41" s="300" customFormat="1" ht="14.25">
      <c r="A14" s="344" t="s">
        <v>978</v>
      </c>
      <c r="B14" s="344"/>
      <c r="C14" s="344"/>
      <c r="D14" s="344"/>
      <c r="E14" s="344"/>
      <c r="F14" s="344"/>
      <c r="G14" s="344"/>
      <c r="H14" s="344"/>
      <c r="I14" s="344"/>
      <c r="J14" s="344"/>
      <c r="K14" s="344"/>
      <c r="L14" s="344"/>
      <c r="M14" s="344"/>
      <c r="N14" s="344"/>
      <c r="O14" s="344"/>
      <c r="P14" s="344"/>
      <c r="Q14" s="344"/>
      <c r="R14" s="344"/>
      <c r="S14" s="344"/>
    </row>
    <row r="15" spans="1:41" s="300" customFormat="1" ht="6" customHeight="1">
      <c r="A15" s="344"/>
      <c r="B15" s="344"/>
      <c r="C15" s="344"/>
      <c r="D15" s="344"/>
      <c r="E15" s="344"/>
      <c r="F15" s="344"/>
      <c r="G15" s="344"/>
      <c r="H15" s="344"/>
      <c r="I15" s="344"/>
      <c r="J15" s="344"/>
      <c r="K15" s="344"/>
      <c r="L15" s="344"/>
      <c r="M15" s="344"/>
      <c r="N15" s="344"/>
      <c r="O15" s="344"/>
      <c r="P15" s="344"/>
      <c r="Q15" s="344"/>
      <c r="R15" s="344"/>
      <c r="S15" s="344"/>
    </row>
    <row r="16" spans="1:41" s="348" customFormat="1" ht="14.25">
      <c r="A16" s="345" t="s">
        <v>1076</v>
      </c>
      <c r="B16" s="346"/>
      <c r="C16" s="346"/>
      <c r="D16" s="346"/>
      <c r="E16" s="346"/>
      <c r="F16" s="346"/>
      <c r="G16" s="346"/>
      <c r="H16" s="346"/>
      <c r="I16" s="346"/>
      <c r="J16" s="346"/>
      <c r="K16" s="346"/>
      <c r="L16" s="346"/>
      <c r="M16" s="346"/>
      <c r="N16" s="346"/>
      <c r="O16" s="346"/>
      <c r="P16" s="346"/>
      <c r="Q16" s="346"/>
      <c r="R16" s="346"/>
      <c r="S16" s="346"/>
      <c r="T16" s="347"/>
    </row>
    <row r="17" spans="1:20" s="348" customFormat="1" ht="14.25">
      <c r="A17" s="349" t="s">
        <v>1077</v>
      </c>
      <c r="B17" s="350"/>
      <c r="C17" s="350"/>
      <c r="D17" s="350"/>
      <c r="E17" s="350"/>
      <c r="F17" s="350"/>
      <c r="G17" s="350"/>
      <c r="H17" s="350"/>
      <c r="I17" s="350"/>
      <c r="J17" s="350"/>
      <c r="K17" s="350"/>
      <c r="L17" s="350"/>
      <c r="M17" s="350"/>
      <c r="N17" s="350"/>
      <c r="O17" s="350"/>
      <c r="P17" s="350"/>
      <c r="Q17" s="350"/>
      <c r="R17" s="350"/>
      <c r="S17" s="350"/>
      <c r="T17" s="351"/>
    </row>
    <row r="18" spans="1:20" s="348" customFormat="1" ht="4.5" customHeight="1">
      <c r="A18" s="349"/>
      <c r="B18" s="350"/>
      <c r="C18" s="350"/>
      <c r="D18" s="350"/>
      <c r="E18" s="350"/>
      <c r="F18" s="350"/>
      <c r="G18" s="350"/>
      <c r="H18" s="350"/>
      <c r="I18" s="350"/>
      <c r="J18" s="350"/>
      <c r="K18" s="350"/>
      <c r="L18" s="350"/>
      <c r="M18" s="350"/>
      <c r="N18" s="350"/>
      <c r="O18" s="350"/>
      <c r="P18" s="350"/>
      <c r="Q18" s="350"/>
      <c r="R18" s="350"/>
      <c r="S18" s="350"/>
      <c r="T18" s="351"/>
    </row>
    <row r="19" spans="1:20" s="348" customFormat="1" ht="18.75" customHeight="1">
      <c r="A19" s="349"/>
      <c r="B19" s="352" t="s">
        <v>1078</v>
      </c>
      <c r="C19" s="353"/>
      <c r="D19" s="353"/>
      <c r="E19" s="353"/>
      <c r="F19" s="353"/>
      <c r="G19" s="353"/>
      <c r="H19" s="353"/>
      <c r="I19" s="353"/>
      <c r="J19" s="354"/>
      <c r="K19" s="352" t="s">
        <v>756</v>
      </c>
      <c r="L19" s="2473"/>
      <c r="M19" s="2473"/>
      <c r="N19" s="2473"/>
      <c r="O19" s="2474"/>
      <c r="P19" s="353" t="s">
        <v>757</v>
      </c>
      <c r="Q19" s="2473"/>
      <c r="R19" s="2473"/>
      <c r="S19" s="2474"/>
      <c r="T19" s="351"/>
    </row>
    <row r="20" spans="1:20" s="348" customFormat="1" ht="18.75" customHeight="1">
      <c r="A20" s="349"/>
      <c r="B20" s="345" t="s">
        <v>1079</v>
      </c>
      <c r="C20" s="346"/>
      <c r="D20" s="346"/>
      <c r="E20" s="346"/>
      <c r="F20" s="346"/>
      <c r="G20" s="346"/>
      <c r="H20" s="346"/>
      <c r="I20" s="346"/>
      <c r="J20" s="346"/>
      <c r="K20" s="346"/>
      <c r="L20" s="346"/>
      <c r="M20" s="346"/>
      <c r="N20" s="346"/>
      <c r="O20" s="346"/>
      <c r="P20" s="346"/>
      <c r="Q20" s="346"/>
      <c r="R20" s="346"/>
      <c r="S20" s="347"/>
      <c r="T20" s="351"/>
    </row>
    <row r="21" spans="1:20" s="348" customFormat="1" ht="18.75" customHeight="1">
      <c r="A21" s="349"/>
      <c r="B21" s="225"/>
      <c r="C21" s="928" t="s">
        <v>759</v>
      </c>
      <c r="D21" s="914"/>
      <c r="E21" s="914"/>
      <c r="F21" s="914"/>
      <c r="G21" s="914"/>
      <c r="H21" s="914"/>
      <c r="I21" s="914"/>
      <c r="J21" s="914" t="s">
        <v>760</v>
      </c>
      <c r="K21" s="914"/>
      <c r="L21" s="914"/>
      <c r="M21" s="914"/>
      <c r="N21" s="914"/>
      <c r="O21" s="914"/>
      <c r="P21" s="914"/>
      <c r="Q21" s="914"/>
      <c r="R21" s="914"/>
      <c r="S21" s="929"/>
      <c r="T21" s="351"/>
    </row>
    <row r="22" spans="1:20" s="348" customFormat="1" ht="18.75" customHeight="1">
      <c r="A22" s="349"/>
      <c r="B22" s="225"/>
      <c r="C22" s="225"/>
      <c r="D22" s="930"/>
      <c r="E22" s="930"/>
      <c r="F22" s="930"/>
      <c r="G22" s="930"/>
      <c r="H22" s="930"/>
      <c r="I22" s="930"/>
      <c r="J22" s="2281" t="s">
        <v>761</v>
      </c>
      <c r="K22" s="2281"/>
      <c r="L22" s="2281"/>
      <c r="M22" s="2281"/>
      <c r="N22" s="2281"/>
      <c r="O22" s="2281"/>
      <c r="P22" s="2281"/>
      <c r="Q22" s="2281"/>
      <c r="R22" s="2281"/>
      <c r="S22" s="2282"/>
      <c r="T22" s="351"/>
    </row>
    <row r="23" spans="1:20" s="348" customFormat="1" ht="18.75" customHeight="1">
      <c r="A23" s="349"/>
      <c r="B23" s="225"/>
      <c r="C23" s="225"/>
      <c r="D23" s="930"/>
      <c r="E23" s="930"/>
      <c r="F23" s="930"/>
      <c r="G23" s="930"/>
      <c r="H23" s="930"/>
      <c r="I23" s="930"/>
      <c r="J23" s="930" t="s">
        <v>762</v>
      </c>
      <c r="K23" s="930"/>
      <c r="L23" s="930"/>
      <c r="M23" s="930"/>
      <c r="N23" s="930"/>
      <c r="O23" s="930"/>
      <c r="P23" s="930"/>
      <c r="Q23" s="930"/>
      <c r="R23" s="930"/>
      <c r="S23" s="227"/>
      <c r="T23" s="351"/>
    </row>
    <row r="24" spans="1:20" s="348" customFormat="1" ht="18.75" customHeight="1">
      <c r="A24" s="349"/>
      <c r="B24" s="225"/>
      <c r="C24" s="225"/>
      <c r="D24" s="930"/>
      <c r="E24" s="930"/>
      <c r="F24" s="930"/>
      <c r="G24" s="930"/>
      <c r="H24" s="930"/>
      <c r="I24" s="930"/>
      <c r="J24" s="930" t="s">
        <v>763</v>
      </c>
      <c r="K24" s="930"/>
      <c r="L24" s="930"/>
      <c r="M24" s="930"/>
      <c r="N24" s="930"/>
      <c r="O24" s="930"/>
      <c r="P24" s="930"/>
      <c r="Q24" s="930"/>
      <c r="R24" s="930"/>
      <c r="S24" s="227"/>
      <c r="T24" s="351"/>
    </row>
    <row r="25" spans="1:20" s="348" customFormat="1" ht="18.75" customHeight="1">
      <c r="A25" s="349"/>
      <c r="B25" s="225"/>
      <c r="C25" s="231"/>
      <c r="D25" s="926"/>
      <c r="E25" s="926"/>
      <c r="F25" s="926"/>
      <c r="G25" s="926"/>
      <c r="H25" s="926"/>
      <c r="I25" s="926"/>
      <c r="J25" s="926" t="s">
        <v>764</v>
      </c>
      <c r="K25" s="926"/>
      <c r="L25" s="926"/>
      <c r="M25" s="926"/>
      <c r="N25" s="926"/>
      <c r="O25" s="926"/>
      <c r="P25" s="926"/>
      <c r="Q25" s="926"/>
      <c r="R25" s="926"/>
      <c r="S25" s="927"/>
      <c r="T25" s="351"/>
    </row>
    <row r="26" spans="1:20" s="348" customFormat="1" ht="18.75" customHeight="1">
      <c r="A26" s="349"/>
      <c r="B26" s="225"/>
      <c r="C26" s="2467" t="s">
        <v>765</v>
      </c>
      <c r="D26" s="2278"/>
      <c r="E26" s="2278"/>
      <c r="F26" s="2278"/>
      <c r="G26" s="2278"/>
      <c r="H26" s="2278"/>
      <c r="I26" s="2278"/>
      <c r="J26" s="914" t="s">
        <v>766</v>
      </c>
      <c r="K26" s="914"/>
      <c r="L26" s="914"/>
      <c r="M26" s="914"/>
      <c r="N26" s="914"/>
      <c r="O26" s="914"/>
      <c r="P26" s="914"/>
      <c r="Q26" s="914"/>
      <c r="R26" s="914"/>
      <c r="S26" s="929"/>
      <c r="T26" s="351"/>
    </row>
    <row r="27" spans="1:20" s="348" customFormat="1" ht="18.75" customHeight="1">
      <c r="A27" s="349"/>
      <c r="B27" s="225"/>
      <c r="C27" s="225"/>
      <c r="D27" s="930"/>
      <c r="E27" s="930"/>
      <c r="F27" s="930"/>
      <c r="G27" s="930"/>
      <c r="H27" s="930"/>
      <c r="I27" s="930"/>
      <c r="J27" s="234" t="s">
        <v>767</v>
      </c>
      <c r="K27" s="234"/>
      <c r="L27" s="930"/>
      <c r="M27" s="930"/>
      <c r="N27" s="930"/>
      <c r="O27" s="930"/>
      <c r="P27" s="930"/>
      <c r="Q27" s="930"/>
      <c r="R27" s="930"/>
      <c r="S27" s="227"/>
      <c r="T27" s="351"/>
    </row>
    <row r="28" spans="1:20" s="348" customFormat="1" ht="18.75" customHeight="1">
      <c r="A28" s="349"/>
      <c r="B28" s="225"/>
      <c r="C28" s="225"/>
      <c r="D28" s="930"/>
      <c r="E28" s="930"/>
      <c r="F28" s="930"/>
      <c r="G28" s="930"/>
      <c r="H28" s="930"/>
      <c r="I28" s="930"/>
      <c r="J28" s="930" t="s">
        <v>785</v>
      </c>
      <c r="K28" s="930"/>
      <c r="L28" s="930"/>
      <c r="M28" s="930"/>
      <c r="N28" s="930"/>
      <c r="O28" s="930"/>
      <c r="P28" s="930"/>
      <c r="Q28" s="930"/>
      <c r="R28" s="930"/>
      <c r="S28" s="227"/>
      <c r="T28" s="351"/>
    </row>
    <row r="29" spans="1:20" s="348" customFormat="1" ht="18.75" customHeight="1">
      <c r="A29" s="349"/>
      <c r="B29" s="225"/>
      <c r="C29" s="225"/>
      <c r="D29" s="930"/>
      <c r="E29" s="930"/>
      <c r="F29" s="930"/>
      <c r="G29" s="930"/>
      <c r="H29" s="930"/>
      <c r="I29" s="930"/>
      <c r="J29" s="930" t="s">
        <v>1080</v>
      </c>
      <c r="K29" s="930"/>
      <c r="L29" s="930"/>
      <c r="M29" s="930"/>
      <c r="N29" s="930"/>
      <c r="O29" s="930"/>
      <c r="P29" s="930"/>
      <c r="Q29" s="930"/>
      <c r="R29" s="930"/>
      <c r="S29" s="227"/>
      <c r="T29" s="351"/>
    </row>
    <row r="30" spans="1:20" s="348" customFormat="1" ht="18.75" customHeight="1">
      <c r="A30" s="349"/>
      <c r="B30" s="225"/>
      <c r="C30" s="228" t="s">
        <v>1081</v>
      </c>
      <c r="D30" s="915"/>
      <c r="E30" s="915"/>
      <c r="F30" s="2468"/>
      <c r="G30" s="2468"/>
      <c r="H30" s="2468"/>
      <c r="I30" s="2468"/>
      <c r="J30" s="2469"/>
      <c r="K30" s="228" t="s">
        <v>1082</v>
      </c>
      <c r="L30" s="915"/>
      <c r="M30" s="915"/>
      <c r="N30" s="915"/>
      <c r="O30" s="228" t="s">
        <v>1083</v>
      </c>
      <c r="P30" s="237"/>
      <c r="Q30" s="915"/>
      <c r="R30" s="915"/>
      <c r="S30" s="916"/>
      <c r="T30" s="351"/>
    </row>
    <row r="31" spans="1:20" s="348" customFormat="1" ht="18.75" customHeight="1">
      <c r="A31" s="349"/>
      <c r="B31" s="225"/>
      <c r="C31" s="228" t="s">
        <v>1084</v>
      </c>
      <c r="D31" s="915"/>
      <c r="E31" s="915"/>
      <c r="F31" s="2468"/>
      <c r="G31" s="2468"/>
      <c r="H31" s="2468"/>
      <c r="I31" s="2468"/>
      <c r="J31" s="2469"/>
      <c r="K31" s="228" t="s">
        <v>1085</v>
      </c>
      <c r="L31" s="915"/>
      <c r="M31" s="915"/>
      <c r="N31" s="915"/>
      <c r="O31" s="915"/>
      <c r="P31" s="237"/>
      <c r="Q31" s="915"/>
      <c r="R31" s="915"/>
      <c r="S31" s="916"/>
      <c r="T31" s="351"/>
    </row>
    <row r="32" spans="1:20" s="348" customFormat="1" ht="18.75" customHeight="1">
      <c r="A32" s="349"/>
      <c r="B32" s="225"/>
      <c r="C32" s="225" t="s">
        <v>1086</v>
      </c>
      <c r="D32" s="930"/>
      <c r="E32" s="930"/>
      <c r="F32" s="2287" t="s">
        <v>1087</v>
      </c>
      <c r="G32" s="2287"/>
      <c r="H32" s="2287"/>
      <c r="I32" s="2287"/>
      <c r="J32" s="2287"/>
      <c r="K32" s="2287"/>
      <c r="L32" s="2287"/>
      <c r="M32" s="2287"/>
      <c r="N32" s="2287"/>
      <c r="O32" s="2287"/>
      <c r="P32" s="2287"/>
      <c r="Q32" s="2287"/>
      <c r="R32" s="2287"/>
      <c r="S32" s="2288"/>
      <c r="T32" s="351"/>
    </row>
    <row r="33" spans="1:20" s="348" customFormat="1" ht="18.75" customHeight="1">
      <c r="A33" s="349"/>
      <c r="B33" s="231"/>
      <c r="C33" s="231"/>
      <c r="D33" s="926"/>
      <c r="E33" s="926"/>
      <c r="F33" s="926" t="s">
        <v>1088</v>
      </c>
      <c r="G33" s="926"/>
      <c r="H33" s="926"/>
      <c r="I33" s="926"/>
      <c r="J33" s="236"/>
      <c r="K33" s="234"/>
      <c r="L33" s="926"/>
      <c r="M33" s="926"/>
      <c r="N33" s="926"/>
      <c r="O33" s="926"/>
      <c r="P33" s="926"/>
      <c r="Q33" s="926"/>
      <c r="R33" s="926"/>
      <c r="S33" s="927"/>
      <c r="T33" s="351"/>
    </row>
    <row r="34" spans="1:20" s="348" customFormat="1" ht="18.75" customHeight="1">
      <c r="A34" s="349"/>
      <c r="B34" s="928" t="s">
        <v>768</v>
      </c>
      <c r="C34" s="914"/>
      <c r="D34" s="914"/>
      <c r="E34" s="914"/>
      <c r="F34" s="914"/>
      <c r="G34" s="914"/>
      <c r="H34" s="914"/>
      <c r="I34" s="914"/>
      <c r="J34" s="235"/>
      <c r="K34" s="2278" t="s">
        <v>1089</v>
      </c>
      <c r="L34" s="2278"/>
      <c r="M34" s="2278"/>
      <c r="N34" s="2278"/>
      <c r="O34" s="2278"/>
      <c r="P34" s="2278"/>
      <c r="Q34" s="2278"/>
      <c r="R34" s="2278"/>
      <c r="S34" s="2470"/>
      <c r="T34" s="351"/>
    </row>
    <row r="35" spans="1:20" s="348" customFormat="1" ht="18.75" customHeight="1">
      <c r="A35" s="349"/>
      <c r="B35" s="225"/>
      <c r="C35" s="930"/>
      <c r="D35" s="930"/>
      <c r="E35" s="930"/>
      <c r="F35" s="930"/>
      <c r="G35" s="930"/>
      <c r="H35" s="930"/>
      <c r="I35" s="930"/>
      <c r="J35" s="234"/>
      <c r="K35" s="930" t="s">
        <v>1090</v>
      </c>
      <c r="L35" s="930"/>
      <c r="M35" s="930"/>
      <c r="N35" s="930"/>
      <c r="O35" s="930"/>
      <c r="P35" s="930"/>
      <c r="Q35" s="930"/>
      <c r="R35" s="930"/>
      <c r="S35" s="227"/>
      <c r="T35" s="351"/>
    </row>
    <row r="36" spans="1:20" s="348" customFormat="1" ht="18.75" customHeight="1">
      <c r="A36" s="349"/>
      <c r="B36" s="231"/>
      <c r="C36" s="926"/>
      <c r="D36" s="926"/>
      <c r="E36" s="926"/>
      <c r="F36" s="926"/>
      <c r="G36" s="926"/>
      <c r="H36" s="926"/>
      <c r="I36" s="926"/>
      <c r="J36" s="236"/>
      <c r="K36" s="926" t="s">
        <v>771</v>
      </c>
      <c r="L36" s="926"/>
      <c r="M36" s="926"/>
      <c r="N36" s="926"/>
      <c r="O36" s="926"/>
      <c r="P36" s="926"/>
      <c r="Q36" s="926"/>
      <c r="R36" s="926"/>
      <c r="S36" s="927"/>
      <c r="T36" s="351"/>
    </row>
    <row r="37" spans="1:20" s="348" customFormat="1" ht="18.75" customHeight="1">
      <c r="A37" s="349"/>
      <c r="B37" s="928" t="s">
        <v>1091</v>
      </c>
      <c r="C37" s="914"/>
      <c r="D37" s="914"/>
      <c r="E37" s="914"/>
      <c r="F37" s="914"/>
      <c r="G37" s="914"/>
      <c r="H37" s="914"/>
      <c r="I37" s="914"/>
      <c r="J37" s="914"/>
      <c r="K37" s="914" t="s">
        <v>773</v>
      </c>
      <c r="L37" s="914"/>
      <c r="M37" s="235"/>
      <c r="N37" s="914"/>
      <c r="O37" s="914"/>
      <c r="P37" s="914"/>
      <c r="Q37" s="914"/>
      <c r="R37" s="914"/>
      <c r="S37" s="929"/>
      <c r="T37" s="351"/>
    </row>
    <row r="38" spans="1:20" s="348" customFormat="1" ht="18.75" customHeight="1">
      <c r="A38" s="349"/>
      <c r="B38" s="225"/>
      <c r="C38" s="930"/>
      <c r="D38" s="930"/>
      <c r="E38" s="930"/>
      <c r="F38" s="930"/>
      <c r="G38" s="930"/>
      <c r="H38" s="930"/>
      <c r="I38" s="930"/>
      <c r="J38" s="930"/>
      <c r="K38" s="930" t="s">
        <v>774</v>
      </c>
      <c r="L38" s="930"/>
      <c r="M38" s="930"/>
      <c r="N38" s="930"/>
      <c r="O38" s="930"/>
      <c r="P38" s="930"/>
      <c r="Q38" s="930"/>
      <c r="R38" s="930"/>
      <c r="S38" s="227"/>
      <c r="T38" s="351"/>
    </row>
    <row r="39" spans="1:20" s="348" customFormat="1" ht="18.75" customHeight="1">
      <c r="A39" s="349"/>
      <c r="B39" s="928" t="s">
        <v>1092</v>
      </c>
      <c r="C39" s="914"/>
      <c r="D39" s="914"/>
      <c r="E39" s="914"/>
      <c r="F39" s="914"/>
      <c r="G39" s="914"/>
      <c r="H39" s="914"/>
      <c r="I39" s="914"/>
      <c r="J39" s="914"/>
      <c r="K39" s="914"/>
      <c r="L39" s="914" t="s">
        <v>776</v>
      </c>
      <c r="M39" s="914"/>
      <c r="N39" s="914"/>
      <c r="O39" s="914"/>
      <c r="P39" s="914"/>
      <c r="Q39" s="914"/>
      <c r="R39" s="914"/>
      <c r="S39" s="929"/>
      <c r="T39" s="351"/>
    </row>
    <row r="40" spans="1:20" s="348" customFormat="1" ht="18.75" customHeight="1">
      <c r="A40" s="349"/>
      <c r="B40" s="231"/>
      <c r="C40" s="926"/>
      <c r="D40" s="926"/>
      <c r="E40" s="926"/>
      <c r="F40" s="926"/>
      <c r="G40" s="926"/>
      <c r="H40" s="926"/>
      <c r="I40" s="926"/>
      <c r="J40" s="926"/>
      <c r="K40" s="926"/>
      <c r="L40" s="2463" t="s">
        <v>1093</v>
      </c>
      <c r="M40" s="2463"/>
      <c r="N40" s="2463"/>
      <c r="O40" s="2463"/>
      <c r="P40" s="2463"/>
      <c r="Q40" s="2463"/>
      <c r="R40" s="2463"/>
      <c r="S40" s="2464"/>
      <c r="T40" s="351"/>
    </row>
    <row r="41" spans="1:20" s="300" customFormat="1" ht="6" customHeight="1">
      <c r="A41" s="355"/>
      <c r="B41" s="356"/>
      <c r="C41" s="356"/>
      <c r="D41" s="356"/>
      <c r="E41" s="356"/>
      <c r="F41" s="356"/>
      <c r="G41" s="356"/>
      <c r="H41" s="356"/>
      <c r="I41" s="356"/>
      <c r="J41" s="356"/>
      <c r="K41" s="356"/>
      <c r="L41" s="356"/>
      <c r="M41" s="356"/>
      <c r="N41" s="356"/>
      <c r="O41" s="356"/>
      <c r="P41" s="356"/>
      <c r="Q41" s="356"/>
      <c r="R41" s="356"/>
      <c r="S41" s="356"/>
      <c r="T41" s="357"/>
    </row>
    <row r="42" spans="1:20" s="348" customFormat="1" ht="18.75" customHeight="1">
      <c r="A42" s="345" t="s">
        <v>778</v>
      </c>
      <c r="B42" s="346"/>
      <c r="C42" s="346"/>
      <c r="D42" s="346"/>
      <c r="E42" s="346"/>
      <c r="F42" s="346"/>
      <c r="G42" s="346"/>
      <c r="H42" s="346"/>
      <c r="I42" s="346"/>
      <c r="J42" s="346"/>
      <c r="K42" s="346"/>
      <c r="L42" s="346"/>
      <c r="M42" s="346"/>
      <c r="N42" s="346"/>
      <c r="O42" s="346"/>
      <c r="P42" s="346"/>
      <c r="Q42" s="346"/>
      <c r="R42" s="346"/>
      <c r="S42" s="346"/>
      <c r="T42" s="347"/>
    </row>
    <row r="43" spans="1:20" s="348" customFormat="1" ht="16.5" customHeight="1">
      <c r="A43" s="349"/>
      <c r="B43" s="350" t="s">
        <v>1094</v>
      </c>
      <c r="C43" s="350"/>
      <c r="D43" s="350"/>
      <c r="E43" s="350"/>
      <c r="F43" s="350"/>
      <c r="G43" s="350"/>
      <c r="H43" s="350"/>
      <c r="I43" s="350"/>
      <c r="J43" s="350"/>
      <c r="K43" s="350"/>
      <c r="L43" s="350"/>
      <c r="M43" s="350"/>
      <c r="N43" s="350"/>
      <c r="O43" s="350"/>
      <c r="P43" s="350"/>
      <c r="Q43" s="350"/>
      <c r="R43" s="350"/>
      <c r="S43" s="350"/>
      <c r="T43" s="351"/>
    </row>
    <row r="44" spans="1:20" s="348" customFormat="1" ht="18.75" customHeight="1">
      <c r="A44" s="349"/>
      <c r="B44" s="345" t="s">
        <v>1095</v>
      </c>
      <c r="C44" s="346"/>
      <c r="D44" s="346"/>
      <c r="E44" s="346"/>
      <c r="F44" s="346"/>
      <c r="G44" s="346"/>
      <c r="H44" s="358"/>
      <c r="I44" s="346"/>
      <c r="J44" s="346"/>
      <c r="K44" s="346"/>
      <c r="L44" s="346"/>
      <c r="M44" s="346"/>
      <c r="N44" s="346"/>
      <c r="O44" s="346"/>
      <c r="P44" s="346"/>
      <c r="Q44" s="346"/>
      <c r="R44" s="346"/>
      <c r="S44" s="347"/>
      <c r="T44" s="351"/>
    </row>
    <row r="45" spans="1:20" s="348" customFormat="1" ht="18.75" customHeight="1">
      <c r="A45" s="349"/>
      <c r="B45" s="349"/>
      <c r="C45" s="350"/>
      <c r="D45" s="350"/>
      <c r="E45" s="350"/>
      <c r="F45" s="350"/>
      <c r="G45" s="350"/>
      <c r="H45" s="359" t="s">
        <v>1096</v>
      </c>
      <c r="I45" s="350"/>
      <c r="J45" s="350"/>
      <c r="K45" s="350"/>
      <c r="L45" s="350"/>
      <c r="M45" s="350"/>
      <c r="N45" s="350" t="s">
        <v>1097</v>
      </c>
      <c r="O45" s="350"/>
      <c r="P45" s="350"/>
      <c r="Q45" s="350"/>
      <c r="R45" s="350"/>
      <c r="S45" s="351"/>
      <c r="T45" s="351"/>
    </row>
    <row r="46" spans="1:20" s="348" customFormat="1" ht="18.75" customHeight="1">
      <c r="A46" s="349"/>
      <c r="B46" s="349"/>
      <c r="C46" s="350"/>
      <c r="D46" s="350"/>
      <c r="E46" s="350"/>
      <c r="F46" s="350"/>
      <c r="G46" s="350"/>
      <c r="H46" s="348" t="s">
        <v>1098</v>
      </c>
      <c r="I46" s="350"/>
      <c r="J46" s="350"/>
      <c r="K46" s="350"/>
      <c r="L46" s="350"/>
      <c r="M46" s="350"/>
      <c r="N46" s="350" t="s">
        <v>1099</v>
      </c>
      <c r="O46" s="350"/>
      <c r="P46" s="350"/>
      <c r="Q46" s="350"/>
      <c r="R46" s="350"/>
      <c r="S46" s="351"/>
      <c r="T46" s="351"/>
    </row>
    <row r="47" spans="1:20" s="348" customFormat="1" ht="18.75" customHeight="1">
      <c r="A47" s="349"/>
      <c r="B47" s="355"/>
      <c r="C47" s="356"/>
      <c r="D47" s="356"/>
      <c r="E47" s="356"/>
      <c r="F47" s="356"/>
      <c r="G47" s="356"/>
      <c r="H47" s="360" t="s">
        <v>1100</v>
      </c>
      <c r="I47" s="356"/>
      <c r="J47" s="356"/>
      <c r="K47" s="356"/>
      <c r="L47" s="356"/>
      <c r="M47" s="356"/>
      <c r="N47" s="356" t="s">
        <v>785</v>
      </c>
      <c r="O47" s="356"/>
      <c r="P47" s="356"/>
      <c r="Q47" s="356"/>
      <c r="R47" s="356"/>
      <c r="S47" s="361"/>
      <c r="T47" s="351"/>
    </row>
    <row r="48" spans="1:20" s="348" customFormat="1" ht="16.5" customHeight="1">
      <c r="A48" s="349"/>
      <c r="B48" s="2465" t="s">
        <v>1101</v>
      </c>
      <c r="C48" s="2465"/>
      <c r="D48" s="2465"/>
      <c r="E48" s="2465"/>
      <c r="F48" s="2465"/>
      <c r="G48" s="2465"/>
      <c r="H48" s="2465"/>
      <c r="I48" s="2465"/>
      <c r="J48" s="2465"/>
      <c r="K48" s="2465"/>
      <c r="L48" s="2465"/>
      <c r="M48" s="2465"/>
      <c r="N48" s="2465"/>
      <c r="O48" s="2465"/>
      <c r="P48" s="2465"/>
      <c r="Q48" s="2465"/>
      <c r="R48" s="2465"/>
      <c r="S48" s="2465"/>
      <c r="T48" s="351"/>
    </row>
    <row r="49" spans="1:20" s="348" customFormat="1" ht="16.5" customHeight="1">
      <c r="A49" s="349"/>
      <c r="B49" s="2466"/>
      <c r="C49" s="2466"/>
      <c r="D49" s="2466"/>
      <c r="E49" s="2466"/>
      <c r="F49" s="2466"/>
      <c r="G49" s="2466"/>
      <c r="H49" s="2466"/>
      <c r="I49" s="2466"/>
      <c r="J49" s="2466"/>
      <c r="K49" s="2466"/>
      <c r="L49" s="2466"/>
      <c r="M49" s="2466"/>
      <c r="N49" s="2466"/>
      <c r="O49" s="2466"/>
      <c r="P49" s="2466"/>
      <c r="Q49" s="2466"/>
      <c r="R49" s="2466"/>
      <c r="S49" s="2466"/>
      <c r="T49" s="351"/>
    </row>
    <row r="50" spans="1:20" s="348" customFormat="1" ht="18.75" customHeight="1">
      <c r="A50" s="349"/>
      <c r="B50" s="345" t="s">
        <v>1102</v>
      </c>
      <c r="C50" s="346"/>
      <c r="D50" s="346"/>
      <c r="E50" s="346"/>
      <c r="F50" s="346"/>
      <c r="G50" s="346"/>
      <c r="H50" s="358"/>
      <c r="I50" s="346"/>
      <c r="J50" s="346"/>
      <c r="K50" s="346"/>
      <c r="L50" s="346"/>
      <c r="M50" s="346"/>
      <c r="N50" s="346"/>
      <c r="O50" s="346"/>
      <c r="P50" s="346"/>
      <c r="Q50" s="346"/>
      <c r="R50" s="346"/>
      <c r="S50" s="347"/>
      <c r="T50" s="351"/>
    </row>
    <row r="51" spans="1:20" s="348" customFormat="1" ht="18.75" customHeight="1">
      <c r="A51" s="349"/>
      <c r="B51" s="345" t="s">
        <v>1103</v>
      </c>
      <c r="C51" s="346"/>
      <c r="D51" s="346"/>
      <c r="E51" s="346"/>
      <c r="F51" s="346"/>
      <c r="G51" s="346"/>
      <c r="H51" s="358"/>
      <c r="I51" s="346"/>
      <c r="J51" s="346"/>
      <c r="K51" s="346"/>
      <c r="L51" s="346"/>
      <c r="M51" s="346"/>
      <c r="N51" s="346"/>
      <c r="O51" s="346"/>
      <c r="P51" s="346"/>
      <c r="Q51" s="346"/>
      <c r="R51" s="346"/>
      <c r="S51" s="347"/>
      <c r="T51" s="351"/>
    </row>
    <row r="52" spans="1:20" s="348" customFormat="1" ht="18.75" customHeight="1">
      <c r="A52" s="349"/>
      <c r="B52" s="345" t="s">
        <v>1104</v>
      </c>
      <c r="C52" s="346"/>
      <c r="D52" s="346"/>
      <c r="E52" s="346"/>
      <c r="F52" s="346"/>
      <c r="G52" s="346"/>
      <c r="H52" s="358"/>
      <c r="I52" s="346"/>
      <c r="J52" s="346"/>
      <c r="K52" s="346"/>
      <c r="L52" s="346"/>
      <c r="M52" s="346"/>
      <c r="N52" s="346"/>
      <c r="O52" s="346"/>
      <c r="P52" s="346"/>
      <c r="Q52" s="346"/>
      <c r="R52" s="346"/>
      <c r="S52" s="347"/>
      <c r="T52" s="351"/>
    </row>
    <row r="53" spans="1:20" s="348" customFormat="1" ht="18.75" customHeight="1">
      <c r="A53" s="349"/>
      <c r="B53" s="355"/>
      <c r="C53" s="356" t="s">
        <v>1105</v>
      </c>
      <c r="D53" s="356"/>
      <c r="E53" s="356"/>
      <c r="F53" s="356"/>
      <c r="G53" s="356"/>
      <c r="H53" s="360"/>
      <c r="I53" s="356"/>
      <c r="J53" s="356"/>
      <c r="K53" s="356"/>
      <c r="L53" s="356"/>
      <c r="M53" s="356"/>
      <c r="N53" s="356"/>
      <c r="O53" s="356"/>
      <c r="P53" s="356"/>
      <c r="Q53" s="356"/>
      <c r="R53" s="356"/>
      <c r="S53" s="361"/>
      <c r="T53" s="351"/>
    </row>
    <row r="54" spans="1:20" s="348" customFormat="1" ht="18.75" customHeight="1">
      <c r="A54" s="349"/>
      <c r="B54" s="345" t="s">
        <v>1106</v>
      </c>
      <c r="C54" s="346"/>
      <c r="D54" s="346"/>
      <c r="E54" s="346"/>
      <c r="F54" s="346"/>
      <c r="G54" s="346"/>
      <c r="H54" s="358"/>
      <c r="I54" s="346"/>
      <c r="J54" s="346"/>
      <c r="K54" s="346"/>
      <c r="L54" s="346"/>
      <c r="M54" s="346"/>
      <c r="N54" s="346"/>
      <c r="O54" s="346"/>
      <c r="P54" s="346"/>
      <c r="Q54" s="346"/>
      <c r="R54" s="346"/>
      <c r="S54" s="347"/>
      <c r="T54" s="351"/>
    </row>
    <row r="55" spans="1:20" s="348" customFormat="1" ht="18.75" customHeight="1">
      <c r="A55" s="349"/>
      <c r="B55" s="345" t="s">
        <v>1107</v>
      </c>
      <c r="C55" s="346"/>
      <c r="D55" s="346"/>
      <c r="E55" s="346"/>
      <c r="F55" s="346"/>
      <c r="G55" s="346"/>
      <c r="H55" s="358"/>
      <c r="I55" s="346"/>
      <c r="J55" s="346"/>
      <c r="K55" s="346"/>
      <c r="L55" s="346"/>
      <c r="M55" s="346"/>
      <c r="N55" s="346"/>
      <c r="O55" s="346"/>
      <c r="P55" s="346"/>
      <c r="Q55" s="346"/>
      <c r="R55" s="346"/>
      <c r="S55" s="347"/>
      <c r="T55" s="351"/>
    </row>
    <row r="56" spans="1:20" s="348" customFormat="1" ht="18.75" customHeight="1">
      <c r="A56" s="349"/>
      <c r="B56" s="352" t="s">
        <v>1108</v>
      </c>
      <c r="C56" s="353"/>
      <c r="D56" s="353"/>
      <c r="E56" s="353"/>
      <c r="F56" s="353"/>
      <c r="G56" s="353"/>
      <c r="H56" s="362"/>
      <c r="I56" s="353"/>
      <c r="J56" s="353"/>
      <c r="K56" s="353"/>
      <c r="L56" s="353"/>
      <c r="M56" s="353"/>
      <c r="N56" s="353"/>
      <c r="O56" s="353"/>
      <c r="P56" s="353"/>
      <c r="Q56" s="353"/>
      <c r="R56" s="353"/>
      <c r="S56" s="363"/>
      <c r="T56" s="351"/>
    </row>
    <row r="57" spans="1:20" s="348" customFormat="1" ht="3.75" customHeight="1">
      <c r="A57" s="355"/>
      <c r="B57" s="356"/>
      <c r="C57" s="356"/>
      <c r="D57" s="356"/>
      <c r="E57" s="356"/>
      <c r="F57" s="356"/>
      <c r="G57" s="356"/>
      <c r="H57" s="356"/>
      <c r="I57" s="356"/>
      <c r="J57" s="356"/>
      <c r="K57" s="356"/>
      <c r="L57" s="356"/>
      <c r="M57" s="356"/>
      <c r="N57" s="356"/>
      <c r="O57" s="356"/>
      <c r="P57" s="356"/>
      <c r="Q57" s="356"/>
      <c r="R57" s="356"/>
      <c r="S57" s="356"/>
      <c r="T57" s="361"/>
    </row>
    <row r="58" spans="1:20" s="300" customFormat="1" ht="9.75" customHeight="1">
      <c r="A58" s="364"/>
      <c r="B58" s="364"/>
      <c r="C58" s="364"/>
      <c r="D58" s="364"/>
      <c r="E58" s="364"/>
      <c r="F58" s="364"/>
      <c r="G58" s="364"/>
      <c r="H58" s="364"/>
      <c r="I58" s="364"/>
      <c r="J58" s="364"/>
      <c r="K58" s="364"/>
      <c r="L58" s="364"/>
      <c r="M58" s="364"/>
      <c r="N58" s="364"/>
      <c r="O58" s="364"/>
      <c r="P58" s="364"/>
      <c r="Q58" s="364"/>
      <c r="R58" s="364"/>
      <c r="S58" s="364"/>
      <c r="T58" s="364"/>
    </row>
    <row r="59" spans="1:20" s="300" customFormat="1" ht="18" customHeight="1">
      <c r="A59" s="220" t="s">
        <v>407</v>
      </c>
      <c r="B59" s="220"/>
      <c r="C59" s="220"/>
      <c r="D59" s="220"/>
      <c r="E59" s="220"/>
      <c r="F59" s="220"/>
    </row>
    <row r="60" spans="1:20" s="300" customFormat="1" ht="17.25" customHeight="1">
      <c r="A60" s="348" t="s">
        <v>1109</v>
      </c>
      <c r="B60" s="348"/>
      <c r="C60" s="348"/>
      <c r="D60" s="348"/>
      <c r="E60" s="348"/>
      <c r="F60" s="348"/>
      <c r="G60" s="348"/>
      <c r="H60" s="348"/>
      <c r="I60" s="348"/>
      <c r="J60" s="348"/>
      <c r="K60" s="348"/>
      <c r="L60" s="348"/>
      <c r="M60" s="348"/>
      <c r="N60" s="348"/>
      <c r="O60" s="348"/>
      <c r="P60" s="348"/>
      <c r="Q60" s="348"/>
      <c r="R60" s="348"/>
      <c r="S60" s="348"/>
      <c r="T60" s="348"/>
    </row>
    <row r="61" spans="1:20" s="300" customFormat="1" ht="14.25">
      <c r="A61" s="300" t="s">
        <v>1110</v>
      </c>
    </row>
    <row r="62" spans="1:20" s="300" customFormat="1" ht="14.25">
      <c r="A62" s="365" t="s">
        <v>2651</v>
      </c>
    </row>
    <row r="63" spans="1:20" s="300" customFormat="1" ht="14.25">
      <c r="A63" s="365" t="s">
        <v>2652</v>
      </c>
    </row>
  </sheetData>
  <mergeCells count="30">
    <mergeCell ref="V3:AO3"/>
    <mergeCell ref="N4:O4"/>
    <mergeCell ref="P4:T4"/>
    <mergeCell ref="N5:O5"/>
    <mergeCell ref="P5:T5"/>
    <mergeCell ref="C10:G10"/>
    <mergeCell ref="H10:J10"/>
    <mergeCell ref="M10:Q10"/>
    <mergeCell ref="R10:T10"/>
    <mergeCell ref="R1:T1"/>
    <mergeCell ref="A3:T3"/>
    <mergeCell ref="A7:T7"/>
    <mergeCell ref="C9:G9"/>
    <mergeCell ref="H9:J9"/>
    <mergeCell ref="M9:Q9"/>
    <mergeCell ref="R9:T9"/>
    <mergeCell ref="C11:G11"/>
    <mergeCell ref="H11:J11"/>
    <mergeCell ref="M11:Q11"/>
    <mergeCell ref="R11:T11"/>
    <mergeCell ref="L19:O19"/>
    <mergeCell ref="Q19:S19"/>
    <mergeCell ref="L40:S40"/>
    <mergeCell ref="B48:S49"/>
    <mergeCell ref="J22:S22"/>
    <mergeCell ref="C26:I26"/>
    <mergeCell ref="F30:J30"/>
    <mergeCell ref="F31:J31"/>
    <mergeCell ref="F32:S32"/>
    <mergeCell ref="K34:S34"/>
  </mergeCells>
  <phoneticPr fontId="1"/>
  <printOptions horizontalCentered="1"/>
  <pageMargins left="0.25" right="0.25" top="0.75" bottom="0.75" header="0.3" footer="0.3"/>
  <pageSetup paperSize="9" scale="6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Check Box 1">
              <controlPr defaultSize="0" autoFill="0" autoLine="0" autoPict="0">
                <anchor moveWithCells="1">
                  <from>
                    <xdr:col>0</xdr:col>
                    <xdr:colOff>133350</xdr:colOff>
                    <xdr:row>9</xdr:row>
                    <xdr:rowOff>133350</xdr:rowOff>
                  </from>
                  <to>
                    <xdr:col>0</xdr:col>
                    <xdr:colOff>438150</xdr:colOff>
                    <xdr:row>9</xdr:row>
                    <xdr:rowOff>342900</xdr:rowOff>
                  </to>
                </anchor>
              </controlPr>
            </control>
          </mc:Choice>
        </mc:AlternateContent>
        <mc:AlternateContent xmlns:mc="http://schemas.openxmlformats.org/markup-compatibility/2006">
          <mc:Choice Requires="x14">
            <control shapeId="113666" r:id="rId5" name="Check Box 2">
              <controlPr defaultSize="0" autoFill="0" autoLine="0" autoPict="0">
                <anchor moveWithCells="1">
                  <from>
                    <xdr:col>1</xdr:col>
                    <xdr:colOff>142875</xdr:colOff>
                    <xdr:row>9</xdr:row>
                    <xdr:rowOff>133350</xdr:rowOff>
                  </from>
                  <to>
                    <xdr:col>1</xdr:col>
                    <xdr:colOff>447675</xdr:colOff>
                    <xdr:row>9</xdr:row>
                    <xdr:rowOff>342900</xdr:rowOff>
                  </to>
                </anchor>
              </controlPr>
            </control>
          </mc:Choice>
        </mc:AlternateContent>
        <mc:AlternateContent xmlns:mc="http://schemas.openxmlformats.org/markup-compatibility/2006">
          <mc:Choice Requires="x14">
            <control shapeId="113667" r:id="rId6" name="Check Box 3">
              <controlPr defaultSize="0" autoFill="0" autoLine="0" autoPict="0">
                <anchor moveWithCells="1">
                  <from>
                    <xdr:col>0</xdr:col>
                    <xdr:colOff>133350</xdr:colOff>
                    <xdr:row>10</xdr:row>
                    <xdr:rowOff>114300</xdr:rowOff>
                  </from>
                  <to>
                    <xdr:col>0</xdr:col>
                    <xdr:colOff>438150</xdr:colOff>
                    <xdr:row>10</xdr:row>
                    <xdr:rowOff>323850</xdr:rowOff>
                  </to>
                </anchor>
              </controlPr>
            </control>
          </mc:Choice>
        </mc:AlternateContent>
        <mc:AlternateContent xmlns:mc="http://schemas.openxmlformats.org/markup-compatibility/2006">
          <mc:Choice Requires="x14">
            <control shapeId="113668" r:id="rId7" name="Check Box 4">
              <controlPr defaultSize="0" autoFill="0" autoLine="0" autoPict="0">
                <anchor moveWithCells="1">
                  <from>
                    <xdr:col>1</xdr:col>
                    <xdr:colOff>152400</xdr:colOff>
                    <xdr:row>10</xdr:row>
                    <xdr:rowOff>123825</xdr:rowOff>
                  </from>
                  <to>
                    <xdr:col>1</xdr:col>
                    <xdr:colOff>457200</xdr:colOff>
                    <xdr:row>10</xdr:row>
                    <xdr:rowOff>333375</xdr:rowOff>
                  </to>
                </anchor>
              </controlPr>
            </control>
          </mc:Choice>
        </mc:AlternateContent>
        <mc:AlternateContent xmlns:mc="http://schemas.openxmlformats.org/markup-compatibility/2006">
          <mc:Choice Requires="x14">
            <control shapeId="113669" r:id="rId8" name="Check Box 5">
              <controlPr defaultSize="0" autoFill="0" autoLine="0" autoPict="0">
                <anchor moveWithCells="1">
                  <from>
                    <xdr:col>10</xdr:col>
                    <xdr:colOff>142875</xdr:colOff>
                    <xdr:row>9</xdr:row>
                    <xdr:rowOff>123825</xdr:rowOff>
                  </from>
                  <to>
                    <xdr:col>10</xdr:col>
                    <xdr:colOff>447675</xdr:colOff>
                    <xdr:row>9</xdr:row>
                    <xdr:rowOff>333375</xdr:rowOff>
                  </to>
                </anchor>
              </controlPr>
            </control>
          </mc:Choice>
        </mc:AlternateContent>
        <mc:AlternateContent xmlns:mc="http://schemas.openxmlformats.org/markup-compatibility/2006">
          <mc:Choice Requires="x14">
            <control shapeId="113670" r:id="rId9" name="Check Box 6">
              <controlPr defaultSize="0" autoFill="0" autoLine="0" autoPict="0">
                <anchor moveWithCells="1">
                  <from>
                    <xdr:col>10</xdr:col>
                    <xdr:colOff>152400</xdr:colOff>
                    <xdr:row>10</xdr:row>
                    <xdr:rowOff>114300</xdr:rowOff>
                  </from>
                  <to>
                    <xdr:col>10</xdr:col>
                    <xdr:colOff>457200</xdr:colOff>
                    <xdr:row>10</xdr:row>
                    <xdr:rowOff>323850</xdr:rowOff>
                  </to>
                </anchor>
              </controlPr>
            </control>
          </mc:Choice>
        </mc:AlternateContent>
        <mc:AlternateContent xmlns:mc="http://schemas.openxmlformats.org/markup-compatibility/2006">
          <mc:Choice Requires="x14">
            <control shapeId="113671" r:id="rId10" name="Check Box 7">
              <controlPr defaultSize="0" autoFill="0" autoLine="0" autoPict="0">
                <anchor moveWithCells="1">
                  <from>
                    <xdr:col>11</xdr:col>
                    <xdr:colOff>142875</xdr:colOff>
                    <xdr:row>9</xdr:row>
                    <xdr:rowOff>114300</xdr:rowOff>
                  </from>
                  <to>
                    <xdr:col>11</xdr:col>
                    <xdr:colOff>447675</xdr:colOff>
                    <xdr:row>9</xdr:row>
                    <xdr:rowOff>323850</xdr:rowOff>
                  </to>
                </anchor>
              </controlPr>
            </control>
          </mc:Choice>
        </mc:AlternateContent>
        <mc:AlternateContent xmlns:mc="http://schemas.openxmlformats.org/markup-compatibility/2006">
          <mc:Choice Requires="x14">
            <control shapeId="113672" r:id="rId11" name="Check Box 8">
              <controlPr defaultSize="0" autoFill="0" autoLine="0" autoPict="0">
                <anchor moveWithCells="1">
                  <from>
                    <xdr:col>11</xdr:col>
                    <xdr:colOff>142875</xdr:colOff>
                    <xdr:row>10</xdr:row>
                    <xdr:rowOff>123825</xdr:rowOff>
                  </from>
                  <to>
                    <xdr:col>11</xdr:col>
                    <xdr:colOff>447675</xdr:colOff>
                    <xdr:row>10</xdr:row>
                    <xdr:rowOff>333375</xdr:rowOff>
                  </to>
                </anchor>
              </controlPr>
            </control>
          </mc:Choice>
        </mc:AlternateContent>
        <mc:AlternateContent xmlns:mc="http://schemas.openxmlformats.org/markup-compatibility/2006">
          <mc:Choice Requires="x14">
            <control shapeId="113673" r:id="rId12" name="Check Box 9">
              <controlPr defaultSize="0" autoFill="0" autoLine="0" autoPict="0">
                <anchor moveWithCells="1">
                  <from>
                    <xdr:col>8</xdr:col>
                    <xdr:colOff>504825</xdr:colOff>
                    <xdr:row>20</xdr:row>
                    <xdr:rowOff>19050</xdr:rowOff>
                  </from>
                  <to>
                    <xdr:col>9</xdr:col>
                    <xdr:colOff>295275</xdr:colOff>
                    <xdr:row>20</xdr:row>
                    <xdr:rowOff>228600</xdr:rowOff>
                  </to>
                </anchor>
              </controlPr>
            </control>
          </mc:Choice>
        </mc:AlternateContent>
        <mc:AlternateContent xmlns:mc="http://schemas.openxmlformats.org/markup-compatibility/2006">
          <mc:Choice Requires="x14">
            <control shapeId="113674" r:id="rId13" name="Check Box 10">
              <controlPr defaultSize="0" autoFill="0" autoLine="0" autoPict="0">
                <anchor moveWithCells="1">
                  <from>
                    <xdr:col>8</xdr:col>
                    <xdr:colOff>504825</xdr:colOff>
                    <xdr:row>21</xdr:row>
                    <xdr:rowOff>19050</xdr:rowOff>
                  </from>
                  <to>
                    <xdr:col>9</xdr:col>
                    <xdr:colOff>295275</xdr:colOff>
                    <xdr:row>21</xdr:row>
                    <xdr:rowOff>228600</xdr:rowOff>
                  </to>
                </anchor>
              </controlPr>
            </control>
          </mc:Choice>
        </mc:AlternateContent>
        <mc:AlternateContent xmlns:mc="http://schemas.openxmlformats.org/markup-compatibility/2006">
          <mc:Choice Requires="x14">
            <control shapeId="113675" r:id="rId14" name="Check Box 11">
              <controlPr defaultSize="0" autoFill="0" autoLine="0" autoPict="0">
                <anchor moveWithCells="1">
                  <from>
                    <xdr:col>8</xdr:col>
                    <xdr:colOff>504825</xdr:colOff>
                    <xdr:row>22</xdr:row>
                    <xdr:rowOff>9525</xdr:rowOff>
                  </from>
                  <to>
                    <xdr:col>9</xdr:col>
                    <xdr:colOff>295275</xdr:colOff>
                    <xdr:row>22</xdr:row>
                    <xdr:rowOff>219075</xdr:rowOff>
                  </to>
                </anchor>
              </controlPr>
            </control>
          </mc:Choice>
        </mc:AlternateContent>
        <mc:AlternateContent xmlns:mc="http://schemas.openxmlformats.org/markup-compatibility/2006">
          <mc:Choice Requires="x14">
            <control shapeId="113676" r:id="rId15" name="Check Box 12">
              <controlPr defaultSize="0" autoFill="0" autoLine="0" autoPict="0">
                <anchor moveWithCells="1">
                  <from>
                    <xdr:col>9</xdr:col>
                    <xdr:colOff>0</xdr:colOff>
                    <xdr:row>23</xdr:row>
                    <xdr:rowOff>19050</xdr:rowOff>
                  </from>
                  <to>
                    <xdr:col>9</xdr:col>
                    <xdr:colOff>304800</xdr:colOff>
                    <xdr:row>23</xdr:row>
                    <xdr:rowOff>228600</xdr:rowOff>
                  </to>
                </anchor>
              </controlPr>
            </control>
          </mc:Choice>
        </mc:AlternateContent>
        <mc:AlternateContent xmlns:mc="http://schemas.openxmlformats.org/markup-compatibility/2006">
          <mc:Choice Requires="x14">
            <control shapeId="113677" r:id="rId16" name="Check Box 13">
              <controlPr defaultSize="0" autoFill="0" autoLine="0" autoPict="0">
                <anchor moveWithCells="1">
                  <from>
                    <xdr:col>9</xdr:col>
                    <xdr:colOff>0</xdr:colOff>
                    <xdr:row>25</xdr:row>
                    <xdr:rowOff>9525</xdr:rowOff>
                  </from>
                  <to>
                    <xdr:col>9</xdr:col>
                    <xdr:colOff>304800</xdr:colOff>
                    <xdr:row>25</xdr:row>
                    <xdr:rowOff>219075</xdr:rowOff>
                  </to>
                </anchor>
              </controlPr>
            </control>
          </mc:Choice>
        </mc:AlternateContent>
        <mc:AlternateContent xmlns:mc="http://schemas.openxmlformats.org/markup-compatibility/2006">
          <mc:Choice Requires="x14">
            <control shapeId="113678" r:id="rId17" name="Check Box 14">
              <controlPr defaultSize="0" autoFill="0" autoLine="0" autoPict="0">
                <anchor moveWithCells="1">
                  <from>
                    <xdr:col>9</xdr:col>
                    <xdr:colOff>0</xdr:colOff>
                    <xdr:row>26</xdr:row>
                    <xdr:rowOff>9525</xdr:rowOff>
                  </from>
                  <to>
                    <xdr:col>9</xdr:col>
                    <xdr:colOff>304800</xdr:colOff>
                    <xdr:row>26</xdr:row>
                    <xdr:rowOff>219075</xdr:rowOff>
                  </to>
                </anchor>
              </controlPr>
            </control>
          </mc:Choice>
        </mc:AlternateContent>
        <mc:AlternateContent xmlns:mc="http://schemas.openxmlformats.org/markup-compatibility/2006">
          <mc:Choice Requires="x14">
            <control shapeId="113679" r:id="rId18" name="Check Box 15">
              <controlPr defaultSize="0" autoFill="0" autoLine="0" autoPict="0">
                <anchor moveWithCells="1">
                  <from>
                    <xdr:col>8</xdr:col>
                    <xdr:colOff>504825</xdr:colOff>
                    <xdr:row>27</xdr:row>
                    <xdr:rowOff>9525</xdr:rowOff>
                  </from>
                  <to>
                    <xdr:col>9</xdr:col>
                    <xdr:colOff>295275</xdr:colOff>
                    <xdr:row>27</xdr:row>
                    <xdr:rowOff>219075</xdr:rowOff>
                  </to>
                </anchor>
              </controlPr>
            </control>
          </mc:Choice>
        </mc:AlternateContent>
        <mc:AlternateContent xmlns:mc="http://schemas.openxmlformats.org/markup-compatibility/2006">
          <mc:Choice Requires="x14">
            <control shapeId="113680" r:id="rId19" name="Check Box 16">
              <controlPr defaultSize="0" autoFill="0" autoLine="0" autoPict="0">
                <anchor moveWithCells="1">
                  <from>
                    <xdr:col>10</xdr:col>
                    <xdr:colOff>9525</xdr:colOff>
                    <xdr:row>36</xdr:row>
                    <xdr:rowOff>28575</xdr:rowOff>
                  </from>
                  <to>
                    <xdr:col>10</xdr:col>
                    <xdr:colOff>314325</xdr:colOff>
                    <xdr:row>37</xdr:row>
                    <xdr:rowOff>0</xdr:rowOff>
                  </to>
                </anchor>
              </controlPr>
            </control>
          </mc:Choice>
        </mc:AlternateContent>
        <mc:AlternateContent xmlns:mc="http://schemas.openxmlformats.org/markup-compatibility/2006">
          <mc:Choice Requires="x14">
            <control shapeId="113681" r:id="rId20" name="Check Box 17">
              <controlPr defaultSize="0" autoFill="0" autoLine="0" autoPict="0">
                <anchor moveWithCells="1">
                  <from>
                    <xdr:col>10</xdr:col>
                    <xdr:colOff>9525</xdr:colOff>
                    <xdr:row>37</xdr:row>
                    <xdr:rowOff>28575</xdr:rowOff>
                  </from>
                  <to>
                    <xdr:col>10</xdr:col>
                    <xdr:colOff>314325</xdr:colOff>
                    <xdr:row>38</xdr:row>
                    <xdr:rowOff>0</xdr:rowOff>
                  </to>
                </anchor>
              </controlPr>
            </control>
          </mc:Choice>
        </mc:AlternateContent>
        <mc:AlternateContent xmlns:mc="http://schemas.openxmlformats.org/markup-compatibility/2006">
          <mc:Choice Requires="x14">
            <control shapeId="113682" r:id="rId21" name="Check Box 18">
              <controlPr defaultSize="0" autoFill="0" autoLine="0" autoPict="0">
                <anchor moveWithCells="1">
                  <from>
                    <xdr:col>10</xdr:col>
                    <xdr:colOff>504825</xdr:colOff>
                    <xdr:row>38</xdr:row>
                    <xdr:rowOff>19050</xdr:rowOff>
                  </from>
                  <to>
                    <xdr:col>11</xdr:col>
                    <xdr:colOff>295275</xdr:colOff>
                    <xdr:row>38</xdr:row>
                    <xdr:rowOff>228600</xdr:rowOff>
                  </to>
                </anchor>
              </controlPr>
            </control>
          </mc:Choice>
        </mc:AlternateContent>
        <mc:AlternateContent xmlns:mc="http://schemas.openxmlformats.org/markup-compatibility/2006">
          <mc:Choice Requires="x14">
            <control shapeId="113683" r:id="rId22" name="Check Box 19">
              <controlPr defaultSize="0" autoFill="0" autoLine="0" autoPict="0">
                <anchor moveWithCells="1">
                  <from>
                    <xdr:col>0</xdr:col>
                    <xdr:colOff>504825</xdr:colOff>
                    <xdr:row>43</xdr:row>
                    <xdr:rowOff>9525</xdr:rowOff>
                  </from>
                  <to>
                    <xdr:col>1</xdr:col>
                    <xdr:colOff>295275</xdr:colOff>
                    <xdr:row>43</xdr:row>
                    <xdr:rowOff>219075</xdr:rowOff>
                  </to>
                </anchor>
              </controlPr>
            </control>
          </mc:Choice>
        </mc:AlternateContent>
        <mc:AlternateContent xmlns:mc="http://schemas.openxmlformats.org/markup-compatibility/2006">
          <mc:Choice Requires="x14">
            <control shapeId="113684" r:id="rId23" name="Check Box 20">
              <controlPr defaultSize="0" autoFill="0" autoLine="0" autoPict="0">
                <anchor moveWithCells="1">
                  <from>
                    <xdr:col>7</xdr:col>
                    <xdr:colOff>0</xdr:colOff>
                    <xdr:row>44</xdr:row>
                    <xdr:rowOff>28575</xdr:rowOff>
                  </from>
                  <to>
                    <xdr:col>7</xdr:col>
                    <xdr:colOff>304800</xdr:colOff>
                    <xdr:row>45</xdr:row>
                    <xdr:rowOff>0</xdr:rowOff>
                  </to>
                </anchor>
              </controlPr>
            </control>
          </mc:Choice>
        </mc:AlternateContent>
        <mc:AlternateContent xmlns:mc="http://schemas.openxmlformats.org/markup-compatibility/2006">
          <mc:Choice Requires="x14">
            <control shapeId="113685" r:id="rId24" name="Check Box 21">
              <controlPr defaultSize="0" autoFill="0" autoLine="0" autoPict="0">
                <anchor moveWithCells="1">
                  <from>
                    <xdr:col>7</xdr:col>
                    <xdr:colOff>9525</xdr:colOff>
                    <xdr:row>45</xdr:row>
                    <xdr:rowOff>28575</xdr:rowOff>
                  </from>
                  <to>
                    <xdr:col>7</xdr:col>
                    <xdr:colOff>314325</xdr:colOff>
                    <xdr:row>46</xdr:row>
                    <xdr:rowOff>0</xdr:rowOff>
                  </to>
                </anchor>
              </controlPr>
            </control>
          </mc:Choice>
        </mc:AlternateContent>
        <mc:AlternateContent xmlns:mc="http://schemas.openxmlformats.org/markup-compatibility/2006">
          <mc:Choice Requires="x14">
            <control shapeId="113686" r:id="rId25" name="Check Box 22">
              <controlPr defaultSize="0" autoFill="0" autoLine="0" autoPict="0">
                <anchor moveWithCells="1">
                  <from>
                    <xdr:col>7</xdr:col>
                    <xdr:colOff>9525</xdr:colOff>
                    <xdr:row>46</xdr:row>
                    <xdr:rowOff>9525</xdr:rowOff>
                  </from>
                  <to>
                    <xdr:col>7</xdr:col>
                    <xdr:colOff>314325</xdr:colOff>
                    <xdr:row>46</xdr:row>
                    <xdr:rowOff>219075</xdr:rowOff>
                  </to>
                </anchor>
              </controlPr>
            </control>
          </mc:Choice>
        </mc:AlternateContent>
        <mc:AlternateContent xmlns:mc="http://schemas.openxmlformats.org/markup-compatibility/2006">
          <mc:Choice Requires="x14">
            <control shapeId="113687" r:id="rId26" name="Check Box 23">
              <controlPr defaultSize="0" autoFill="0" autoLine="0" autoPict="0">
                <anchor moveWithCells="1">
                  <from>
                    <xdr:col>13</xdr:col>
                    <xdr:colOff>19050</xdr:colOff>
                    <xdr:row>44</xdr:row>
                    <xdr:rowOff>19050</xdr:rowOff>
                  </from>
                  <to>
                    <xdr:col>13</xdr:col>
                    <xdr:colOff>323850</xdr:colOff>
                    <xdr:row>44</xdr:row>
                    <xdr:rowOff>228600</xdr:rowOff>
                  </to>
                </anchor>
              </controlPr>
            </control>
          </mc:Choice>
        </mc:AlternateContent>
        <mc:AlternateContent xmlns:mc="http://schemas.openxmlformats.org/markup-compatibility/2006">
          <mc:Choice Requires="x14">
            <control shapeId="113688" r:id="rId27" name="Check Box 24">
              <controlPr defaultSize="0" autoFill="0" autoLine="0" autoPict="0">
                <anchor moveWithCells="1">
                  <from>
                    <xdr:col>13</xdr:col>
                    <xdr:colOff>19050</xdr:colOff>
                    <xdr:row>45</xdr:row>
                    <xdr:rowOff>9525</xdr:rowOff>
                  </from>
                  <to>
                    <xdr:col>13</xdr:col>
                    <xdr:colOff>323850</xdr:colOff>
                    <xdr:row>45</xdr:row>
                    <xdr:rowOff>219075</xdr:rowOff>
                  </to>
                </anchor>
              </controlPr>
            </control>
          </mc:Choice>
        </mc:AlternateContent>
        <mc:AlternateContent xmlns:mc="http://schemas.openxmlformats.org/markup-compatibility/2006">
          <mc:Choice Requires="x14">
            <control shapeId="113689" r:id="rId28" name="Check Box 25">
              <controlPr defaultSize="0" autoFill="0" autoLine="0" autoPict="0">
                <anchor moveWithCells="1">
                  <from>
                    <xdr:col>13</xdr:col>
                    <xdr:colOff>28575</xdr:colOff>
                    <xdr:row>46</xdr:row>
                    <xdr:rowOff>9525</xdr:rowOff>
                  </from>
                  <to>
                    <xdr:col>13</xdr:col>
                    <xdr:colOff>333375</xdr:colOff>
                    <xdr:row>46</xdr:row>
                    <xdr:rowOff>219075</xdr:rowOff>
                  </to>
                </anchor>
              </controlPr>
            </control>
          </mc:Choice>
        </mc:AlternateContent>
        <mc:AlternateContent xmlns:mc="http://schemas.openxmlformats.org/markup-compatibility/2006">
          <mc:Choice Requires="x14">
            <control shapeId="113690" r:id="rId29" name="Check Box 26">
              <controlPr defaultSize="0" autoFill="0" autoLine="0" autoPict="0">
                <anchor moveWithCells="1">
                  <from>
                    <xdr:col>4</xdr:col>
                    <xdr:colOff>495300</xdr:colOff>
                    <xdr:row>31</xdr:row>
                    <xdr:rowOff>19050</xdr:rowOff>
                  </from>
                  <to>
                    <xdr:col>5</xdr:col>
                    <xdr:colOff>285750</xdr:colOff>
                    <xdr:row>31</xdr:row>
                    <xdr:rowOff>228600</xdr:rowOff>
                  </to>
                </anchor>
              </controlPr>
            </control>
          </mc:Choice>
        </mc:AlternateContent>
        <mc:AlternateContent xmlns:mc="http://schemas.openxmlformats.org/markup-compatibility/2006">
          <mc:Choice Requires="x14">
            <control shapeId="113691" r:id="rId30" name="Check Box 27">
              <controlPr defaultSize="0" autoFill="0" autoLine="0" autoPict="0">
                <anchor moveWithCells="1">
                  <from>
                    <xdr:col>4</xdr:col>
                    <xdr:colOff>495300</xdr:colOff>
                    <xdr:row>32</xdr:row>
                    <xdr:rowOff>19050</xdr:rowOff>
                  </from>
                  <to>
                    <xdr:col>5</xdr:col>
                    <xdr:colOff>285750</xdr:colOff>
                    <xdr:row>32</xdr:row>
                    <xdr:rowOff>228600</xdr:rowOff>
                  </to>
                </anchor>
              </controlPr>
            </control>
          </mc:Choice>
        </mc:AlternateContent>
        <mc:AlternateContent xmlns:mc="http://schemas.openxmlformats.org/markup-compatibility/2006">
          <mc:Choice Requires="x14">
            <control shapeId="113692" r:id="rId31" name="Check Box 28">
              <controlPr defaultSize="0" autoFill="0" autoLine="0" autoPict="0">
                <anchor moveWithCells="1">
                  <from>
                    <xdr:col>1</xdr:col>
                    <xdr:colOff>9525</xdr:colOff>
                    <xdr:row>49</xdr:row>
                    <xdr:rowOff>19050</xdr:rowOff>
                  </from>
                  <to>
                    <xdr:col>1</xdr:col>
                    <xdr:colOff>314325</xdr:colOff>
                    <xdr:row>49</xdr:row>
                    <xdr:rowOff>228600</xdr:rowOff>
                  </to>
                </anchor>
              </controlPr>
            </control>
          </mc:Choice>
        </mc:AlternateContent>
        <mc:AlternateContent xmlns:mc="http://schemas.openxmlformats.org/markup-compatibility/2006">
          <mc:Choice Requires="x14">
            <control shapeId="113693" r:id="rId32" name="Check Box 29">
              <controlPr defaultSize="0" autoFill="0" autoLine="0" autoPict="0">
                <anchor moveWithCells="1">
                  <from>
                    <xdr:col>1</xdr:col>
                    <xdr:colOff>9525</xdr:colOff>
                    <xdr:row>50</xdr:row>
                    <xdr:rowOff>9525</xdr:rowOff>
                  </from>
                  <to>
                    <xdr:col>1</xdr:col>
                    <xdr:colOff>314325</xdr:colOff>
                    <xdr:row>50</xdr:row>
                    <xdr:rowOff>219075</xdr:rowOff>
                  </to>
                </anchor>
              </controlPr>
            </control>
          </mc:Choice>
        </mc:AlternateContent>
        <mc:AlternateContent xmlns:mc="http://schemas.openxmlformats.org/markup-compatibility/2006">
          <mc:Choice Requires="x14">
            <control shapeId="113694" r:id="rId33" name="Check Box 30">
              <controlPr defaultSize="0" autoFill="0" autoLine="0" autoPict="0">
                <anchor moveWithCells="1">
                  <from>
                    <xdr:col>1</xdr:col>
                    <xdr:colOff>9525</xdr:colOff>
                    <xdr:row>51</xdr:row>
                    <xdr:rowOff>9525</xdr:rowOff>
                  </from>
                  <to>
                    <xdr:col>1</xdr:col>
                    <xdr:colOff>314325</xdr:colOff>
                    <xdr:row>51</xdr:row>
                    <xdr:rowOff>219075</xdr:rowOff>
                  </to>
                </anchor>
              </controlPr>
            </control>
          </mc:Choice>
        </mc:AlternateContent>
        <mc:AlternateContent xmlns:mc="http://schemas.openxmlformats.org/markup-compatibility/2006">
          <mc:Choice Requires="x14">
            <control shapeId="113695" r:id="rId34" name="Check Box 31">
              <controlPr defaultSize="0" autoFill="0" autoLine="0" autoPict="0">
                <anchor moveWithCells="1">
                  <from>
                    <xdr:col>1</xdr:col>
                    <xdr:colOff>0</xdr:colOff>
                    <xdr:row>53</xdr:row>
                    <xdr:rowOff>19050</xdr:rowOff>
                  </from>
                  <to>
                    <xdr:col>1</xdr:col>
                    <xdr:colOff>304800</xdr:colOff>
                    <xdr:row>53</xdr:row>
                    <xdr:rowOff>228600</xdr:rowOff>
                  </to>
                </anchor>
              </controlPr>
            </control>
          </mc:Choice>
        </mc:AlternateContent>
        <mc:AlternateContent xmlns:mc="http://schemas.openxmlformats.org/markup-compatibility/2006">
          <mc:Choice Requires="x14">
            <control shapeId="113696" r:id="rId35" name="Check Box 32">
              <controlPr defaultSize="0" autoFill="0" autoLine="0" autoPict="0">
                <anchor moveWithCells="1">
                  <from>
                    <xdr:col>1</xdr:col>
                    <xdr:colOff>0</xdr:colOff>
                    <xdr:row>54</xdr:row>
                    <xdr:rowOff>28575</xdr:rowOff>
                  </from>
                  <to>
                    <xdr:col>1</xdr:col>
                    <xdr:colOff>304800</xdr:colOff>
                    <xdr:row>55</xdr:row>
                    <xdr:rowOff>0</xdr:rowOff>
                  </to>
                </anchor>
              </controlPr>
            </control>
          </mc:Choice>
        </mc:AlternateContent>
        <mc:AlternateContent xmlns:mc="http://schemas.openxmlformats.org/markup-compatibility/2006">
          <mc:Choice Requires="x14">
            <control shapeId="113697" r:id="rId36" name="Check Box 33">
              <controlPr defaultSize="0" autoFill="0" autoLine="0" autoPict="0">
                <anchor moveWithCells="1">
                  <from>
                    <xdr:col>1</xdr:col>
                    <xdr:colOff>0</xdr:colOff>
                    <xdr:row>55</xdr:row>
                    <xdr:rowOff>19050</xdr:rowOff>
                  </from>
                  <to>
                    <xdr:col>1</xdr:col>
                    <xdr:colOff>304800</xdr:colOff>
                    <xdr:row>55</xdr:row>
                    <xdr:rowOff>228600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F0"/>
  </sheetPr>
  <dimension ref="A1:P36"/>
  <sheetViews>
    <sheetView zoomScaleNormal="100" zoomScaleSheetLayoutView="100" workbookViewId="0">
      <selection activeCell="R12" sqref="R12"/>
    </sheetView>
  </sheetViews>
  <sheetFormatPr defaultRowHeight="13.5"/>
  <cols>
    <col min="1" max="1" width="3.75" style="28" customWidth="1"/>
    <col min="2" max="16" width="5.375" style="28" customWidth="1"/>
    <col min="17" max="256" width="9" style="28"/>
    <col min="257" max="257" width="3.75" style="28" customWidth="1"/>
    <col min="258" max="272" width="5.375" style="28" customWidth="1"/>
    <col min="273" max="512" width="9" style="28"/>
    <col min="513" max="513" width="3.75" style="28" customWidth="1"/>
    <col min="514" max="528" width="5.375" style="28" customWidth="1"/>
    <col min="529" max="768" width="9" style="28"/>
    <col min="769" max="769" width="3.75" style="28" customWidth="1"/>
    <col min="770" max="784" width="5.375" style="28" customWidth="1"/>
    <col min="785" max="1024" width="9" style="28"/>
    <col min="1025" max="1025" width="3.75" style="28" customWidth="1"/>
    <col min="1026" max="1040" width="5.375" style="28" customWidth="1"/>
    <col min="1041" max="1280" width="9" style="28"/>
    <col min="1281" max="1281" width="3.75" style="28" customWidth="1"/>
    <col min="1282" max="1296" width="5.375" style="28" customWidth="1"/>
    <col min="1297" max="1536" width="9" style="28"/>
    <col min="1537" max="1537" width="3.75" style="28" customWidth="1"/>
    <col min="1538" max="1552" width="5.375" style="28" customWidth="1"/>
    <col min="1553" max="1792" width="9" style="28"/>
    <col min="1793" max="1793" width="3.75" style="28" customWidth="1"/>
    <col min="1794" max="1808" width="5.375" style="28" customWidth="1"/>
    <col min="1809" max="2048" width="9" style="28"/>
    <col min="2049" max="2049" width="3.75" style="28" customWidth="1"/>
    <col min="2050" max="2064" width="5.375" style="28" customWidth="1"/>
    <col min="2065" max="2304" width="9" style="28"/>
    <col min="2305" max="2305" width="3.75" style="28" customWidth="1"/>
    <col min="2306" max="2320" width="5.375" style="28" customWidth="1"/>
    <col min="2321" max="2560" width="9" style="28"/>
    <col min="2561" max="2561" width="3.75" style="28" customWidth="1"/>
    <col min="2562" max="2576" width="5.375" style="28" customWidth="1"/>
    <col min="2577" max="2816" width="9" style="28"/>
    <col min="2817" max="2817" width="3.75" style="28" customWidth="1"/>
    <col min="2818" max="2832" width="5.375" style="28" customWidth="1"/>
    <col min="2833" max="3072" width="9" style="28"/>
    <col min="3073" max="3073" width="3.75" style="28" customWidth="1"/>
    <col min="3074" max="3088" width="5.375" style="28" customWidth="1"/>
    <col min="3089" max="3328" width="9" style="28"/>
    <col min="3329" max="3329" width="3.75" style="28" customWidth="1"/>
    <col min="3330" max="3344" width="5.375" style="28" customWidth="1"/>
    <col min="3345" max="3584" width="9" style="28"/>
    <col min="3585" max="3585" width="3.75" style="28" customWidth="1"/>
    <col min="3586" max="3600" width="5.375" style="28" customWidth="1"/>
    <col min="3601" max="3840" width="9" style="28"/>
    <col min="3841" max="3841" width="3.75" style="28" customWidth="1"/>
    <col min="3842" max="3856" width="5.375" style="28" customWidth="1"/>
    <col min="3857" max="4096" width="9" style="28"/>
    <col min="4097" max="4097" width="3.75" style="28" customWidth="1"/>
    <col min="4098" max="4112" width="5.375" style="28" customWidth="1"/>
    <col min="4113" max="4352" width="9" style="28"/>
    <col min="4353" max="4353" width="3.75" style="28" customWidth="1"/>
    <col min="4354" max="4368" width="5.375" style="28" customWidth="1"/>
    <col min="4369" max="4608" width="9" style="28"/>
    <col min="4609" max="4609" width="3.75" style="28" customWidth="1"/>
    <col min="4610" max="4624" width="5.375" style="28" customWidth="1"/>
    <col min="4625" max="4864" width="9" style="28"/>
    <col min="4865" max="4865" width="3.75" style="28" customWidth="1"/>
    <col min="4866" max="4880" width="5.375" style="28" customWidth="1"/>
    <col min="4881" max="5120" width="9" style="28"/>
    <col min="5121" max="5121" width="3.75" style="28" customWidth="1"/>
    <col min="5122" max="5136" width="5.375" style="28" customWidth="1"/>
    <col min="5137" max="5376" width="9" style="28"/>
    <col min="5377" max="5377" width="3.75" style="28" customWidth="1"/>
    <col min="5378" max="5392" width="5.375" style="28" customWidth="1"/>
    <col min="5393" max="5632" width="9" style="28"/>
    <col min="5633" max="5633" width="3.75" style="28" customWidth="1"/>
    <col min="5634" max="5648" width="5.375" style="28" customWidth="1"/>
    <col min="5649" max="5888" width="9" style="28"/>
    <col min="5889" max="5889" width="3.75" style="28" customWidth="1"/>
    <col min="5890" max="5904" width="5.375" style="28" customWidth="1"/>
    <col min="5905" max="6144" width="9" style="28"/>
    <col min="6145" max="6145" width="3.75" style="28" customWidth="1"/>
    <col min="6146" max="6160" width="5.375" style="28" customWidth="1"/>
    <col min="6161" max="6400" width="9" style="28"/>
    <col min="6401" max="6401" width="3.75" style="28" customWidth="1"/>
    <col min="6402" max="6416" width="5.375" style="28" customWidth="1"/>
    <col min="6417" max="6656" width="9" style="28"/>
    <col min="6657" max="6657" width="3.75" style="28" customWidth="1"/>
    <col min="6658" max="6672" width="5.375" style="28" customWidth="1"/>
    <col min="6673" max="6912" width="9" style="28"/>
    <col min="6913" max="6913" width="3.75" style="28" customWidth="1"/>
    <col min="6914" max="6928" width="5.375" style="28" customWidth="1"/>
    <col min="6929" max="7168" width="9" style="28"/>
    <col min="7169" max="7169" width="3.75" style="28" customWidth="1"/>
    <col min="7170" max="7184" width="5.375" style="28" customWidth="1"/>
    <col min="7185" max="7424" width="9" style="28"/>
    <col min="7425" max="7425" width="3.75" style="28" customWidth="1"/>
    <col min="7426" max="7440" width="5.375" style="28" customWidth="1"/>
    <col min="7441" max="7680" width="9" style="28"/>
    <col min="7681" max="7681" width="3.75" style="28" customWidth="1"/>
    <col min="7682" max="7696" width="5.375" style="28" customWidth="1"/>
    <col min="7697" max="7936" width="9" style="28"/>
    <col min="7937" max="7937" width="3.75" style="28" customWidth="1"/>
    <col min="7938" max="7952" width="5.375" style="28" customWidth="1"/>
    <col min="7953" max="8192" width="9" style="28"/>
    <col min="8193" max="8193" width="3.75" style="28" customWidth="1"/>
    <col min="8194" max="8208" width="5.375" style="28" customWidth="1"/>
    <col min="8209" max="8448" width="9" style="28"/>
    <col min="8449" max="8449" width="3.75" style="28" customWidth="1"/>
    <col min="8450" max="8464" width="5.375" style="28" customWidth="1"/>
    <col min="8465" max="8704" width="9" style="28"/>
    <col min="8705" max="8705" width="3.75" style="28" customWidth="1"/>
    <col min="8706" max="8720" width="5.375" style="28" customWidth="1"/>
    <col min="8721" max="8960" width="9" style="28"/>
    <col min="8961" max="8961" width="3.75" style="28" customWidth="1"/>
    <col min="8962" max="8976" width="5.375" style="28" customWidth="1"/>
    <col min="8977" max="9216" width="9" style="28"/>
    <col min="9217" max="9217" width="3.75" style="28" customWidth="1"/>
    <col min="9218" max="9232" width="5.375" style="28" customWidth="1"/>
    <col min="9233" max="9472" width="9" style="28"/>
    <col min="9473" max="9473" width="3.75" style="28" customWidth="1"/>
    <col min="9474" max="9488" width="5.375" style="28" customWidth="1"/>
    <col min="9489" max="9728" width="9" style="28"/>
    <col min="9729" max="9729" width="3.75" style="28" customWidth="1"/>
    <col min="9730" max="9744" width="5.375" style="28" customWidth="1"/>
    <col min="9745" max="9984" width="9" style="28"/>
    <col min="9985" max="9985" width="3.75" style="28" customWidth="1"/>
    <col min="9986" max="10000" width="5.375" style="28" customWidth="1"/>
    <col min="10001" max="10240" width="9" style="28"/>
    <col min="10241" max="10241" width="3.75" style="28" customWidth="1"/>
    <col min="10242" max="10256" width="5.375" style="28" customWidth="1"/>
    <col min="10257" max="10496" width="9" style="28"/>
    <col min="10497" max="10497" width="3.75" style="28" customWidth="1"/>
    <col min="10498" max="10512" width="5.375" style="28" customWidth="1"/>
    <col min="10513" max="10752" width="9" style="28"/>
    <col min="10753" max="10753" width="3.75" style="28" customWidth="1"/>
    <col min="10754" max="10768" width="5.375" style="28" customWidth="1"/>
    <col min="10769" max="11008" width="9" style="28"/>
    <col min="11009" max="11009" width="3.75" style="28" customWidth="1"/>
    <col min="11010" max="11024" width="5.375" style="28" customWidth="1"/>
    <col min="11025" max="11264" width="9" style="28"/>
    <col min="11265" max="11265" width="3.75" style="28" customWidth="1"/>
    <col min="11266" max="11280" width="5.375" style="28" customWidth="1"/>
    <col min="11281" max="11520" width="9" style="28"/>
    <col min="11521" max="11521" width="3.75" style="28" customWidth="1"/>
    <col min="11522" max="11536" width="5.375" style="28" customWidth="1"/>
    <col min="11537" max="11776" width="9" style="28"/>
    <col min="11777" max="11777" width="3.75" style="28" customWidth="1"/>
    <col min="11778" max="11792" width="5.375" style="28" customWidth="1"/>
    <col min="11793" max="12032" width="9" style="28"/>
    <col min="12033" max="12033" width="3.75" style="28" customWidth="1"/>
    <col min="12034" max="12048" width="5.375" style="28" customWidth="1"/>
    <col min="12049" max="12288" width="9" style="28"/>
    <col min="12289" max="12289" width="3.75" style="28" customWidth="1"/>
    <col min="12290" max="12304" width="5.375" style="28" customWidth="1"/>
    <col min="12305" max="12544" width="9" style="28"/>
    <col min="12545" max="12545" width="3.75" style="28" customWidth="1"/>
    <col min="12546" max="12560" width="5.375" style="28" customWidth="1"/>
    <col min="12561" max="12800" width="9" style="28"/>
    <col min="12801" max="12801" width="3.75" style="28" customWidth="1"/>
    <col min="12802" max="12816" width="5.375" style="28" customWidth="1"/>
    <col min="12817" max="13056" width="9" style="28"/>
    <col min="13057" max="13057" width="3.75" style="28" customWidth="1"/>
    <col min="13058" max="13072" width="5.375" style="28" customWidth="1"/>
    <col min="13073" max="13312" width="9" style="28"/>
    <col min="13313" max="13313" width="3.75" style="28" customWidth="1"/>
    <col min="13314" max="13328" width="5.375" style="28" customWidth="1"/>
    <col min="13329" max="13568" width="9" style="28"/>
    <col min="13569" max="13569" width="3.75" style="28" customWidth="1"/>
    <col min="13570" max="13584" width="5.375" style="28" customWidth="1"/>
    <col min="13585" max="13824" width="9" style="28"/>
    <col min="13825" max="13825" width="3.75" style="28" customWidth="1"/>
    <col min="13826" max="13840" width="5.375" style="28" customWidth="1"/>
    <col min="13841" max="14080" width="9" style="28"/>
    <col min="14081" max="14081" width="3.75" style="28" customWidth="1"/>
    <col min="14082" max="14096" width="5.375" style="28" customWidth="1"/>
    <col min="14097" max="14336" width="9" style="28"/>
    <col min="14337" max="14337" width="3.75" style="28" customWidth="1"/>
    <col min="14338" max="14352" width="5.375" style="28" customWidth="1"/>
    <col min="14353" max="14592" width="9" style="28"/>
    <col min="14593" max="14593" width="3.75" style="28" customWidth="1"/>
    <col min="14594" max="14608" width="5.375" style="28" customWidth="1"/>
    <col min="14609" max="14848" width="9" style="28"/>
    <col min="14849" max="14849" width="3.75" style="28" customWidth="1"/>
    <col min="14850" max="14864" width="5.375" style="28" customWidth="1"/>
    <col min="14865" max="15104" width="9" style="28"/>
    <col min="15105" max="15105" width="3.75" style="28" customWidth="1"/>
    <col min="15106" max="15120" width="5.375" style="28" customWidth="1"/>
    <col min="15121" max="15360" width="9" style="28"/>
    <col min="15361" max="15361" width="3.75" style="28" customWidth="1"/>
    <col min="15362" max="15376" width="5.375" style="28" customWidth="1"/>
    <col min="15377" max="15616" width="9" style="28"/>
    <col min="15617" max="15617" width="3.75" style="28" customWidth="1"/>
    <col min="15618" max="15632" width="5.375" style="28" customWidth="1"/>
    <col min="15633" max="15872" width="9" style="28"/>
    <col min="15873" max="15873" width="3.75" style="28" customWidth="1"/>
    <col min="15874" max="15888" width="5.375" style="28" customWidth="1"/>
    <col min="15889" max="16128" width="9" style="28"/>
    <col min="16129" max="16129" width="3.75" style="28" customWidth="1"/>
    <col min="16130" max="16144" width="5.375" style="28" customWidth="1"/>
    <col min="16145" max="16384" width="9" style="28"/>
  </cols>
  <sheetData>
    <row r="1" spans="1:16" ht="26.25" customHeight="1">
      <c r="A1" s="2497" t="s">
        <v>2653</v>
      </c>
      <c r="B1" s="2497"/>
      <c r="C1" s="2497"/>
      <c r="D1" s="2497"/>
      <c r="E1" s="2497"/>
      <c r="F1" s="27"/>
      <c r="G1" s="27"/>
      <c r="H1" s="27"/>
      <c r="I1" s="27"/>
      <c r="K1" s="2498"/>
      <c r="L1" s="2498"/>
      <c r="M1" s="2498"/>
      <c r="N1" s="2498"/>
      <c r="O1" s="2498"/>
      <c r="P1" s="2498"/>
    </row>
    <row r="2" spans="1:16" ht="23.25" customHeight="1">
      <c r="B2" s="2499" t="s">
        <v>1111</v>
      </c>
      <c r="C2" s="2499"/>
      <c r="D2" s="2499"/>
      <c r="E2" s="2499"/>
      <c r="F2" s="2499"/>
      <c r="G2" s="2499"/>
      <c r="H2" s="2499"/>
      <c r="I2" s="2499"/>
      <c r="J2" s="2499"/>
      <c r="K2" s="2499"/>
      <c r="L2" s="2499"/>
      <c r="M2" s="2499"/>
      <c r="N2" s="2499"/>
      <c r="O2" s="2499"/>
      <c r="P2" s="2499"/>
    </row>
    <row r="3" spans="1:16" s="29" customFormat="1" ht="43.5" customHeight="1">
      <c r="B3" s="2500"/>
      <c r="C3" s="2500"/>
      <c r="D3" s="2500"/>
      <c r="H3" s="2501" t="s">
        <v>456</v>
      </c>
      <c r="I3" s="2501"/>
      <c r="J3" s="2501"/>
      <c r="K3" s="2502"/>
      <c r="L3" s="2503"/>
      <c r="M3" s="2503"/>
      <c r="N3" s="2503"/>
      <c r="O3" s="2503"/>
      <c r="P3" s="2503"/>
    </row>
    <row r="4" spans="1:16" s="29" customFormat="1" ht="24.95" customHeight="1">
      <c r="H4" s="2504" t="s">
        <v>457</v>
      </c>
      <c r="I4" s="2504"/>
      <c r="J4" s="2504"/>
      <c r="K4" s="2505"/>
      <c r="L4" s="2506"/>
      <c r="M4" s="2506"/>
      <c r="N4" s="2506"/>
      <c r="O4" s="2506"/>
      <c r="P4" s="2506"/>
    </row>
    <row r="5" spans="1:16" ht="17.25" customHeight="1">
      <c r="B5" s="27"/>
      <c r="C5" s="27"/>
      <c r="D5" s="27"/>
      <c r="E5" s="27"/>
      <c r="F5" s="27"/>
      <c r="G5" s="27"/>
      <c r="H5" s="27"/>
      <c r="I5" s="27"/>
      <c r="J5" s="27"/>
      <c r="K5" s="27"/>
      <c r="L5" s="27"/>
      <c r="M5" s="27"/>
      <c r="N5" s="27"/>
      <c r="O5" s="27"/>
      <c r="P5" s="27"/>
    </row>
    <row r="6" spans="1:16" ht="21" customHeight="1">
      <c r="B6" s="30" t="s">
        <v>1112</v>
      </c>
      <c r="C6" s="31"/>
      <c r="D6" s="31"/>
      <c r="E6" s="31"/>
      <c r="F6" s="31"/>
      <c r="G6" s="31"/>
      <c r="H6" s="31"/>
      <c r="I6" s="31"/>
      <c r="J6" s="31"/>
      <c r="K6" s="31"/>
      <c r="L6" s="31"/>
      <c r="M6" s="31"/>
      <c r="N6" s="31"/>
      <c r="O6" s="31"/>
      <c r="P6" s="33"/>
    </row>
    <row r="7" spans="1:16" ht="21" customHeight="1">
      <c r="B7" s="30" t="s">
        <v>1113</v>
      </c>
      <c r="C7" s="31"/>
      <c r="D7" s="31"/>
      <c r="E7" s="31"/>
      <c r="F7" s="31"/>
      <c r="G7" s="31"/>
      <c r="H7" s="31"/>
      <c r="I7" s="31"/>
      <c r="J7" s="31"/>
      <c r="K7" s="31"/>
      <c r="L7" s="31"/>
      <c r="M7" s="31"/>
      <c r="N7" s="2484"/>
      <c r="O7" s="2485"/>
      <c r="P7" s="366" t="s">
        <v>459</v>
      </c>
    </row>
    <row r="8" spans="1:16" ht="21" customHeight="1">
      <c r="B8" s="2488" t="s">
        <v>1114</v>
      </c>
      <c r="C8" s="2482"/>
      <c r="D8" s="2482"/>
      <c r="E8" s="2482"/>
      <c r="F8" s="2482"/>
      <c r="G8" s="2482"/>
      <c r="H8" s="2482"/>
      <c r="I8" s="2482"/>
      <c r="J8" s="2482"/>
      <c r="K8" s="2482"/>
      <c r="L8" s="2482"/>
      <c r="M8" s="2483"/>
      <c r="N8" s="2484"/>
      <c r="O8" s="2485"/>
      <c r="P8" s="366" t="s">
        <v>459</v>
      </c>
    </row>
    <row r="9" spans="1:16" ht="21" customHeight="1">
      <c r="B9" s="2488" t="s">
        <v>1115</v>
      </c>
      <c r="C9" s="2482"/>
      <c r="D9" s="2482"/>
      <c r="E9" s="2482"/>
      <c r="F9" s="2482"/>
      <c r="G9" s="2482"/>
      <c r="H9" s="2482"/>
      <c r="I9" s="2482"/>
      <c r="J9" s="2482"/>
      <c r="K9" s="2482"/>
      <c r="L9" s="2482"/>
      <c r="M9" s="2483"/>
      <c r="N9" s="2484"/>
      <c r="O9" s="2485"/>
      <c r="P9" s="366" t="s">
        <v>459</v>
      </c>
    </row>
    <row r="10" spans="1:16" ht="21" customHeight="1">
      <c r="B10" s="2494" t="s">
        <v>1116</v>
      </c>
      <c r="C10" s="2481" t="s">
        <v>1117</v>
      </c>
      <c r="D10" s="2482"/>
      <c r="E10" s="2482"/>
      <c r="F10" s="2482"/>
      <c r="G10" s="2482"/>
      <c r="H10" s="2482"/>
      <c r="I10" s="2482"/>
      <c r="J10" s="2482"/>
      <c r="K10" s="2482"/>
      <c r="L10" s="2482"/>
      <c r="M10" s="2483"/>
      <c r="N10" s="2484"/>
      <c r="O10" s="2485"/>
      <c r="P10" s="366" t="s">
        <v>459</v>
      </c>
    </row>
    <row r="11" spans="1:16" ht="21" customHeight="1">
      <c r="B11" s="2495"/>
      <c r="C11" s="2481" t="s">
        <v>1118</v>
      </c>
      <c r="D11" s="2482"/>
      <c r="E11" s="2482"/>
      <c r="F11" s="2482"/>
      <c r="G11" s="2482"/>
      <c r="H11" s="2482"/>
      <c r="I11" s="2482"/>
      <c r="J11" s="2482"/>
      <c r="K11" s="2482"/>
      <c r="L11" s="2482"/>
      <c r="M11" s="2483"/>
      <c r="N11" s="2484"/>
      <c r="O11" s="2485"/>
      <c r="P11" s="366" t="s">
        <v>459</v>
      </c>
    </row>
    <row r="12" spans="1:16" ht="21" customHeight="1">
      <c r="B12" s="2495"/>
      <c r="C12" s="2481" t="s">
        <v>1119</v>
      </c>
      <c r="D12" s="2482"/>
      <c r="E12" s="2482"/>
      <c r="F12" s="2482"/>
      <c r="G12" s="2482"/>
      <c r="H12" s="2482"/>
      <c r="I12" s="2482"/>
      <c r="J12" s="2482"/>
      <c r="K12" s="2482"/>
      <c r="L12" s="2482"/>
      <c r="M12" s="2483"/>
      <c r="N12" s="2484"/>
      <c r="O12" s="2485"/>
      <c r="P12" s="366" t="s">
        <v>459</v>
      </c>
    </row>
    <row r="13" spans="1:16" ht="21" customHeight="1">
      <c r="B13" s="2495"/>
      <c r="C13" s="2481" t="s">
        <v>1120</v>
      </c>
      <c r="D13" s="2482"/>
      <c r="E13" s="2482"/>
      <c r="F13" s="2482"/>
      <c r="G13" s="2482"/>
      <c r="H13" s="2482"/>
      <c r="I13" s="2482"/>
      <c r="J13" s="2482"/>
      <c r="K13" s="2482"/>
      <c r="L13" s="2482"/>
      <c r="M13" s="2483"/>
      <c r="N13" s="2484"/>
      <c r="O13" s="2485"/>
      <c r="P13" s="366" t="s">
        <v>459</v>
      </c>
    </row>
    <row r="14" spans="1:16" ht="21" customHeight="1">
      <c r="B14" s="2495"/>
      <c r="C14" s="2481" t="s">
        <v>1121</v>
      </c>
      <c r="D14" s="2482"/>
      <c r="E14" s="2482"/>
      <c r="F14" s="2482"/>
      <c r="G14" s="2482"/>
      <c r="H14" s="2482"/>
      <c r="I14" s="2482"/>
      <c r="J14" s="2482"/>
      <c r="K14" s="2482"/>
      <c r="L14" s="2482"/>
      <c r="M14" s="2483"/>
      <c r="N14" s="2484"/>
      <c r="O14" s="2485"/>
      <c r="P14" s="366" t="s">
        <v>459</v>
      </c>
    </row>
    <row r="15" spans="1:16" ht="21" customHeight="1">
      <c r="B15" s="2495"/>
      <c r="C15" s="2481" t="s">
        <v>1122</v>
      </c>
      <c r="D15" s="2482"/>
      <c r="E15" s="2482"/>
      <c r="F15" s="2482"/>
      <c r="G15" s="2482"/>
      <c r="H15" s="2482"/>
      <c r="I15" s="2482"/>
      <c r="J15" s="2482"/>
      <c r="K15" s="2482"/>
      <c r="L15" s="2482"/>
      <c r="M15" s="2483"/>
      <c r="N15" s="2484"/>
      <c r="O15" s="2485"/>
      <c r="P15" s="366" t="s">
        <v>459</v>
      </c>
    </row>
    <row r="16" spans="1:16" ht="21" customHeight="1">
      <c r="B16" s="2495"/>
      <c r="C16" s="2481" t="s">
        <v>1123</v>
      </c>
      <c r="D16" s="2482"/>
      <c r="E16" s="2482"/>
      <c r="F16" s="2482"/>
      <c r="G16" s="2482"/>
      <c r="H16" s="2482"/>
      <c r="I16" s="2482"/>
      <c r="J16" s="2482"/>
      <c r="K16" s="2482"/>
      <c r="L16" s="2482"/>
      <c r="M16" s="2483"/>
      <c r="N16" s="2484"/>
      <c r="O16" s="2485"/>
      <c r="P16" s="366" t="s">
        <v>459</v>
      </c>
    </row>
    <row r="17" spans="2:16" ht="39" customHeight="1">
      <c r="B17" s="2495"/>
      <c r="C17" s="2488" t="s">
        <v>1124</v>
      </c>
      <c r="D17" s="2489"/>
      <c r="E17" s="2489"/>
      <c r="F17" s="2489"/>
      <c r="G17" s="2489"/>
      <c r="H17" s="2489"/>
      <c r="I17" s="2489"/>
      <c r="J17" s="2489"/>
      <c r="K17" s="2489"/>
      <c r="L17" s="2489"/>
      <c r="M17" s="2490"/>
      <c r="N17" s="2484"/>
      <c r="O17" s="2485"/>
      <c r="P17" s="366" t="s">
        <v>459</v>
      </c>
    </row>
    <row r="18" spans="2:16" ht="39" customHeight="1">
      <c r="B18" s="2496"/>
      <c r="C18" s="2488" t="s">
        <v>1125</v>
      </c>
      <c r="D18" s="2489"/>
      <c r="E18" s="2489"/>
      <c r="F18" s="2489"/>
      <c r="G18" s="2489"/>
      <c r="H18" s="2489"/>
      <c r="I18" s="2489"/>
      <c r="J18" s="2489"/>
      <c r="K18" s="2489"/>
      <c r="L18" s="2489"/>
      <c r="M18" s="2490"/>
      <c r="N18" s="2484"/>
      <c r="O18" s="2485"/>
      <c r="P18" s="366" t="s">
        <v>458</v>
      </c>
    </row>
    <row r="19" spans="2:16" ht="21" customHeight="1">
      <c r="B19" s="2491" t="s">
        <v>1126</v>
      </c>
      <c r="C19" s="2492"/>
      <c r="D19" s="2492"/>
      <c r="E19" s="2492"/>
      <c r="F19" s="2492"/>
      <c r="G19" s="2492"/>
      <c r="H19" s="2492"/>
      <c r="I19" s="2492"/>
      <c r="J19" s="2492"/>
      <c r="K19" s="2492"/>
      <c r="L19" s="2492"/>
      <c r="M19" s="2493"/>
      <c r="N19" s="2484"/>
      <c r="O19" s="2485"/>
      <c r="P19" s="366" t="s">
        <v>459</v>
      </c>
    </row>
    <row r="20" spans="2:16" ht="14.25" customHeight="1">
      <c r="B20" s="34"/>
      <c r="C20" s="34"/>
      <c r="D20" s="35"/>
      <c r="E20" s="35"/>
      <c r="F20" s="35"/>
      <c r="G20" s="35"/>
      <c r="H20" s="35"/>
      <c r="I20" s="35"/>
      <c r="J20" s="35"/>
      <c r="K20" s="35"/>
      <c r="L20" s="35"/>
      <c r="M20" s="35"/>
      <c r="N20" s="35"/>
      <c r="O20" s="35"/>
      <c r="P20" s="35"/>
    </row>
    <row r="21" spans="2:16" ht="14.25">
      <c r="B21" s="28" t="s">
        <v>1127</v>
      </c>
      <c r="C21" s="27"/>
      <c r="D21" s="27"/>
      <c r="E21" s="27"/>
      <c r="F21" s="27"/>
      <c r="G21" s="27"/>
      <c r="H21" s="27"/>
      <c r="I21" s="27"/>
      <c r="J21" s="27"/>
      <c r="K21" s="27"/>
      <c r="L21" s="27"/>
      <c r="M21" s="27"/>
      <c r="N21" s="27"/>
      <c r="O21" s="27"/>
      <c r="P21" s="27"/>
    </row>
    <row r="22" spans="2:16" ht="14.25" customHeight="1">
      <c r="B22" s="2486" t="s">
        <v>2654</v>
      </c>
      <c r="C22" s="2486"/>
      <c r="D22" s="2486"/>
      <c r="E22" s="2486"/>
      <c r="F22" s="2486"/>
      <c r="G22" s="2486"/>
      <c r="H22" s="2486"/>
      <c r="I22" s="2486"/>
      <c r="J22" s="2486"/>
      <c r="K22" s="2486"/>
      <c r="L22" s="2486"/>
      <c r="M22" s="2486"/>
      <c r="N22" s="2486"/>
      <c r="O22" s="2486"/>
      <c r="P22" s="2486"/>
    </row>
    <row r="23" spans="2:16" ht="14.25" customHeight="1">
      <c r="B23" s="2486"/>
      <c r="C23" s="2486"/>
      <c r="D23" s="2486"/>
      <c r="E23" s="2486"/>
      <c r="F23" s="2486"/>
      <c r="G23" s="2486"/>
      <c r="H23" s="2486"/>
      <c r="I23" s="2486"/>
      <c r="J23" s="2486"/>
      <c r="K23" s="2486"/>
      <c r="L23" s="2486"/>
      <c r="M23" s="2486"/>
      <c r="N23" s="2486"/>
      <c r="O23" s="2486"/>
      <c r="P23" s="2486"/>
    </row>
    <row r="24" spans="2:16" ht="14.25" customHeight="1">
      <c r="B24" s="2486"/>
      <c r="C24" s="2486"/>
      <c r="D24" s="2486"/>
      <c r="E24" s="2486"/>
      <c r="F24" s="2486"/>
      <c r="G24" s="2486"/>
      <c r="H24" s="2486"/>
      <c r="I24" s="2486"/>
      <c r="J24" s="2486"/>
      <c r="K24" s="2486"/>
      <c r="L24" s="2486"/>
      <c r="M24" s="2486"/>
      <c r="N24" s="2486"/>
      <c r="O24" s="2486"/>
      <c r="P24" s="2486"/>
    </row>
    <row r="25" spans="2:16" ht="14.25" customHeight="1">
      <c r="B25" s="2486"/>
      <c r="C25" s="2486"/>
      <c r="D25" s="2486"/>
      <c r="E25" s="2486"/>
      <c r="F25" s="2486"/>
      <c r="G25" s="2486"/>
      <c r="H25" s="2486"/>
      <c r="I25" s="2486"/>
      <c r="J25" s="2486"/>
      <c r="K25" s="2486"/>
      <c r="L25" s="2486"/>
      <c r="M25" s="2486"/>
      <c r="N25" s="2486"/>
      <c r="O25" s="2486"/>
      <c r="P25" s="2486"/>
    </row>
    <row r="26" spans="2:16" ht="14.25" customHeight="1">
      <c r="B26" s="2486"/>
      <c r="C26" s="2486"/>
      <c r="D26" s="2486"/>
      <c r="E26" s="2486"/>
      <c r="F26" s="2486"/>
      <c r="G26" s="2486"/>
      <c r="H26" s="2486"/>
      <c r="I26" s="2486"/>
      <c r="J26" s="2486"/>
      <c r="K26" s="2486"/>
      <c r="L26" s="2486"/>
      <c r="M26" s="2486"/>
      <c r="N26" s="2486"/>
      <c r="O26" s="2486"/>
      <c r="P26" s="2486"/>
    </row>
    <row r="27" spans="2:16" ht="14.25" customHeight="1">
      <c r="B27" s="2486"/>
      <c r="C27" s="2486"/>
      <c r="D27" s="2486"/>
      <c r="E27" s="2486"/>
      <c r="F27" s="2486"/>
      <c r="G27" s="2486"/>
      <c r="H27" s="2486"/>
      <c r="I27" s="2486"/>
      <c r="J27" s="2486"/>
      <c r="K27" s="2486"/>
      <c r="L27" s="2486"/>
      <c r="M27" s="2486"/>
      <c r="N27" s="2486"/>
      <c r="O27" s="2486"/>
      <c r="P27" s="2486"/>
    </row>
    <row r="28" spans="2:16" ht="14.25" customHeight="1">
      <c r="B28" s="2486"/>
      <c r="C28" s="2486"/>
      <c r="D28" s="2486"/>
      <c r="E28" s="2486"/>
      <c r="F28" s="2486"/>
      <c r="G28" s="2486"/>
      <c r="H28" s="2486"/>
      <c r="I28" s="2486"/>
      <c r="J28" s="2486"/>
      <c r="K28" s="2486"/>
      <c r="L28" s="2486"/>
      <c r="M28" s="2486"/>
      <c r="N28" s="2486"/>
      <c r="O28" s="2486"/>
      <c r="P28" s="2486"/>
    </row>
    <row r="29" spans="2:16" ht="14.25" customHeight="1">
      <c r="B29" s="2486"/>
      <c r="C29" s="2486"/>
      <c r="D29" s="2486"/>
      <c r="E29" s="2486"/>
      <c r="F29" s="2486"/>
      <c r="G29" s="2486"/>
      <c r="H29" s="2486"/>
      <c r="I29" s="2486"/>
      <c r="J29" s="2486"/>
      <c r="K29" s="2486"/>
      <c r="L29" s="2486"/>
      <c r="M29" s="2486"/>
      <c r="N29" s="2486"/>
      <c r="O29" s="2486"/>
      <c r="P29" s="2486"/>
    </row>
    <row r="30" spans="2:16" ht="14.25" customHeight="1">
      <c r="B30" s="2486"/>
      <c r="C30" s="2486"/>
      <c r="D30" s="2486"/>
      <c r="E30" s="2486"/>
      <c r="F30" s="2486"/>
      <c r="G30" s="2486"/>
      <c r="H30" s="2486"/>
      <c r="I30" s="2486"/>
      <c r="J30" s="2486"/>
      <c r="K30" s="2486"/>
      <c r="L30" s="2486"/>
      <c r="M30" s="2486"/>
      <c r="N30" s="2486"/>
      <c r="O30" s="2486"/>
      <c r="P30" s="2486"/>
    </row>
    <row r="31" spans="2:16" ht="14.25" customHeight="1">
      <c r="B31" s="2486"/>
      <c r="C31" s="2486"/>
      <c r="D31" s="2486"/>
      <c r="E31" s="2486"/>
      <c r="F31" s="2486"/>
      <c r="G31" s="2486"/>
      <c r="H31" s="2486"/>
      <c r="I31" s="2486"/>
      <c r="J31" s="2486"/>
      <c r="K31" s="2486"/>
      <c r="L31" s="2486"/>
      <c r="M31" s="2486"/>
      <c r="N31" s="2486"/>
      <c r="O31" s="2486"/>
      <c r="P31" s="2486"/>
    </row>
    <row r="32" spans="2:16" ht="14.25" customHeight="1">
      <c r="B32" s="2486"/>
      <c r="C32" s="2486"/>
      <c r="D32" s="2486"/>
      <c r="E32" s="2486"/>
      <c r="F32" s="2486"/>
      <c r="G32" s="2486"/>
      <c r="H32" s="2486"/>
      <c r="I32" s="2486"/>
      <c r="J32" s="2486"/>
      <c r="K32" s="2486"/>
      <c r="L32" s="2486"/>
      <c r="M32" s="2486"/>
      <c r="N32" s="2486"/>
      <c r="O32" s="2486"/>
      <c r="P32" s="2486"/>
    </row>
    <row r="33" spans="2:16" ht="14.25" customHeight="1">
      <c r="B33" s="2486"/>
      <c r="C33" s="2486"/>
      <c r="D33" s="2486"/>
      <c r="E33" s="2486"/>
      <c r="F33" s="2486"/>
      <c r="G33" s="2486"/>
      <c r="H33" s="2486"/>
      <c r="I33" s="2486"/>
      <c r="J33" s="2486"/>
      <c r="K33" s="2486"/>
      <c r="L33" s="2486"/>
      <c r="M33" s="2486"/>
      <c r="N33" s="2486"/>
      <c r="O33" s="2486"/>
      <c r="P33" s="2486"/>
    </row>
    <row r="34" spans="2:16" ht="14.25" customHeight="1">
      <c r="B34" s="2486"/>
      <c r="C34" s="2486"/>
      <c r="D34" s="2486"/>
      <c r="E34" s="2486"/>
      <c r="F34" s="2486"/>
      <c r="G34" s="2486"/>
      <c r="H34" s="2486"/>
      <c r="I34" s="2486"/>
      <c r="J34" s="2486"/>
      <c r="K34" s="2486"/>
      <c r="L34" s="2486"/>
      <c r="M34" s="2486"/>
      <c r="N34" s="2486"/>
      <c r="O34" s="2486"/>
      <c r="P34" s="2486"/>
    </row>
    <row r="35" spans="2:16">
      <c r="B35" s="2487"/>
      <c r="C35" s="2487"/>
      <c r="D35" s="2487"/>
      <c r="E35" s="2487"/>
      <c r="F35" s="2487"/>
      <c r="G35" s="2487"/>
      <c r="H35" s="2487"/>
      <c r="I35" s="2487"/>
      <c r="J35" s="2487"/>
      <c r="K35" s="2487"/>
      <c r="L35" s="2487"/>
      <c r="M35" s="2487"/>
      <c r="N35" s="2487"/>
      <c r="O35" s="2487"/>
      <c r="P35" s="2487"/>
    </row>
    <row r="36" spans="2:16" ht="14.25">
      <c r="B36" s="27"/>
      <c r="C36" s="27"/>
      <c r="D36" s="27"/>
      <c r="E36" s="27"/>
      <c r="F36" s="27"/>
      <c r="G36" s="27"/>
      <c r="H36" s="27"/>
      <c r="I36" s="27"/>
      <c r="J36" s="27"/>
      <c r="K36" s="27"/>
      <c r="L36" s="27"/>
      <c r="M36" s="27"/>
      <c r="N36" s="27"/>
      <c r="O36" s="27"/>
      <c r="P36" s="27"/>
    </row>
  </sheetData>
  <mergeCells count="35">
    <mergeCell ref="B9:M9"/>
    <mergeCell ref="N9:O9"/>
    <mergeCell ref="A1:E1"/>
    <mergeCell ref="K1:P1"/>
    <mergeCell ref="B2:P2"/>
    <mergeCell ref="B3:D3"/>
    <mergeCell ref="H3:J3"/>
    <mergeCell ref="K3:P3"/>
    <mergeCell ref="H4:J4"/>
    <mergeCell ref="K4:P4"/>
    <mergeCell ref="N7:O7"/>
    <mergeCell ref="B8:M8"/>
    <mergeCell ref="N8:O8"/>
    <mergeCell ref="B22:P35"/>
    <mergeCell ref="N16:O16"/>
    <mergeCell ref="C18:M18"/>
    <mergeCell ref="N18:O18"/>
    <mergeCell ref="B19:M19"/>
    <mergeCell ref="N19:O19"/>
    <mergeCell ref="C17:M17"/>
    <mergeCell ref="N17:O17"/>
    <mergeCell ref="B10:B18"/>
    <mergeCell ref="C10:M10"/>
    <mergeCell ref="N10:O10"/>
    <mergeCell ref="C11:M11"/>
    <mergeCell ref="N11:O11"/>
    <mergeCell ref="C16:M16"/>
    <mergeCell ref="N13:O13"/>
    <mergeCell ref="C14:M14"/>
    <mergeCell ref="C12:M12"/>
    <mergeCell ref="N12:O12"/>
    <mergeCell ref="C13:M13"/>
    <mergeCell ref="N14:O14"/>
    <mergeCell ref="C15:M15"/>
    <mergeCell ref="N15:O15"/>
  </mergeCells>
  <phoneticPr fontId="1"/>
  <dataValidations count="1">
    <dataValidation imeMode="hiragana" allowBlank="1" showInputMessage="1" showErrorMessage="1" sqref="K3:P3 JG3:JL3 TC3:TH3 ACY3:ADD3 AMU3:AMZ3 AWQ3:AWV3 BGM3:BGR3 BQI3:BQN3 CAE3:CAJ3 CKA3:CKF3 CTW3:CUB3 DDS3:DDX3 DNO3:DNT3 DXK3:DXP3 EHG3:EHL3 ERC3:ERH3 FAY3:FBD3 FKU3:FKZ3 FUQ3:FUV3 GEM3:GER3 GOI3:GON3 GYE3:GYJ3 HIA3:HIF3 HRW3:HSB3 IBS3:IBX3 ILO3:ILT3 IVK3:IVP3 JFG3:JFL3 JPC3:JPH3 JYY3:JZD3 KIU3:KIZ3 KSQ3:KSV3 LCM3:LCR3 LMI3:LMN3 LWE3:LWJ3 MGA3:MGF3 MPW3:MQB3 MZS3:MZX3 NJO3:NJT3 NTK3:NTP3 ODG3:ODL3 ONC3:ONH3 OWY3:OXD3 PGU3:PGZ3 PQQ3:PQV3 QAM3:QAR3 QKI3:QKN3 QUE3:QUJ3 REA3:REF3 RNW3:ROB3 RXS3:RXX3 SHO3:SHT3 SRK3:SRP3 TBG3:TBL3 TLC3:TLH3 TUY3:TVD3 UEU3:UEZ3 UOQ3:UOV3 UYM3:UYR3 VII3:VIN3 VSE3:VSJ3 WCA3:WCF3 WLW3:WMB3 WVS3:WVX3 K65532:P65532 JG65532:JL65532 TC65532:TH65532 ACY65532:ADD65532 AMU65532:AMZ65532 AWQ65532:AWV65532 BGM65532:BGR65532 BQI65532:BQN65532 CAE65532:CAJ65532 CKA65532:CKF65532 CTW65532:CUB65532 DDS65532:DDX65532 DNO65532:DNT65532 DXK65532:DXP65532 EHG65532:EHL65532 ERC65532:ERH65532 FAY65532:FBD65532 FKU65532:FKZ65532 FUQ65532:FUV65532 GEM65532:GER65532 GOI65532:GON65532 GYE65532:GYJ65532 HIA65532:HIF65532 HRW65532:HSB65532 IBS65532:IBX65532 ILO65532:ILT65532 IVK65532:IVP65532 JFG65532:JFL65532 JPC65532:JPH65532 JYY65532:JZD65532 KIU65532:KIZ65532 KSQ65532:KSV65532 LCM65532:LCR65532 LMI65532:LMN65532 LWE65532:LWJ65532 MGA65532:MGF65532 MPW65532:MQB65532 MZS65532:MZX65532 NJO65532:NJT65532 NTK65532:NTP65532 ODG65532:ODL65532 ONC65532:ONH65532 OWY65532:OXD65532 PGU65532:PGZ65532 PQQ65532:PQV65532 QAM65532:QAR65532 QKI65532:QKN65532 QUE65532:QUJ65532 REA65532:REF65532 RNW65532:ROB65532 RXS65532:RXX65532 SHO65532:SHT65532 SRK65532:SRP65532 TBG65532:TBL65532 TLC65532:TLH65532 TUY65532:TVD65532 UEU65532:UEZ65532 UOQ65532:UOV65532 UYM65532:UYR65532 VII65532:VIN65532 VSE65532:VSJ65532 WCA65532:WCF65532 WLW65532:WMB65532 WVS65532:WVX65532 K131068:P131068 JG131068:JL131068 TC131068:TH131068 ACY131068:ADD131068 AMU131068:AMZ131068 AWQ131068:AWV131068 BGM131068:BGR131068 BQI131068:BQN131068 CAE131068:CAJ131068 CKA131068:CKF131068 CTW131068:CUB131068 DDS131068:DDX131068 DNO131068:DNT131068 DXK131068:DXP131068 EHG131068:EHL131068 ERC131068:ERH131068 FAY131068:FBD131068 FKU131068:FKZ131068 FUQ131068:FUV131068 GEM131068:GER131068 GOI131068:GON131068 GYE131068:GYJ131068 HIA131068:HIF131068 HRW131068:HSB131068 IBS131068:IBX131068 ILO131068:ILT131068 IVK131068:IVP131068 JFG131068:JFL131068 JPC131068:JPH131068 JYY131068:JZD131068 KIU131068:KIZ131068 KSQ131068:KSV131068 LCM131068:LCR131068 LMI131068:LMN131068 LWE131068:LWJ131068 MGA131068:MGF131068 MPW131068:MQB131068 MZS131068:MZX131068 NJO131068:NJT131068 NTK131068:NTP131068 ODG131068:ODL131068 ONC131068:ONH131068 OWY131068:OXD131068 PGU131068:PGZ131068 PQQ131068:PQV131068 QAM131068:QAR131068 QKI131068:QKN131068 QUE131068:QUJ131068 REA131068:REF131068 RNW131068:ROB131068 RXS131068:RXX131068 SHO131068:SHT131068 SRK131068:SRP131068 TBG131068:TBL131068 TLC131068:TLH131068 TUY131068:TVD131068 UEU131068:UEZ131068 UOQ131068:UOV131068 UYM131068:UYR131068 VII131068:VIN131068 VSE131068:VSJ131068 WCA131068:WCF131068 WLW131068:WMB131068 WVS131068:WVX131068 K196604:P196604 JG196604:JL196604 TC196604:TH196604 ACY196604:ADD196604 AMU196604:AMZ196604 AWQ196604:AWV196604 BGM196604:BGR196604 BQI196604:BQN196604 CAE196604:CAJ196604 CKA196604:CKF196604 CTW196604:CUB196604 DDS196604:DDX196604 DNO196604:DNT196604 DXK196604:DXP196604 EHG196604:EHL196604 ERC196604:ERH196604 FAY196604:FBD196604 FKU196604:FKZ196604 FUQ196604:FUV196604 GEM196604:GER196604 GOI196604:GON196604 GYE196604:GYJ196604 HIA196604:HIF196604 HRW196604:HSB196604 IBS196604:IBX196604 ILO196604:ILT196604 IVK196604:IVP196604 JFG196604:JFL196604 JPC196604:JPH196604 JYY196604:JZD196604 KIU196604:KIZ196604 KSQ196604:KSV196604 LCM196604:LCR196604 LMI196604:LMN196604 LWE196604:LWJ196604 MGA196604:MGF196604 MPW196604:MQB196604 MZS196604:MZX196604 NJO196604:NJT196604 NTK196604:NTP196604 ODG196604:ODL196604 ONC196604:ONH196604 OWY196604:OXD196604 PGU196604:PGZ196604 PQQ196604:PQV196604 QAM196604:QAR196604 QKI196604:QKN196604 QUE196604:QUJ196604 REA196604:REF196604 RNW196604:ROB196604 RXS196604:RXX196604 SHO196604:SHT196604 SRK196604:SRP196604 TBG196604:TBL196604 TLC196604:TLH196604 TUY196604:TVD196604 UEU196604:UEZ196604 UOQ196604:UOV196604 UYM196604:UYR196604 VII196604:VIN196604 VSE196604:VSJ196604 WCA196604:WCF196604 WLW196604:WMB196604 WVS196604:WVX196604 K262140:P262140 JG262140:JL262140 TC262140:TH262140 ACY262140:ADD262140 AMU262140:AMZ262140 AWQ262140:AWV262140 BGM262140:BGR262140 BQI262140:BQN262140 CAE262140:CAJ262140 CKA262140:CKF262140 CTW262140:CUB262140 DDS262140:DDX262140 DNO262140:DNT262140 DXK262140:DXP262140 EHG262140:EHL262140 ERC262140:ERH262140 FAY262140:FBD262140 FKU262140:FKZ262140 FUQ262140:FUV262140 GEM262140:GER262140 GOI262140:GON262140 GYE262140:GYJ262140 HIA262140:HIF262140 HRW262140:HSB262140 IBS262140:IBX262140 ILO262140:ILT262140 IVK262140:IVP262140 JFG262140:JFL262140 JPC262140:JPH262140 JYY262140:JZD262140 KIU262140:KIZ262140 KSQ262140:KSV262140 LCM262140:LCR262140 LMI262140:LMN262140 LWE262140:LWJ262140 MGA262140:MGF262140 MPW262140:MQB262140 MZS262140:MZX262140 NJO262140:NJT262140 NTK262140:NTP262140 ODG262140:ODL262140 ONC262140:ONH262140 OWY262140:OXD262140 PGU262140:PGZ262140 PQQ262140:PQV262140 QAM262140:QAR262140 QKI262140:QKN262140 QUE262140:QUJ262140 REA262140:REF262140 RNW262140:ROB262140 RXS262140:RXX262140 SHO262140:SHT262140 SRK262140:SRP262140 TBG262140:TBL262140 TLC262140:TLH262140 TUY262140:TVD262140 UEU262140:UEZ262140 UOQ262140:UOV262140 UYM262140:UYR262140 VII262140:VIN262140 VSE262140:VSJ262140 WCA262140:WCF262140 WLW262140:WMB262140 WVS262140:WVX262140 K327676:P327676 JG327676:JL327676 TC327676:TH327676 ACY327676:ADD327676 AMU327676:AMZ327676 AWQ327676:AWV327676 BGM327676:BGR327676 BQI327676:BQN327676 CAE327676:CAJ327676 CKA327676:CKF327676 CTW327676:CUB327676 DDS327676:DDX327676 DNO327676:DNT327676 DXK327676:DXP327676 EHG327676:EHL327676 ERC327676:ERH327676 FAY327676:FBD327676 FKU327676:FKZ327676 FUQ327676:FUV327676 GEM327676:GER327676 GOI327676:GON327676 GYE327676:GYJ327676 HIA327676:HIF327676 HRW327676:HSB327676 IBS327676:IBX327676 ILO327676:ILT327676 IVK327676:IVP327676 JFG327676:JFL327676 JPC327676:JPH327676 JYY327676:JZD327676 KIU327676:KIZ327676 KSQ327676:KSV327676 LCM327676:LCR327676 LMI327676:LMN327676 LWE327676:LWJ327676 MGA327676:MGF327676 MPW327676:MQB327676 MZS327676:MZX327676 NJO327676:NJT327676 NTK327676:NTP327676 ODG327676:ODL327676 ONC327676:ONH327676 OWY327676:OXD327676 PGU327676:PGZ327676 PQQ327676:PQV327676 QAM327676:QAR327676 QKI327676:QKN327676 QUE327676:QUJ327676 REA327676:REF327676 RNW327676:ROB327676 RXS327676:RXX327676 SHO327676:SHT327676 SRK327676:SRP327676 TBG327676:TBL327676 TLC327676:TLH327676 TUY327676:TVD327676 UEU327676:UEZ327676 UOQ327676:UOV327676 UYM327676:UYR327676 VII327676:VIN327676 VSE327676:VSJ327676 WCA327676:WCF327676 WLW327676:WMB327676 WVS327676:WVX327676 K393212:P393212 JG393212:JL393212 TC393212:TH393212 ACY393212:ADD393212 AMU393212:AMZ393212 AWQ393212:AWV393212 BGM393212:BGR393212 BQI393212:BQN393212 CAE393212:CAJ393212 CKA393212:CKF393212 CTW393212:CUB393212 DDS393212:DDX393212 DNO393212:DNT393212 DXK393212:DXP393212 EHG393212:EHL393212 ERC393212:ERH393212 FAY393212:FBD393212 FKU393212:FKZ393212 FUQ393212:FUV393212 GEM393212:GER393212 GOI393212:GON393212 GYE393212:GYJ393212 HIA393212:HIF393212 HRW393212:HSB393212 IBS393212:IBX393212 ILO393212:ILT393212 IVK393212:IVP393212 JFG393212:JFL393212 JPC393212:JPH393212 JYY393212:JZD393212 KIU393212:KIZ393212 KSQ393212:KSV393212 LCM393212:LCR393212 LMI393212:LMN393212 LWE393212:LWJ393212 MGA393212:MGF393212 MPW393212:MQB393212 MZS393212:MZX393212 NJO393212:NJT393212 NTK393212:NTP393212 ODG393212:ODL393212 ONC393212:ONH393212 OWY393212:OXD393212 PGU393212:PGZ393212 PQQ393212:PQV393212 QAM393212:QAR393212 QKI393212:QKN393212 QUE393212:QUJ393212 REA393212:REF393212 RNW393212:ROB393212 RXS393212:RXX393212 SHO393212:SHT393212 SRK393212:SRP393212 TBG393212:TBL393212 TLC393212:TLH393212 TUY393212:TVD393212 UEU393212:UEZ393212 UOQ393212:UOV393212 UYM393212:UYR393212 VII393212:VIN393212 VSE393212:VSJ393212 WCA393212:WCF393212 WLW393212:WMB393212 WVS393212:WVX393212 K458748:P458748 JG458748:JL458748 TC458748:TH458748 ACY458748:ADD458748 AMU458748:AMZ458748 AWQ458748:AWV458748 BGM458748:BGR458748 BQI458748:BQN458748 CAE458748:CAJ458748 CKA458748:CKF458748 CTW458748:CUB458748 DDS458748:DDX458748 DNO458748:DNT458748 DXK458748:DXP458748 EHG458748:EHL458748 ERC458748:ERH458748 FAY458748:FBD458748 FKU458748:FKZ458748 FUQ458748:FUV458748 GEM458748:GER458748 GOI458748:GON458748 GYE458748:GYJ458748 HIA458748:HIF458748 HRW458748:HSB458748 IBS458748:IBX458748 ILO458748:ILT458748 IVK458748:IVP458748 JFG458748:JFL458748 JPC458748:JPH458748 JYY458748:JZD458748 KIU458748:KIZ458748 KSQ458748:KSV458748 LCM458748:LCR458748 LMI458748:LMN458748 LWE458748:LWJ458748 MGA458748:MGF458748 MPW458748:MQB458748 MZS458748:MZX458748 NJO458748:NJT458748 NTK458748:NTP458748 ODG458748:ODL458748 ONC458748:ONH458748 OWY458748:OXD458748 PGU458748:PGZ458748 PQQ458748:PQV458748 QAM458748:QAR458748 QKI458748:QKN458748 QUE458748:QUJ458748 REA458748:REF458748 RNW458748:ROB458748 RXS458748:RXX458748 SHO458748:SHT458748 SRK458748:SRP458748 TBG458748:TBL458748 TLC458748:TLH458748 TUY458748:TVD458748 UEU458748:UEZ458748 UOQ458748:UOV458748 UYM458748:UYR458748 VII458748:VIN458748 VSE458748:VSJ458748 WCA458748:WCF458748 WLW458748:WMB458748 WVS458748:WVX458748 K524284:P524284 JG524284:JL524284 TC524284:TH524284 ACY524284:ADD524284 AMU524284:AMZ524284 AWQ524284:AWV524284 BGM524284:BGR524284 BQI524284:BQN524284 CAE524284:CAJ524284 CKA524284:CKF524284 CTW524284:CUB524284 DDS524284:DDX524284 DNO524284:DNT524284 DXK524284:DXP524284 EHG524284:EHL524284 ERC524284:ERH524284 FAY524284:FBD524284 FKU524284:FKZ524284 FUQ524284:FUV524284 GEM524284:GER524284 GOI524284:GON524284 GYE524284:GYJ524284 HIA524284:HIF524284 HRW524284:HSB524284 IBS524284:IBX524284 ILO524284:ILT524284 IVK524284:IVP524284 JFG524284:JFL524284 JPC524284:JPH524284 JYY524284:JZD524284 KIU524284:KIZ524284 KSQ524284:KSV524284 LCM524284:LCR524284 LMI524284:LMN524284 LWE524284:LWJ524284 MGA524284:MGF524284 MPW524284:MQB524284 MZS524284:MZX524284 NJO524284:NJT524284 NTK524284:NTP524284 ODG524284:ODL524284 ONC524284:ONH524284 OWY524284:OXD524284 PGU524284:PGZ524284 PQQ524284:PQV524284 QAM524284:QAR524284 QKI524284:QKN524284 QUE524284:QUJ524284 REA524284:REF524284 RNW524284:ROB524284 RXS524284:RXX524284 SHO524284:SHT524284 SRK524284:SRP524284 TBG524284:TBL524284 TLC524284:TLH524284 TUY524284:TVD524284 UEU524284:UEZ524284 UOQ524284:UOV524284 UYM524284:UYR524284 VII524284:VIN524284 VSE524284:VSJ524284 WCA524284:WCF524284 WLW524284:WMB524284 WVS524284:WVX524284 K589820:P589820 JG589820:JL589820 TC589820:TH589820 ACY589820:ADD589820 AMU589820:AMZ589820 AWQ589820:AWV589820 BGM589820:BGR589820 BQI589820:BQN589820 CAE589820:CAJ589820 CKA589820:CKF589820 CTW589820:CUB589820 DDS589820:DDX589820 DNO589820:DNT589820 DXK589820:DXP589820 EHG589820:EHL589820 ERC589820:ERH589820 FAY589820:FBD589820 FKU589820:FKZ589820 FUQ589820:FUV589820 GEM589820:GER589820 GOI589820:GON589820 GYE589820:GYJ589820 HIA589820:HIF589820 HRW589820:HSB589820 IBS589820:IBX589820 ILO589820:ILT589820 IVK589820:IVP589820 JFG589820:JFL589820 JPC589820:JPH589820 JYY589820:JZD589820 KIU589820:KIZ589820 KSQ589820:KSV589820 LCM589820:LCR589820 LMI589820:LMN589820 LWE589820:LWJ589820 MGA589820:MGF589820 MPW589820:MQB589820 MZS589820:MZX589820 NJO589820:NJT589820 NTK589820:NTP589820 ODG589820:ODL589820 ONC589820:ONH589820 OWY589820:OXD589820 PGU589820:PGZ589820 PQQ589820:PQV589820 QAM589820:QAR589820 QKI589820:QKN589820 QUE589820:QUJ589820 REA589820:REF589820 RNW589820:ROB589820 RXS589820:RXX589820 SHO589820:SHT589820 SRK589820:SRP589820 TBG589820:TBL589820 TLC589820:TLH589820 TUY589820:TVD589820 UEU589820:UEZ589820 UOQ589820:UOV589820 UYM589820:UYR589820 VII589820:VIN589820 VSE589820:VSJ589820 WCA589820:WCF589820 WLW589820:WMB589820 WVS589820:WVX589820 K655356:P655356 JG655356:JL655356 TC655356:TH655356 ACY655356:ADD655356 AMU655356:AMZ655356 AWQ655356:AWV655356 BGM655356:BGR655356 BQI655356:BQN655356 CAE655356:CAJ655356 CKA655356:CKF655356 CTW655356:CUB655356 DDS655356:DDX655356 DNO655356:DNT655356 DXK655356:DXP655356 EHG655356:EHL655356 ERC655356:ERH655356 FAY655356:FBD655356 FKU655356:FKZ655356 FUQ655356:FUV655356 GEM655356:GER655356 GOI655356:GON655356 GYE655356:GYJ655356 HIA655356:HIF655356 HRW655356:HSB655356 IBS655356:IBX655356 ILO655356:ILT655356 IVK655356:IVP655356 JFG655356:JFL655356 JPC655356:JPH655356 JYY655356:JZD655356 KIU655356:KIZ655356 KSQ655356:KSV655356 LCM655356:LCR655356 LMI655356:LMN655356 LWE655356:LWJ655356 MGA655356:MGF655356 MPW655356:MQB655356 MZS655356:MZX655356 NJO655356:NJT655356 NTK655356:NTP655356 ODG655356:ODL655356 ONC655356:ONH655356 OWY655356:OXD655356 PGU655356:PGZ655356 PQQ655356:PQV655356 QAM655356:QAR655356 QKI655356:QKN655356 QUE655356:QUJ655356 REA655356:REF655356 RNW655356:ROB655356 RXS655356:RXX655356 SHO655356:SHT655356 SRK655356:SRP655356 TBG655356:TBL655356 TLC655356:TLH655356 TUY655356:TVD655356 UEU655356:UEZ655356 UOQ655356:UOV655356 UYM655356:UYR655356 VII655356:VIN655356 VSE655356:VSJ655356 WCA655356:WCF655356 WLW655356:WMB655356 WVS655356:WVX655356 K720892:P720892 JG720892:JL720892 TC720892:TH720892 ACY720892:ADD720892 AMU720892:AMZ720892 AWQ720892:AWV720892 BGM720892:BGR720892 BQI720892:BQN720892 CAE720892:CAJ720892 CKA720892:CKF720892 CTW720892:CUB720892 DDS720892:DDX720892 DNO720892:DNT720892 DXK720892:DXP720892 EHG720892:EHL720892 ERC720892:ERH720892 FAY720892:FBD720892 FKU720892:FKZ720892 FUQ720892:FUV720892 GEM720892:GER720892 GOI720892:GON720892 GYE720892:GYJ720892 HIA720892:HIF720892 HRW720892:HSB720892 IBS720892:IBX720892 ILO720892:ILT720892 IVK720892:IVP720892 JFG720892:JFL720892 JPC720892:JPH720892 JYY720892:JZD720892 KIU720892:KIZ720892 KSQ720892:KSV720892 LCM720892:LCR720892 LMI720892:LMN720892 LWE720892:LWJ720892 MGA720892:MGF720892 MPW720892:MQB720892 MZS720892:MZX720892 NJO720892:NJT720892 NTK720892:NTP720892 ODG720892:ODL720892 ONC720892:ONH720892 OWY720892:OXD720892 PGU720892:PGZ720892 PQQ720892:PQV720892 QAM720892:QAR720892 QKI720892:QKN720892 QUE720892:QUJ720892 REA720892:REF720892 RNW720892:ROB720892 RXS720892:RXX720892 SHO720892:SHT720892 SRK720892:SRP720892 TBG720892:TBL720892 TLC720892:TLH720892 TUY720892:TVD720892 UEU720892:UEZ720892 UOQ720892:UOV720892 UYM720892:UYR720892 VII720892:VIN720892 VSE720892:VSJ720892 WCA720892:WCF720892 WLW720892:WMB720892 WVS720892:WVX720892 K786428:P786428 JG786428:JL786428 TC786428:TH786428 ACY786428:ADD786428 AMU786428:AMZ786428 AWQ786428:AWV786428 BGM786428:BGR786428 BQI786428:BQN786428 CAE786428:CAJ786428 CKA786428:CKF786428 CTW786428:CUB786428 DDS786428:DDX786428 DNO786428:DNT786428 DXK786428:DXP786428 EHG786428:EHL786428 ERC786428:ERH786428 FAY786428:FBD786428 FKU786428:FKZ786428 FUQ786428:FUV786428 GEM786428:GER786428 GOI786428:GON786428 GYE786428:GYJ786428 HIA786428:HIF786428 HRW786428:HSB786428 IBS786428:IBX786428 ILO786428:ILT786428 IVK786428:IVP786428 JFG786428:JFL786428 JPC786428:JPH786428 JYY786428:JZD786428 KIU786428:KIZ786428 KSQ786428:KSV786428 LCM786428:LCR786428 LMI786428:LMN786428 LWE786428:LWJ786428 MGA786428:MGF786428 MPW786428:MQB786428 MZS786428:MZX786428 NJO786428:NJT786428 NTK786428:NTP786428 ODG786428:ODL786428 ONC786428:ONH786428 OWY786428:OXD786428 PGU786428:PGZ786428 PQQ786428:PQV786428 QAM786428:QAR786428 QKI786428:QKN786428 QUE786428:QUJ786428 REA786428:REF786428 RNW786428:ROB786428 RXS786428:RXX786428 SHO786428:SHT786428 SRK786428:SRP786428 TBG786428:TBL786428 TLC786428:TLH786428 TUY786428:TVD786428 UEU786428:UEZ786428 UOQ786428:UOV786428 UYM786428:UYR786428 VII786428:VIN786428 VSE786428:VSJ786428 WCA786428:WCF786428 WLW786428:WMB786428 WVS786428:WVX786428 K851964:P851964 JG851964:JL851964 TC851964:TH851964 ACY851964:ADD851964 AMU851964:AMZ851964 AWQ851964:AWV851964 BGM851964:BGR851964 BQI851964:BQN851964 CAE851964:CAJ851964 CKA851964:CKF851964 CTW851964:CUB851964 DDS851964:DDX851964 DNO851964:DNT851964 DXK851964:DXP851964 EHG851964:EHL851964 ERC851964:ERH851964 FAY851964:FBD851964 FKU851964:FKZ851964 FUQ851964:FUV851964 GEM851964:GER851964 GOI851964:GON851964 GYE851964:GYJ851964 HIA851964:HIF851964 HRW851964:HSB851964 IBS851964:IBX851964 ILO851964:ILT851964 IVK851964:IVP851964 JFG851964:JFL851964 JPC851964:JPH851964 JYY851964:JZD851964 KIU851964:KIZ851964 KSQ851964:KSV851964 LCM851964:LCR851964 LMI851964:LMN851964 LWE851964:LWJ851964 MGA851964:MGF851964 MPW851964:MQB851964 MZS851964:MZX851964 NJO851964:NJT851964 NTK851964:NTP851964 ODG851964:ODL851964 ONC851964:ONH851964 OWY851964:OXD851964 PGU851964:PGZ851964 PQQ851964:PQV851964 QAM851964:QAR851964 QKI851964:QKN851964 QUE851964:QUJ851964 REA851964:REF851964 RNW851964:ROB851964 RXS851964:RXX851964 SHO851964:SHT851964 SRK851964:SRP851964 TBG851964:TBL851964 TLC851964:TLH851964 TUY851964:TVD851964 UEU851964:UEZ851964 UOQ851964:UOV851964 UYM851964:UYR851964 VII851964:VIN851964 VSE851964:VSJ851964 WCA851964:WCF851964 WLW851964:WMB851964 WVS851964:WVX851964 K917500:P917500 JG917500:JL917500 TC917500:TH917500 ACY917500:ADD917500 AMU917500:AMZ917500 AWQ917500:AWV917500 BGM917500:BGR917500 BQI917500:BQN917500 CAE917500:CAJ917500 CKA917500:CKF917500 CTW917500:CUB917500 DDS917500:DDX917500 DNO917500:DNT917500 DXK917500:DXP917500 EHG917500:EHL917500 ERC917500:ERH917500 FAY917500:FBD917500 FKU917500:FKZ917500 FUQ917500:FUV917500 GEM917500:GER917500 GOI917500:GON917500 GYE917500:GYJ917500 HIA917500:HIF917500 HRW917500:HSB917500 IBS917500:IBX917500 ILO917500:ILT917500 IVK917500:IVP917500 JFG917500:JFL917500 JPC917500:JPH917500 JYY917500:JZD917500 KIU917500:KIZ917500 KSQ917500:KSV917500 LCM917500:LCR917500 LMI917500:LMN917500 LWE917500:LWJ917500 MGA917500:MGF917500 MPW917500:MQB917500 MZS917500:MZX917500 NJO917500:NJT917500 NTK917500:NTP917500 ODG917500:ODL917500 ONC917500:ONH917500 OWY917500:OXD917500 PGU917500:PGZ917500 PQQ917500:PQV917500 QAM917500:QAR917500 QKI917500:QKN917500 QUE917500:QUJ917500 REA917500:REF917500 RNW917500:ROB917500 RXS917500:RXX917500 SHO917500:SHT917500 SRK917500:SRP917500 TBG917500:TBL917500 TLC917500:TLH917500 TUY917500:TVD917500 UEU917500:UEZ917500 UOQ917500:UOV917500 UYM917500:UYR917500 VII917500:VIN917500 VSE917500:VSJ917500 WCA917500:WCF917500 WLW917500:WMB917500 WVS917500:WVX917500 K983036:P983036 JG983036:JL983036 TC983036:TH983036 ACY983036:ADD983036 AMU983036:AMZ983036 AWQ983036:AWV983036 BGM983036:BGR983036 BQI983036:BQN983036 CAE983036:CAJ983036 CKA983036:CKF983036 CTW983036:CUB983036 DDS983036:DDX983036 DNO983036:DNT983036 DXK983036:DXP983036 EHG983036:EHL983036 ERC983036:ERH983036 FAY983036:FBD983036 FKU983036:FKZ983036 FUQ983036:FUV983036 GEM983036:GER983036 GOI983036:GON983036 GYE983036:GYJ983036 HIA983036:HIF983036 HRW983036:HSB983036 IBS983036:IBX983036 ILO983036:ILT983036 IVK983036:IVP983036 JFG983036:JFL983036 JPC983036:JPH983036 JYY983036:JZD983036 KIU983036:KIZ983036 KSQ983036:KSV983036 LCM983036:LCR983036 LMI983036:LMN983036 LWE983036:LWJ983036 MGA983036:MGF983036 MPW983036:MQB983036 MZS983036:MZX983036 NJO983036:NJT983036 NTK983036:NTP983036 ODG983036:ODL983036 ONC983036:ONH983036 OWY983036:OXD983036 PGU983036:PGZ983036 PQQ983036:PQV983036 QAM983036:QAR983036 QKI983036:QKN983036 QUE983036:QUJ983036 REA983036:REF983036 RNW983036:ROB983036 RXS983036:RXX983036 SHO983036:SHT983036 SRK983036:SRP983036 TBG983036:TBL983036 TLC983036:TLH983036 TUY983036:TVD983036 UEU983036:UEZ983036 UOQ983036:UOV983036 UYM983036:UYR983036 VII983036:VIN983036 VSE983036:VSJ983036 WCA983036:WCF983036 WLW983036:WMB983036 WVS983036:WVX983036" xr:uid="{00000000-0002-0000-3000-000000000000}"/>
  </dataValidations>
  <pageMargins left="0.78740157480314965" right="0.39370078740157483" top="0.98425196850393704" bottom="0.19685039370078741" header="0.51181102362204722" footer="0.51181102362204722"/>
  <pageSetup paperSize="9" scale="96"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B0F0"/>
  </sheetPr>
  <dimension ref="A1:G28"/>
  <sheetViews>
    <sheetView zoomScaleNormal="100" zoomScaleSheetLayoutView="100" workbookViewId="0">
      <selection activeCell="J10" sqref="J10"/>
    </sheetView>
  </sheetViews>
  <sheetFormatPr defaultRowHeight="13.5"/>
  <cols>
    <col min="1" max="1" width="1.25" style="367" customWidth="1"/>
    <col min="2" max="2" width="29.75" style="367" customWidth="1"/>
    <col min="3" max="3" width="17.5" style="367" customWidth="1"/>
    <col min="4" max="4" width="5.625" style="367" customWidth="1"/>
    <col min="5" max="5" width="17.75" style="367" customWidth="1"/>
    <col min="6" max="6" width="12.625" style="367" customWidth="1"/>
    <col min="7" max="7" width="1.25" style="367" customWidth="1"/>
    <col min="8" max="256" width="9" style="367"/>
    <col min="257" max="257" width="1.25" style="367" customWidth="1"/>
    <col min="258" max="258" width="29.75" style="367" customWidth="1"/>
    <col min="259" max="259" width="16.625" style="367" customWidth="1"/>
    <col min="260" max="260" width="5.625" style="367" customWidth="1"/>
    <col min="261" max="261" width="17.75" style="367" customWidth="1"/>
    <col min="262" max="262" width="12.625" style="367" customWidth="1"/>
    <col min="263" max="263" width="1.25" style="367" customWidth="1"/>
    <col min="264" max="512" width="9" style="367"/>
    <col min="513" max="513" width="1.25" style="367" customWidth="1"/>
    <col min="514" max="514" width="29.75" style="367" customWidth="1"/>
    <col min="515" max="515" width="16.625" style="367" customWidth="1"/>
    <col min="516" max="516" width="5.625" style="367" customWidth="1"/>
    <col min="517" max="517" width="17.75" style="367" customWidth="1"/>
    <col min="518" max="518" width="12.625" style="367" customWidth="1"/>
    <col min="519" max="519" width="1.25" style="367" customWidth="1"/>
    <col min="520" max="768" width="9" style="367"/>
    <col min="769" max="769" width="1.25" style="367" customWidth="1"/>
    <col min="770" max="770" width="29.75" style="367" customWidth="1"/>
    <col min="771" max="771" width="16.625" style="367" customWidth="1"/>
    <col min="772" max="772" width="5.625" style="367" customWidth="1"/>
    <col min="773" max="773" width="17.75" style="367" customWidth="1"/>
    <col min="774" max="774" width="12.625" style="367" customWidth="1"/>
    <col min="775" max="775" width="1.25" style="367" customWidth="1"/>
    <col min="776" max="1024" width="9" style="367"/>
    <col min="1025" max="1025" width="1.25" style="367" customWidth="1"/>
    <col min="1026" max="1026" width="29.75" style="367" customWidth="1"/>
    <col min="1027" max="1027" width="16.625" style="367" customWidth="1"/>
    <col min="1028" max="1028" width="5.625" style="367" customWidth="1"/>
    <col min="1029" max="1029" width="17.75" style="367" customWidth="1"/>
    <col min="1030" max="1030" width="12.625" style="367" customWidth="1"/>
    <col min="1031" max="1031" width="1.25" style="367" customWidth="1"/>
    <col min="1032" max="1280" width="9" style="367"/>
    <col min="1281" max="1281" width="1.25" style="367" customWidth="1"/>
    <col min="1282" max="1282" width="29.75" style="367" customWidth="1"/>
    <col min="1283" max="1283" width="16.625" style="367" customWidth="1"/>
    <col min="1284" max="1284" width="5.625" style="367" customWidth="1"/>
    <col min="1285" max="1285" width="17.75" style="367" customWidth="1"/>
    <col min="1286" max="1286" width="12.625" style="367" customWidth="1"/>
    <col min="1287" max="1287" width="1.25" style="367" customWidth="1"/>
    <col min="1288" max="1536" width="9" style="367"/>
    <col min="1537" max="1537" width="1.25" style="367" customWidth="1"/>
    <col min="1538" max="1538" width="29.75" style="367" customWidth="1"/>
    <col min="1539" max="1539" width="16.625" style="367" customWidth="1"/>
    <col min="1540" max="1540" width="5.625" style="367" customWidth="1"/>
    <col min="1541" max="1541" width="17.75" style="367" customWidth="1"/>
    <col min="1542" max="1542" width="12.625" style="367" customWidth="1"/>
    <col min="1543" max="1543" width="1.25" style="367" customWidth="1"/>
    <col min="1544" max="1792" width="9" style="367"/>
    <col min="1793" max="1793" width="1.25" style="367" customWidth="1"/>
    <col min="1794" max="1794" width="29.75" style="367" customWidth="1"/>
    <col min="1795" max="1795" width="16.625" style="367" customWidth="1"/>
    <col min="1796" max="1796" width="5.625" style="367" customWidth="1"/>
    <col min="1797" max="1797" width="17.75" style="367" customWidth="1"/>
    <col min="1798" max="1798" width="12.625" style="367" customWidth="1"/>
    <col min="1799" max="1799" width="1.25" style="367" customWidth="1"/>
    <col min="1800" max="2048" width="9" style="367"/>
    <col min="2049" max="2049" width="1.25" style="367" customWidth="1"/>
    <col min="2050" max="2050" width="29.75" style="367" customWidth="1"/>
    <col min="2051" max="2051" width="16.625" style="367" customWidth="1"/>
    <col min="2052" max="2052" width="5.625" style="367" customWidth="1"/>
    <col min="2053" max="2053" width="17.75" style="367" customWidth="1"/>
    <col min="2054" max="2054" width="12.625" style="367" customWidth="1"/>
    <col min="2055" max="2055" width="1.25" style="367" customWidth="1"/>
    <col min="2056" max="2304" width="9" style="367"/>
    <col min="2305" max="2305" width="1.25" style="367" customWidth="1"/>
    <col min="2306" max="2306" width="29.75" style="367" customWidth="1"/>
    <col min="2307" max="2307" width="16.625" style="367" customWidth="1"/>
    <col min="2308" max="2308" width="5.625" style="367" customWidth="1"/>
    <col min="2309" max="2309" width="17.75" style="367" customWidth="1"/>
    <col min="2310" max="2310" width="12.625" style="367" customWidth="1"/>
    <col min="2311" max="2311" width="1.25" style="367" customWidth="1"/>
    <col min="2312" max="2560" width="9" style="367"/>
    <col min="2561" max="2561" width="1.25" style="367" customWidth="1"/>
    <col min="2562" max="2562" width="29.75" style="367" customWidth="1"/>
    <col min="2563" max="2563" width="16.625" style="367" customWidth="1"/>
    <col min="2564" max="2564" width="5.625" style="367" customWidth="1"/>
    <col min="2565" max="2565" width="17.75" style="367" customWidth="1"/>
    <col min="2566" max="2566" width="12.625" style="367" customWidth="1"/>
    <col min="2567" max="2567" width="1.25" style="367" customWidth="1"/>
    <col min="2568" max="2816" width="9" style="367"/>
    <col min="2817" max="2817" width="1.25" style="367" customWidth="1"/>
    <col min="2818" max="2818" width="29.75" style="367" customWidth="1"/>
    <col min="2819" max="2819" width="16.625" style="367" customWidth="1"/>
    <col min="2820" max="2820" width="5.625" style="367" customWidth="1"/>
    <col min="2821" max="2821" width="17.75" style="367" customWidth="1"/>
    <col min="2822" max="2822" width="12.625" style="367" customWidth="1"/>
    <col min="2823" max="2823" width="1.25" style="367" customWidth="1"/>
    <col min="2824" max="3072" width="9" style="367"/>
    <col min="3073" max="3073" width="1.25" style="367" customWidth="1"/>
    <col min="3074" max="3074" width="29.75" style="367" customWidth="1"/>
    <col min="3075" max="3075" width="16.625" style="367" customWidth="1"/>
    <col min="3076" max="3076" width="5.625" style="367" customWidth="1"/>
    <col min="3077" max="3077" width="17.75" style="367" customWidth="1"/>
    <col min="3078" max="3078" width="12.625" style="367" customWidth="1"/>
    <col min="3079" max="3079" width="1.25" style="367" customWidth="1"/>
    <col min="3080" max="3328" width="9" style="367"/>
    <col min="3329" max="3329" width="1.25" style="367" customWidth="1"/>
    <col min="3330" max="3330" width="29.75" style="367" customWidth="1"/>
    <col min="3331" max="3331" width="16.625" style="367" customWidth="1"/>
    <col min="3332" max="3332" width="5.625" style="367" customWidth="1"/>
    <col min="3333" max="3333" width="17.75" style="367" customWidth="1"/>
    <col min="3334" max="3334" width="12.625" style="367" customWidth="1"/>
    <col min="3335" max="3335" width="1.25" style="367" customWidth="1"/>
    <col min="3336" max="3584" width="9" style="367"/>
    <col min="3585" max="3585" width="1.25" style="367" customWidth="1"/>
    <col min="3586" max="3586" width="29.75" style="367" customWidth="1"/>
    <col min="3587" max="3587" width="16.625" style="367" customWidth="1"/>
    <col min="3588" max="3588" width="5.625" style="367" customWidth="1"/>
    <col min="3589" max="3589" width="17.75" style="367" customWidth="1"/>
    <col min="3590" max="3590" width="12.625" style="367" customWidth="1"/>
    <col min="3591" max="3591" width="1.25" style="367" customWidth="1"/>
    <col min="3592" max="3840" width="9" style="367"/>
    <col min="3841" max="3841" width="1.25" style="367" customWidth="1"/>
    <col min="3842" max="3842" width="29.75" style="367" customWidth="1"/>
    <col min="3843" max="3843" width="16.625" style="367" customWidth="1"/>
    <col min="3844" max="3844" width="5.625" style="367" customWidth="1"/>
    <col min="3845" max="3845" width="17.75" style="367" customWidth="1"/>
    <col min="3846" max="3846" width="12.625" style="367" customWidth="1"/>
    <col min="3847" max="3847" width="1.25" style="367" customWidth="1"/>
    <col min="3848" max="4096" width="9" style="367"/>
    <col min="4097" max="4097" width="1.25" style="367" customWidth="1"/>
    <col min="4098" max="4098" width="29.75" style="367" customWidth="1"/>
    <col min="4099" max="4099" width="16.625" style="367" customWidth="1"/>
    <col min="4100" max="4100" width="5.625" style="367" customWidth="1"/>
    <col min="4101" max="4101" width="17.75" style="367" customWidth="1"/>
    <col min="4102" max="4102" width="12.625" style="367" customWidth="1"/>
    <col min="4103" max="4103" width="1.25" style="367" customWidth="1"/>
    <col min="4104" max="4352" width="9" style="367"/>
    <col min="4353" max="4353" width="1.25" style="367" customWidth="1"/>
    <col min="4354" max="4354" width="29.75" style="367" customWidth="1"/>
    <col min="4355" max="4355" width="16.625" style="367" customWidth="1"/>
    <col min="4356" max="4356" width="5.625" style="367" customWidth="1"/>
    <col min="4357" max="4357" width="17.75" style="367" customWidth="1"/>
    <col min="4358" max="4358" width="12.625" style="367" customWidth="1"/>
    <col min="4359" max="4359" width="1.25" style="367" customWidth="1"/>
    <col min="4360" max="4608" width="9" style="367"/>
    <col min="4609" max="4609" width="1.25" style="367" customWidth="1"/>
    <col min="4610" max="4610" width="29.75" style="367" customWidth="1"/>
    <col min="4611" max="4611" width="16.625" style="367" customWidth="1"/>
    <col min="4612" max="4612" width="5.625" style="367" customWidth="1"/>
    <col min="4613" max="4613" width="17.75" style="367" customWidth="1"/>
    <col min="4614" max="4614" width="12.625" style="367" customWidth="1"/>
    <col min="4615" max="4615" width="1.25" style="367" customWidth="1"/>
    <col min="4616" max="4864" width="9" style="367"/>
    <col min="4865" max="4865" width="1.25" style="367" customWidth="1"/>
    <col min="4866" max="4866" width="29.75" style="367" customWidth="1"/>
    <col min="4867" max="4867" width="16.625" style="367" customWidth="1"/>
    <col min="4868" max="4868" width="5.625" style="367" customWidth="1"/>
    <col min="4869" max="4869" width="17.75" style="367" customWidth="1"/>
    <col min="4870" max="4870" width="12.625" style="367" customWidth="1"/>
    <col min="4871" max="4871" width="1.25" style="367" customWidth="1"/>
    <col min="4872" max="5120" width="9" style="367"/>
    <col min="5121" max="5121" width="1.25" style="367" customWidth="1"/>
    <col min="5122" max="5122" width="29.75" style="367" customWidth="1"/>
    <col min="5123" max="5123" width="16.625" style="367" customWidth="1"/>
    <col min="5124" max="5124" width="5.625" style="367" customWidth="1"/>
    <col min="5125" max="5125" width="17.75" style="367" customWidth="1"/>
    <col min="5126" max="5126" width="12.625" style="367" customWidth="1"/>
    <col min="5127" max="5127" width="1.25" style="367" customWidth="1"/>
    <col min="5128" max="5376" width="9" style="367"/>
    <col min="5377" max="5377" width="1.25" style="367" customWidth="1"/>
    <col min="5378" max="5378" width="29.75" style="367" customWidth="1"/>
    <col min="5379" max="5379" width="16.625" style="367" customWidth="1"/>
    <col min="5380" max="5380" width="5.625" style="367" customWidth="1"/>
    <col min="5381" max="5381" width="17.75" style="367" customWidth="1"/>
    <col min="5382" max="5382" width="12.625" style="367" customWidth="1"/>
    <col min="5383" max="5383" width="1.25" style="367" customWidth="1"/>
    <col min="5384" max="5632" width="9" style="367"/>
    <col min="5633" max="5633" width="1.25" style="367" customWidth="1"/>
    <col min="5634" max="5634" width="29.75" style="367" customWidth="1"/>
    <col min="5635" max="5635" width="16.625" style="367" customWidth="1"/>
    <col min="5636" max="5636" width="5.625" style="367" customWidth="1"/>
    <col min="5637" max="5637" width="17.75" style="367" customWidth="1"/>
    <col min="5638" max="5638" width="12.625" style="367" customWidth="1"/>
    <col min="5639" max="5639" width="1.25" style="367" customWidth="1"/>
    <col min="5640" max="5888" width="9" style="367"/>
    <col min="5889" max="5889" width="1.25" style="367" customWidth="1"/>
    <col min="5890" max="5890" width="29.75" style="367" customWidth="1"/>
    <col min="5891" max="5891" width="16.625" style="367" customWidth="1"/>
    <col min="5892" max="5892" width="5.625" style="367" customWidth="1"/>
    <col min="5893" max="5893" width="17.75" style="367" customWidth="1"/>
    <col min="5894" max="5894" width="12.625" style="367" customWidth="1"/>
    <col min="5895" max="5895" width="1.25" style="367" customWidth="1"/>
    <col min="5896" max="6144" width="9" style="367"/>
    <col min="6145" max="6145" width="1.25" style="367" customWidth="1"/>
    <col min="6146" max="6146" width="29.75" style="367" customWidth="1"/>
    <col min="6147" max="6147" width="16.625" style="367" customWidth="1"/>
    <col min="6148" max="6148" width="5.625" style="367" customWidth="1"/>
    <col min="6149" max="6149" width="17.75" style="367" customWidth="1"/>
    <col min="6150" max="6150" width="12.625" style="367" customWidth="1"/>
    <col min="6151" max="6151" width="1.25" style="367" customWidth="1"/>
    <col min="6152" max="6400" width="9" style="367"/>
    <col min="6401" max="6401" width="1.25" style="367" customWidth="1"/>
    <col min="6402" max="6402" width="29.75" style="367" customWidth="1"/>
    <col min="6403" max="6403" width="16.625" style="367" customWidth="1"/>
    <col min="6404" max="6404" width="5.625" style="367" customWidth="1"/>
    <col min="6405" max="6405" width="17.75" style="367" customWidth="1"/>
    <col min="6406" max="6406" width="12.625" style="367" customWidth="1"/>
    <col min="6407" max="6407" width="1.25" style="367" customWidth="1"/>
    <col min="6408" max="6656" width="9" style="367"/>
    <col min="6657" max="6657" width="1.25" style="367" customWidth="1"/>
    <col min="6658" max="6658" width="29.75" style="367" customWidth="1"/>
    <col min="6659" max="6659" width="16.625" style="367" customWidth="1"/>
    <col min="6660" max="6660" width="5.625" style="367" customWidth="1"/>
    <col min="6661" max="6661" width="17.75" style="367" customWidth="1"/>
    <col min="6662" max="6662" width="12.625" style="367" customWidth="1"/>
    <col min="6663" max="6663" width="1.25" style="367" customWidth="1"/>
    <col min="6664" max="6912" width="9" style="367"/>
    <col min="6913" max="6913" width="1.25" style="367" customWidth="1"/>
    <col min="6914" max="6914" width="29.75" style="367" customWidth="1"/>
    <col min="6915" max="6915" width="16.625" style="367" customWidth="1"/>
    <col min="6916" max="6916" width="5.625" style="367" customWidth="1"/>
    <col min="6917" max="6917" width="17.75" style="367" customWidth="1"/>
    <col min="6918" max="6918" width="12.625" style="367" customWidth="1"/>
    <col min="6919" max="6919" width="1.25" style="367" customWidth="1"/>
    <col min="6920" max="7168" width="9" style="367"/>
    <col min="7169" max="7169" width="1.25" style="367" customWidth="1"/>
    <col min="7170" max="7170" width="29.75" style="367" customWidth="1"/>
    <col min="7171" max="7171" width="16.625" style="367" customWidth="1"/>
    <col min="7172" max="7172" width="5.625" style="367" customWidth="1"/>
    <col min="7173" max="7173" width="17.75" style="367" customWidth="1"/>
    <col min="7174" max="7174" width="12.625" style="367" customWidth="1"/>
    <col min="7175" max="7175" width="1.25" style="367" customWidth="1"/>
    <col min="7176" max="7424" width="9" style="367"/>
    <col min="7425" max="7425" width="1.25" style="367" customWidth="1"/>
    <col min="7426" max="7426" width="29.75" style="367" customWidth="1"/>
    <col min="7427" max="7427" width="16.625" style="367" customWidth="1"/>
    <col min="7428" max="7428" width="5.625" style="367" customWidth="1"/>
    <col min="7429" max="7429" width="17.75" style="367" customWidth="1"/>
    <col min="7430" max="7430" width="12.625" style="367" customWidth="1"/>
    <col min="7431" max="7431" width="1.25" style="367" customWidth="1"/>
    <col min="7432" max="7680" width="9" style="367"/>
    <col min="7681" max="7681" width="1.25" style="367" customWidth="1"/>
    <col min="7682" max="7682" width="29.75" style="367" customWidth="1"/>
    <col min="7683" max="7683" width="16.625" style="367" customWidth="1"/>
    <col min="7684" max="7684" width="5.625" style="367" customWidth="1"/>
    <col min="7685" max="7685" width="17.75" style="367" customWidth="1"/>
    <col min="7686" max="7686" width="12.625" style="367" customWidth="1"/>
    <col min="7687" max="7687" width="1.25" style="367" customWidth="1"/>
    <col min="7688" max="7936" width="9" style="367"/>
    <col min="7937" max="7937" width="1.25" style="367" customWidth="1"/>
    <col min="7938" max="7938" width="29.75" style="367" customWidth="1"/>
    <col min="7939" max="7939" width="16.625" style="367" customWidth="1"/>
    <col min="7940" max="7940" width="5.625" style="367" customWidth="1"/>
    <col min="7941" max="7941" width="17.75" style="367" customWidth="1"/>
    <col min="7942" max="7942" width="12.625" style="367" customWidth="1"/>
    <col min="7943" max="7943" width="1.25" style="367" customWidth="1"/>
    <col min="7944" max="8192" width="9" style="367"/>
    <col min="8193" max="8193" width="1.25" style="367" customWidth="1"/>
    <col min="8194" max="8194" width="29.75" style="367" customWidth="1"/>
    <col min="8195" max="8195" width="16.625" style="367" customWidth="1"/>
    <col min="8196" max="8196" width="5.625" style="367" customWidth="1"/>
    <col min="8197" max="8197" width="17.75" style="367" customWidth="1"/>
    <col min="8198" max="8198" width="12.625" style="367" customWidth="1"/>
    <col min="8199" max="8199" width="1.25" style="367" customWidth="1"/>
    <col min="8200" max="8448" width="9" style="367"/>
    <col min="8449" max="8449" width="1.25" style="367" customWidth="1"/>
    <col min="8450" max="8450" width="29.75" style="367" customWidth="1"/>
    <col min="8451" max="8451" width="16.625" style="367" customWidth="1"/>
    <col min="8452" max="8452" width="5.625" style="367" customWidth="1"/>
    <col min="8453" max="8453" width="17.75" style="367" customWidth="1"/>
    <col min="8454" max="8454" width="12.625" style="367" customWidth="1"/>
    <col min="8455" max="8455" width="1.25" style="367" customWidth="1"/>
    <col min="8456" max="8704" width="9" style="367"/>
    <col min="8705" max="8705" width="1.25" style="367" customWidth="1"/>
    <col min="8706" max="8706" width="29.75" style="367" customWidth="1"/>
    <col min="8707" max="8707" width="16.625" style="367" customWidth="1"/>
    <col min="8708" max="8708" width="5.625" style="367" customWidth="1"/>
    <col min="8709" max="8709" width="17.75" style="367" customWidth="1"/>
    <col min="8710" max="8710" width="12.625" style="367" customWidth="1"/>
    <col min="8711" max="8711" width="1.25" style="367" customWidth="1"/>
    <col min="8712" max="8960" width="9" style="367"/>
    <col min="8961" max="8961" width="1.25" style="367" customWidth="1"/>
    <col min="8962" max="8962" width="29.75" style="367" customWidth="1"/>
    <col min="8963" max="8963" width="16.625" style="367" customWidth="1"/>
    <col min="8964" max="8964" width="5.625" style="367" customWidth="1"/>
    <col min="8965" max="8965" width="17.75" style="367" customWidth="1"/>
    <col min="8966" max="8966" width="12.625" style="367" customWidth="1"/>
    <col min="8967" max="8967" width="1.25" style="367" customWidth="1"/>
    <col min="8968" max="9216" width="9" style="367"/>
    <col min="9217" max="9217" width="1.25" style="367" customWidth="1"/>
    <col min="9218" max="9218" width="29.75" style="367" customWidth="1"/>
    <col min="9219" max="9219" width="16.625" style="367" customWidth="1"/>
    <col min="9220" max="9220" width="5.625" style="367" customWidth="1"/>
    <col min="9221" max="9221" width="17.75" style="367" customWidth="1"/>
    <col min="9222" max="9222" width="12.625" style="367" customWidth="1"/>
    <col min="9223" max="9223" width="1.25" style="367" customWidth="1"/>
    <col min="9224" max="9472" width="9" style="367"/>
    <col min="9473" max="9473" width="1.25" style="367" customWidth="1"/>
    <col min="9474" max="9474" width="29.75" style="367" customWidth="1"/>
    <col min="9475" max="9475" width="16.625" style="367" customWidth="1"/>
    <col min="9476" max="9476" width="5.625" style="367" customWidth="1"/>
    <col min="9477" max="9477" width="17.75" style="367" customWidth="1"/>
    <col min="9478" max="9478" width="12.625" style="367" customWidth="1"/>
    <col min="9479" max="9479" width="1.25" style="367" customWidth="1"/>
    <col min="9480" max="9728" width="9" style="367"/>
    <col min="9729" max="9729" width="1.25" style="367" customWidth="1"/>
    <col min="9730" max="9730" width="29.75" style="367" customWidth="1"/>
    <col min="9731" max="9731" width="16.625" style="367" customWidth="1"/>
    <col min="9732" max="9732" width="5.625" style="367" customWidth="1"/>
    <col min="9733" max="9733" width="17.75" style="367" customWidth="1"/>
    <col min="9734" max="9734" width="12.625" style="367" customWidth="1"/>
    <col min="9735" max="9735" width="1.25" style="367" customWidth="1"/>
    <col min="9736" max="9984" width="9" style="367"/>
    <col min="9985" max="9985" width="1.25" style="367" customWidth="1"/>
    <col min="9986" max="9986" width="29.75" style="367" customWidth="1"/>
    <col min="9987" max="9987" width="16.625" style="367" customWidth="1"/>
    <col min="9988" max="9988" width="5.625" style="367" customWidth="1"/>
    <col min="9989" max="9989" width="17.75" style="367" customWidth="1"/>
    <col min="9990" max="9990" width="12.625" style="367" customWidth="1"/>
    <col min="9991" max="9991" width="1.25" style="367" customWidth="1"/>
    <col min="9992" max="10240" width="9" style="367"/>
    <col min="10241" max="10241" width="1.25" style="367" customWidth="1"/>
    <col min="10242" max="10242" width="29.75" style="367" customWidth="1"/>
    <col min="10243" max="10243" width="16.625" style="367" customWidth="1"/>
    <col min="10244" max="10244" width="5.625" style="367" customWidth="1"/>
    <col min="10245" max="10245" width="17.75" style="367" customWidth="1"/>
    <col min="10246" max="10246" width="12.625" style="367" customWidth="1"/>
    <col min="10247" max="10247" width="1.25" style="367" customWidth="1"/>
    <col min="10248" max="10496" width="9" style="367"/>
    <col min="10497" max="10497" width="1.25" style="367" customWidth="1"/>
    <col min="10498" max="10498" width="29.75" style="367" customWidth="1"/>
    <col min="10499" max="10499" width="16.625" style="367" customWidth="1"/>
    <col min="10500" max="10500" width="5.625" style="367" customWidth="1"/>
    <col min="10501" max="10501" width="17.75" style="367" customWidth="1"/>
    <col min="10502" max="10502" width="12.625" style="367" customWidth="1"/>
    <col min="10503" max="10503" width="1.25" style="367" customWidth="1"/>
    <col min="10504" max="10752" width="9" style="367"/>
    <col min="10753" max="10753" width="1.25" style="367" customWidth="1"/>
    <col min="10754" max="10754" width="29.75" style="367" customWidth="1"/>
    <col min="10755" max="10755" width="16.625" style="367" customWidth="1"/>
    <col min="10756" max="10756" width="5.625" style="367" customWidth="1"/>
    <col min="10757" max="10757" width="17.75" style="367" customWidth="1"/>
    <col min="10758" max="10758" width="12.625" style="367" customWidth="1"/>
    <col min="10759" max="10759" width="1.25" style="367" customWidth="1"/>
    <col min="10760" max="11008" width="9" style="367"/>
    <col min="11009" max="11009" width="1.25" style="367" customWidth="1"/>
    <col min="11010" max="11010" width="29.75" style="367" customWidth="1"/>
    <col min="11011" max="11011" width="16.625" style="367" customWidth="1"/>
    <col min="11012" max="11012" width="5.625" style="367" customWidth="1"/>
    <col min="11013" max="11013" width="17.75" style="367" customWidth="1"/>
    <col min="11014" max="11014" width="12.625" style="367" customWidth="1"/>
    <col min="11015" max="11015" width="1.25" style="367" customWidth="1"/>
    <col min="11016" max="11264" width="9" style="367"/>
    <col min="11265" max="11265" width="1.25" style="367" customWidth="1"/>
    <col min="11266" max="11266" width="29.75" style="367" customWidth="1"/>
    <col min="11267" max="11267" width="16.625" style="367" customWidth="1"/>
    <col min="11268" max="11268" width="5.625" style="367" customWidth="1"/>
    <col min="11269" max="11269" width="17.75" style="367" customWidth="1"/>
    <col min="11270" max="11270" width="12.625" style="367" customWidth="1"/>
    <col min="11271" max="11271" width="1.25" style="367" customWidth="1"/>
    <col min="11272" max="11520" width="9" style="367"/>
    <col min="11521" max="11521" width="1.25" style="367" customWidth="1"/>
    <col min="11522" max="11522" width="29.75" style="367" customWidth="1"/>
    <col min="11523" max="11523" width="16.625" style="367" customWidth="1"/>
    <col min="11524" max="11524" width="5.625" style="367" customWidth="1"/>
    <col min="11525" max="11525" width="17.75" style="367" customWidth="1"/>
    <col min="11526" max="11526" width="12.625" style="367" customWidth="1"/>
    <col min="11527" max="11527" width="1.25" style="367" customWidth="1"/>
    <col min="11528" max="11776" width="9" style="367"/>
    <col min="11777" max="11777" width="1.25" style="367" customWidth="1"/>
    <col min="11778" max="11778" width="29.75" style="367" customWidth="1"/>
    <col min="11779" max="11779" width="16.625" style="367" customWidth="1"/>
    <col min="11780" max="11780" width="5.625" style="367" customWidth="1"/>
    <col min="11781" max="11781" width="17.75" style="367" customWidth="1"/>
    <col min="11782" max="11782" width="12.625" style="367" customWidth="1"/>
    <col min="11783" max="11783" width="1.25" style="367" customWidth="1"/>
    <col min="11784" max="12032" width="9" style="367"/>
    <col min="12033" max="12033" width="1.25" style="367" customWidth="1"/>
    <col min="12034" max="12034" width="29.75" style="367" customWidth="1"/>
    <col min="12035" max="12035" width="16.625" style="367" customWidth="1"/>
    <col min="12036" max="12036" width="5.625" style="367" customWidth="1"/>
    <col min="12037" max="12037" width="17.75" style="367" customWidth="1"/>
    <col min="12038" max="12038" width="12.625" style="367" customWidth="1"/>
    <col min="12039" max="12039" width="1.25" style="367" customWidth="1"/>
    <col min="12040" max="12288" width="9" style="367"/>
    <col min="12289" max="12289" width="1.25" style="367" customWidth="1"/>
    <col min="12290" max="12290" width="29.75" style="367" customWidth="1"/>
    <col min="12291" max="12291" width="16.625" style="367" customWidth="1"/>
    <col min="12292" max="12292" width="5.625" style="367" customWidth="1"/>
    <col min="12293" max="12293" width="17.75" style="367" customWidth="1"/>
    <col min="12294" max="12294" width="12.625" style="367" customWidth="1"/>
    <col min="12295" max="12295" width="1.25" style="367" customWidth="1"/>
    <col min="12296" max="12544" width="9" style="367"/>
    <col min="12545" max="12545" width="1.25" style="367" customWidth="1"/>
    <col min="12546" max="12546" width="29.75" style="367" customWidth="1"/>
    <col min="12547" max="12547" width="16.625" style="367" customWidth="1"/>
    <col min="12548" max="12548" width="5.625" style="367" customWidth="1"/>
    <col min="12549" max="12549" width="17.75" style="367" customWidth="1"/>
    <col min="12550" max="12550" width="12.625" style="367" customWidth="1"/>
    <col min="12551" max="12551" width="1.25" style="367" customWidth="1"/>
    <col min="12552" max="12800" width="9" style="367"/>
    <col min="12801" max="12801" width="1.25" style="367" customWidth="1"/>
    <col min="12802" max="12802" width="29.75" style="367" customWidth="1"/>
    <col min="12803" max="12803" width="16.625" style="367" customWidth="1"/>
    <col min="12804" max="12804" width="5.625" style="367" customWidth="1"/>
    <col min="12805" max="12805" width="17.75" style="367" customWidth="1"/>
    <col min="12806" max="12806" width="12.625" style="367" customWidth="1"/>
    <col min="12807" max="12807" width="1.25" style="367" customWidth="1"/>
    <col min="12808" max="13056" width="9" style="367"/>
    <col min="13057" max="13057" width="1.25" style="367" customWidth="1"/>
    <col min="13058" max="13058" width="29.75" style="367" customWidth="1"/>
    <col min="13059" max="13059" width="16.625" style="367" customWidth="1"/>
    <col min="13060" max="13060" width="5.625" style="367" customWidth="1"/>
    <col min="13061" max="13061" width="17.75" style="367" customWidth="1"/>
    <col min="13062" max="13062" width="12.625" style="367" customWidth="1"/>
    <col min="13063" max="13063" width="1.25" style="367" customWidth="1"/>
    <col min="13064" max="13312" width="9" style="367"/>
    <col min="13313" max="13313" width="1.25" style="367" customWidth="1"/>
    <col min="13314" max="13314" width="29.75" style="367" customWidth="1"/>
    <col min="13315" max="13315" width="16.625" style="367" customWidth="1"/>
    <col min="13316" max="13316" width="5.625" style="367" customWidth="1"/>
    <col min="13317" max="13317" width="17.75" style="367" customWidth="1"/>
    <col min="13318" max="13318" width="12.625" style="367" customWidth="1"/>
    <col min="13319" max="13319" width="1.25" style="367" customWidth="1"/>
    <col min="13320" max="13568" width="9" style="367"/>
    <col min="13569" max="13569" width="1.25" style="367" customWidth="1"/>
    <col min="13570" max="13570" width="29.75" style="367" customWidth="1"/>
    <col min="13571" max="13571" width="16.625" style="367" customWidth="1"/>
    <col min="13572" max="13572" width="5.625" style="367" customWidth="1"/>
    <col min="13573" max="13573" width="17.75" style="367" customWidth="1"/>
    <col min="13574" max="13574" width="12.625" style="367" customWidth="1"/>
    <col min="13575" max="13575" width="1.25" style="367" customWidth="1"/>
    <col min="13576" max="13824" width="9" style="367"/>
    <col min="13825" max="13825" width="1.25" style="367" customWidth="1"/>
    <col min="13826" max="13826" width="29.75" style="367" customWidth="1"/>
    <col min="13827" max="13827" width="16.625" style="367" customWidth="1"/>
    <col min="13828" max="13828" width="5.625" style="367" customWidth="1"/>
    <col min="13829" max="13829" width="17.75" style="367" customWidth="1"/>
    <col min="13830" max="13830" width="12.625" style="367" customWidth="1"/>
    <col min="13831" max="13831" width="1.25" style="367" customWidth="1"/>
    <col min="13832" max="14080" width="9" style="367"/>
    <col min="14081" max="14081" width="1.25" style="367" customWidth="1"/>
    <col min="14082" max="14082" width="29.75" style="367" customWidth="1"/>
    <col min="14083" max="14083" width="16.625" style="367" customWidth="1"/>
    <col min="14084" max="14084" width="5.625" style="367" customWidth="1"/>
    <col min="14085" max="14085" width="17.75" style="367" customWidth="1"/>
    <col min="14086" max="14086" width="12.625" style="367" customWidth="1"/>
    <col min="14087" max="14087" width="1.25" style="367" customWidth="1"/>
    <col min="14088" max="14336" width="9" style="367"/>
    <col min="14337" max="14337" width="1.25" style="367" customWidth="1"/>
    <col min="14338" max="14338" width="29.75" style="367" customWidth="1"/>
    <col min="14339" max="14339" width="16.625" style="367" customWidth="1"/>
    <col min="14340" max="14340" width="5.625" style="367" customWidth="1"/>
    <col min="14341" max="14341" width="17.75" style="367" customWidth="1"/>
    <col min="14342" max="14342" width="12.625" style="367" customWidth="1"/>
    <col min="14343" max="14343" width="1.25" style="367" customWidth="1"/>
    <col min="14344" max="14592" width="9" style="367"/>
    <col min="14593" max="14593" width="1.25" style="367" customWidth="1"/>
    <col min="14594" max="14594" width="29.75" style="367" customWidth="1"/>
    <col min="14595" max="14595" width="16.625" style="367" customWidth="1"/>
    <col min="14596" max="14596" width="5.625" style="367" customWidth="1"/>
    <col min="14597" max="14597" width="17.75" style="367" customWidth="1"/>
    <col min="14598" max="14598" width="12.625" style="367" customWidth="1"/>
    <col min="14599" max="14599" width="1.25" style="367" customWidth="1"/>
    <col min="14600" max="14848" width="9" style="367"/>
    <col min="14849" max="14849" width="1.25" style="367" customWidth="1"/>
    <col min="14850" max="14850" width="29.75" style="367" customWidth="1"/>
    <col min="14851" max="14851" width="16.625" style="367" customWidth="1"/>
    <col min="14852" max="14852" width="5.625" style="367" customWidth="1"/>
    <col min="14853" max="14853" width="17.75" style="367" customWidth="1"/>
    <col min="14854" max="14854" width="12.625" style="367" customWidth="1"/>
    <col min="14855" max="14855" width="1.25" style="367" customWidth="1"/>
    <col min="14856" max="15104" width="9" style="367"/>
    <col min="15105" max="15105" width="1.25" style="367" customWidth="1"/>
    <col min="15106" max="15106" width="29.75" style="367" customWidth="1"/>
    <col min="15107" max="15107" width="16.625" style="367" customWidth="1"/>
    <col min="15108" max="15108" width="5.625" style="367" customWidth="1"/>
    <col min="15109" max="15109" width="17.75" style="367" customWidth="1"/>
    <col min="15110" max="15110" width="12.625" style="367" customWidth="1"/>
    <col min="15111" max="15111" width="1.25" style="367" customWidth="1"/>
    <col min="15112" max="15360" width="9" style="367"/>
    <col min="15361" max="15361" width="1.25" style="367" customWidth="1"/>
    <col min="15362" max="15362" width="29.75" style="367" customWidth="1"/>
    <col min="15363" max="15363" width="16.625" style="367" customWidth="1"/>
    <col min="15364" max="15364" width="5.625" style="367" customWidth="1"/>
    <col min="15365" max="15365" width="17.75" style="367" customWidth="1"/>
    <col min="15366" max="15366" width="12.625" style="367" customWidth="1"/>
    <col min="15367" max="15367" width="1.25" style="367" customWidth="1"/>
    <col min="15368" max="15616" width="9" style="367"/>
    <col min="15617" max="15617" width="1.25" style="367" customWidth="1"/>
    <col min="15618" max="15618" width="29.75" style="367" customWidth="1"/>
    <col min="15619" max="15619" width="16.625" style="367" customWidth="1"/>
    <col min="15620" max="15620" width="5.625" style="367" customWidth="1"/>
    <col min="15621" max="15621" width="17.75" style="367" customWidth="1"/>
    <col min="15622" max="15622" width="12.625" style="367" customWidth="1"/>
    <col min="15623" max="15623" width="1.25" style="367" customWidth="1"/>
    <col min="15624" max="15872" width="9" style="367"/>
    <col min="15873" max="15873" width="1.25" style="367" customWidth="1"/>
    <col min="15874" max="15874" width="29.75" style="367" customWidth="1"/>
    <col min="15875" max="15875" width="16.625" style="367" customWidth="1"/>
    <col min="15876" max="15876" width="5.625" style="367" customWidth="1"/>
    <col min="15877" max="15877" width="17.75" style="367" customWidth="1"/>
    <col min="15878" max="15878" width="12.625" style="367" customWidth="1"/>
    <col min="15879" max="15879" width="1.25" style="367" customWidth="1"/>
    <col min="15880" max="16128" width="9" style="367"/>
    <col min="16129" max="16129" width="1.25" style="367" customWidth="1"/>
    <col min="16130" max="16130" width="29.75" style="367" customWidth="1"/>
    <col min="16131" max="16131" width="16.625" style="367" customWidth="1"/>
    <col min="16132" max="16132" width="5.625" style="367" customWidth="1"/>
    <col min="16133" max="16133" width="17.75" style="367" customWidth="1"/>
    <col min="16134" max="16134" width="12.625" style="367" customWidth="1"/>
    <col min="16135" max="16135" width="1.25" style="367" customWidth="1"/>
    <col min="16136" max="16384" width="9" style="367"/>
  </cols>
  <sheetData>
    <row r="1" spans="1:7" ht="5.0999999999999996" customHeight="1"/>
    <row r="2" spans="1:7" ht="23.25" customHeight="1">
      <c r="B2" s="2512" t="s">
        <v>2655</v>
      </c>
      <c r="C2" s="2512"/>
      <c r="D2" s="368"/>
      <c r="E2" s="2513"/>
      <c r="F2" s="2513"/>
    </row>
    <row r="3" spans="1:7" ht="16.5" customHeight="1">
      <c r="A3" s="369"/>
    </row>
    <row r="4" spans="1:7" ht="59.25" customHeight="1">
      <c r="A4" s="370"/>
      <c r="B4" s="2514" t="s">
        <v>1128</v>
      </c>
      <c r="C4" s="2515"/>
      <c r="D4" s="2516"/>
      <c r="E4" s="2516"/>
      <c r="F4" s="2516"/>
      <c r="G4" s="370"/>
    </row>
    <row r="5" spans="1:7" ht="20.100000000000001" customHeight="1">
      <c r="A5" s="370"/>
      <c r="B5" s="370"/>
      <c r="C5" s="2517"/>
      <c r="D5" s="2517"/>
      <c r="E5" s="2517"/>
      <c r="F5" s="2517"/>
      <c r="G5" s="370"/>
    </row>
    <row r="6" spans="1:7" ht="47.25" customHeight="1">
      <c r="A6" s="370"/>
      <c r="B6" s="370"/>
      <c r="C6" s="371" t="s">
        <v>410</v>
      </c>
      <c r="D6" s="2518"/>
      <c r="E6" s="2519"/>
      <c r="F6" s="2519"/>
      <c r="G6" s="370"/>
    </row>
    <row r="7" spans="1:7" ht="24" customHeight="1">
      <c r="C7" s="372" t="s">
        <v>409</v>
      </c>
      <c r="D7" s="2520"/>
      <c r="E7" s="2521"/>
      <c r="F7" s="2521"/>
    </row>
    <row r="8" spans="1:7" ht="18" customHeight="1">
      <c r="C8" s="373"/>
    </row>
    <row r="9" spans="1:7" ht="29.25" customHeight="1">
      <c r="B9" s="2522" t="s">
        <v>1129</v>
      </c>
      <c r="C9" s="2522"/>
      <c r="D9" s="2522"/>
      <c r="E9" s="2522"/>
      <c r="F9" s="2522"/>
    </row>
    <row r="10" spans="1:7" ht="39" customHeight="1">
      <c r="B10" s="2509" t="s">
        <v>1130</v>
      </c>
      <c r="C10" s="2510"/>
      <c r="D10" s="2511"/>
      <c r="E10" s="374"/>
      <c r="F10" s="375" t="s">
        <v>458</v>
      </c>
    </row>
    <row r="11" spans="1:7" ht="39.950000000000003" customHeight="1">
      <c r="B11" s="2509" t="s">
        <v>1131</v>
      </c>
      <c r="C11" s="2510"/>
      <c r="D11" s="2511"/>
      <c r="E11" s="374"/>
      <c r="F11" s="375" t="s">
        <v>458</v>
      </c>
    </row>
    <row r="12" spans="1:7" ht="39.950000000000003" customHeight="1">
      <c r="B12" s="2509" t="s">
        <v>1132</v>
      </c>
      <c r="C12" s="2510"/>
      <c r="D12" s="2511"/>
      <c r="E12" s="374"/>
      <c r="F12" s="375" t="s">
        <v>458</v>
      </c>
    </row>
    <row r="13" spans="1:7" ht="39.950000000000003" customHeight="1">
      <c r="B13" s="2509" t="s">
        <v>1133</v>
      </c>
      <c r="C13" s="2510"/>
      <c r="D13" s="2511"/>
      <c r="E13" s="376" t="str">
        <f>IF(ISERROR(E12/E11),"",(E12/E11))</f>
        <v/>
      </c>
      <c r="F13" s="375" t="s">
        <v>469</v>
      </c>
    </row>
    <row r="14" spans="1:7" ht="39.950000000000003" customHeight="1">
      <c r="B14" s="2509" t="s">
        <v>1134</v>
      </c>
      <c r="C14" s="2510"/>
      <c r="D14" s="2511"/>
      <c r="E14" s="376"/>
      <c r="F14" s="375" t="s">
        <v>469</v>
      </c>
    </row>
    <row r="15" spans="1:7" ht="30" customHeight="1">
      <c r="B15" s="377"/>
      <c r="C15" s="377"/>
      <c r="D15" s="377"/>
      <c r="E15" s="377"/>
      <c r="F15" s="377"/>
    </row>
    <row r="16" spans="1:7" ht="24.95" customHeight="1">
      <c r="B16" s="2508" t="s">
        <v>1135</v>
      </c>
      <c r="C16" s="2508"/>
      <c r="D16" s="2508"/>
      <c r="E16" s="2508"/>
      <c r="F16" s="2508"/>
    </row>
    <row r="17" spans="2:7" ht="39.950000000000003" customHeight="1">
      <c r="B17" s="2509" t="s">
        <v>1136</v>
      </c>
      <c r="C17" s="2510"/>
      <c r="D17" s="2511"/>
      <c r="E17" s="374"/>
      <c r="F17" s="375" t="s">
        <v>458</v>
      </c>
    </row>
    <row r="18" spans="2:7" ht="39.950000000000003" customHeight="1">
      <c r="B18" s="2509" t="s">
        <v>1137</v>
      </c>
      <c r="C18" s="2510"/>
      <c r="D18" s="2511"/>
      <c r="E18" s="374"/>
      <c r="F18" s="375" t="s">
        <v>458</v>
      </c>
    </row>
    <row r="19" spans="2:7" ht="39.950000000000003" customHeight="1">
      <c r="B19" s="2509" t="s">
        <v>1138</v>
      </c>
      <c r="C19" s="2510"/>
      <c r="D19" s="2511"/>
      <c r="E19" s="374"/>
      <c r="F19" s="375" t="s">
        <v>458</v>
      </c>
    </row>
    <row r="20" spans="2:7" ht="39.950000000000003" customHeight="1">
      <c r="B20" s="2509" t="s">
        <v>1133</v>
      </c>
      <c r="C20" s="2510"/>
      <c r="D20" s="2511"/>
      <c r="E20" s="376" t="str">
        <f>IF(ISERROR(E19/E18),"",(E19/E18*100))</f>
        <v/>
      </c>
      <c r="F20" s="375" t="s">
        <v>469</v>
      </c>
    </row>
    <row r="21" spans="2:7" ht="39.950000000000003" customHeight="1">
      <c r="B21" s="2509" t="s">
        <v>1134</v>
      </c>
      <c r="C21" s="2510"/>
      <c r="D21" s="2511"/>
      <c r="E21" s="376"/>
      <c r="F21" s="375" t="s">
        <v>469</v>
      </c>
    </row>
    <row r="22" spans="2:7">
      <c r="C22" s="378"/>
      <c r="D22" s="378"/>
      <c r="E22" s="379"/>
      <c r="F22" s="380"/>
    </row>
    <row r="23" spans="2:7" s="369" customFormat="1" ht="15" customHeight="1">
      <c r="B23" s="378" t="s">
        <v>1139</v>
      </c>
      <c r="C23" s="381"/>
      <c r="D23" s="381"/>
      <c r="E23" s="381"/>
      <c r="F23" s="381"/>
      <c r="G23" s="382"/>
    </row>
    <row r="24" spans="2:7" ht="17.25" customHeight="1">
      <c r="B24" s="383" t="s">
        <v>1140</v>
      </c>
    </row>
    <row r="25" spans="2:7" ht="29.25" customHeight="1">
      <c r="B25" s="2507" t="s">
        <v>1141</v>
      </c>
      <c r="C25" s="2507"/>
      <c r="D25" s="2507"/>
      <c r="E25" s="2507"/>
      <c r="F25" s="2507"/>
    </row>
    <row r="26" spans="2:7" ht="18.75">
      <c r="B26" s="384"/>
    </row>
    <row r="27" spans="2:7">
      <c r="B27" s="385"/>
    </row>
    <row r="28" spans="2:7">
      <c r="B28" s="382"/>
    </row>
  </sheetData>
  <mergeCells count="19">
    <mergeCell ref="B14:D14"/>
    <mergeCell ref="B2:C2"/>
    <mergeCell ref="E2:F2"/>
    <mergeCell ref="B4:F4"/>
    <mergeCell ref="C5:F5"/>
    <mergeCell ref="D6:F6"/>
    <mergeCell ref="D7:F7"/>
    <mergeCell ref="B9:F9"/>
    <mergeCell ref="B10:D10"/>
    <mergeCell ref="B11:D11"/>
    <mergeCell ref="B12:D12"/>
    <mergeCell ref="B13:D13"/>
    <mergeCell ref="B25:F25"/>
    <mergeCell ref="B16:F16"/>
    <mergeCell ref="B17:D17"/>
    <mergeCell ref="B18:D18"/>
    <mergeCell ref="B19:D19"/>
    <mergeCell ref="B20:D20"/>
    <mergeCell ref="B21:D21"/>
  </mergeCells>
  <phoneticPr fontId="1"/>
  <dataValidations count="2">
    <dataValidation imeMode="hiragana" allowBlank="1" showInputMessage="1" showErrorMessage="1" sqref="D6:F6 IZ6:JB6 SV6:SX6 ACR6:ACT6 AMN6:AMP6 AWJ6:AWL6 BGF6:BGH6 BQB6:BQD6 BZX6:BZZ6 CJT6:CJV6 CTP6:CTR6 DDL6:DDN6 DNH6:DNJ6 DXD6:DXF6 EGZ6:EHB6 EQV6:EQX6 FAR6:FAT6 FKN6:FKP6 FUJ6:FUL6 GEF6:GEH6 GOB6:GOD6 GXX6:GXZ6 HHT6:HHV6 HRP6:HRR6 IBL6:IBN6 ILH6:ILJ6 IVD6:IVF6 JEZ6:JFB6 JOV6:JOX6 JYR6:JYT6 KIN6:KIP6 KSJ6:KSL6 LCF6:LCH6 LMB6:LMD6 LVX6:LVZ6 MFT6:MFV6 MPP6:MPR6 MZL6:MZN6 NJH6:NJJ6 NTD6:NTF6 OCZ6:ODB6 OMV6:OMX6 OWR6:OWT6 PGN6:PGP6 PQJ6:PQL6 QAF6:QAH6 QKB6:QKD6 QTX6:QTZ6 RDT6:RDV6 RNP6:RNR6 RXL6:RXN6 SHH6:SHJ6 SRD6:SRF6 TAZ6:TBB6 TKV6:TKX6 TUR6:TUT6 UEN6:UEP6 UOJ6:UOL6 UYF6:UYH6 VIB6:VID6 VRX6:VRZ6 WBT6:WBV6 WLP6:WLR6 WVL6:WVN6 D65542:F65542 IZ65542:JB65542 SV65542:SX65542 ACR65542:ACT65542 AMN65542:AMP65542 AWJ65542:AWL65542 BGF65542:BGH65542 BQB65542:BQD65542 BZX65542:BZZ65542 CJT65542:CJV65542 CTP65542:CTR65542 DDL65542:DDN65542 DNH65542:DNJ65542 DXD65542:DXF65542 EGZ65542:EHB65542 EQV65542:EQX65542 FAR65542:FAT65542 FKN65542:FKP65542 FUJ65542:FUL65542 GEF65542:GEH65542 GOB65542:GOD65542 GXX65542:GXZ65542 HHT65542:HHV65542 HRP65542:HRR65542 IBL65542:IBN65542 ILH65542:ILJ65542 IVD65542:IVF65542 JEZ65542:JFB65542 JOV65542:JOX65542 JYR65542:JYT65542 KIN65542:KIP65542 KSJ65542:KSL65542 LCF65542:LCH65542 LMB65542:LMD65542 LVX65542:LVZ65542 MFT65542:MFV65542 MPP65542:MPR65542 MZL65542:MZN65542 NJH65542:NJJ65542 NTD65542:NTF65542 OCZ65542:ODB65542 OMV65542:OMX65542 OWR65542:OWT65542 PGN65542:PGP65542 PQJ65542:PQL65542 QAF65542:QAH65542 QKB65542:QKD65542 QTX65542:QTZ65542 RDT65542:RDV65542 RNP65542:RNR65542 RXL65542:RXN65542 SHH65542:SHJ65542 SRD65542:SRF65542 TAZ65542:TBB65542 TKV65542:TKX65542 TUR65542:TUT65542 UEN65542:UEP65542 UOJ65542:UOL65542 UYF65542:UYH65542 VIB65542:VID65542 VRX65542:VRZ65542 WBT65542:WBV65542 WLP65542:WLR65542 WVL65542:WVN65542 D131078:F131078 IZ131078:JB131078 SV131078:SX131078 ACR131078:ACT131078 AMN131078:AMP131078 AWJ131078:AWL131078 BGF131078:BGH131078 BQB131078:BQD131078 BZX131078:BZZ131078 CJT131078:CJV131078 CTP131078:CTR131078 DDL131078:DDN131078 DNH131078:DNJ131078 DXD131078:DXF131078 EGZ131078:EHB131078 EQV131078:EQX131078 FAR131078:FAT131078 FKN131078:FKP131078 FUJ131078:FUL131078 GEF131078:GEH131078 GOB131078:GOD131078 GXX131078:GXZ131078 HHT131078:HHV131078 HRP131078:HRR131078 IBL131078:IBN131078 ILH131078:ILJ131078 IVD131078:IVF131078 JEZ131078:JFB131078 JOV131078:JOX131078 JYR131078:JYT131078 KIN131078:KIP131078 KSJ131078:KSL131078 LCF131078:LCH131078 LMB131078:LMD131078 LVX131078:LVZ131078 MFT131078:MFV131078 MPP131078:MPR131078 MZL131078:MZN131078 NJH131078:NJJ131078 NTD131078:NTF131078 OCZ131078:ODB131078 OMV131078:OMX131078 OWR131078:OWT131078 PGN131078:PGP131078 PQJ131078:PQL131078 QAF131078:QAH131078 QKB131078:QKD131078 QTX131078:QTZ131078 RDT131078:RDV131078 RNP131078:RNR131078 RXL131078:RXN131078 SHH131078:SHJ131078 SRD131078:SRF131078 TAZ131078:TBB131078 TKV131078:TKX131078 TUR131078:TUT131078 UEN131078:UEP131078 UOJ131078:UOL131078 UYF131078:UYH131078 VIB131078:VID131078 VRX131078:VRZ131078 WBT131078:WBV131078 WLP131078:WLR131078 WVL131078:WVN131078 D196614:F196614 IZ196614:JB196614 SV196614:SX196614 ACR196614:ACT196614 AMN196614:AMP196614 AWJ196614:AWL196614 BGF196614:BGH196614 BQB196614:BQD196614 BZX196614:BZZ196614 CJT196614:CJV196614 CTP196614:CTR196614 DDL196614:DDN196614 DNH196614:DNJ196614 DXD196614:DXF196614 EGZ196614:EHB196614 EQV196614:EQX196614 FAR196614:FAT196614 FKN196614:FKP196614 FUJ196614:FUL196614 GEF196614:GEH196614 GOB196614:GOD196614 GXX196614:GXZ196614 HHT196614:HHV196614 HRP196614:HRR196614 IBL196614:IBN196614 ILH196614:ILJ196614 IVD196614:IVF196614 JEZ196614:JFB196614 JOV196614:JOX196614 JYR196614:JYT196614 KIN196614:KIP196614 KSJ196614:KSL196614 LCF196614:LCH196614 LMB196614:LMD196614 LVX196614:LVZ196614 MFT196614:MFV196614 MPP196614:MPR196614 MZL196614:MZN196614 NJH196614:NJJ196614 NTD196614:NTF196614 OCZ196614:ODB196614 OMV196614:OMX196614 OWR196614:OWT196614 PGN196614:PGP196614 PQJ196614:PQL196614 QAF196614:QAH196614 QKB196614:QKD196614 QTX196614:QTZ196614 RDT196614:RDV196614 RNP196614:RNR196614 RXL196614:RXN196614 SHH196614:SHJ196614 SRD196614:SRF196614 TAZ196614:TBB196614 TKV196614:TKX196614 TUR196614:TUT196614 UEN196614:UEP196614 UOJ196614:UOL196614 UYF196614:UYH196614 VIB196614:VID196614 VRX196614:VRZ196614 WBT196614:WBV196614 WLP196614:WLR196614 WVL196614:WVN196614 D262150:F262150 IZ262150:JB262150 SV262150:SX262150 ACR262150:ACT262150 AMN262150:AMP262150 AWJ262150:AWL262150 BGF262150:BGH262150 BQB262150:BQD262150 BZX262150:BZZ262150 CJT262150:CJV262150 CTP262150:CTR262150 DDL262150:DDN262150 DNH262150:DNJ262150 DXD262150:DXF262150 EGZ262150:EHB262150 EQV262150:EQX262150 FAR262150:FAT262150 FKN262150:FKP262150 FUJ262150:FUL262150 GEF262150:GEH262150 GOB262150:GOD262150 GXX262150:GXZ262150 HHT262150:HHV262150 HRP262150:HRR262150 IBL262150:IBN262150 ILH262150:ILJ262150 IVD262150:IVF262150 JEZ262150:JFB262150 JOV262150:JOX262150 JYR262150:JYT262150 KIN262150:KIP262150 KSJ262150:KSL262150 LCF262150:LCH262150 LMB262150:LMD262150 LVX262150:LVZ262150 MFT262150:MFV262150 MPP262150:MPR262150 MZL262150:MZN262150 NJH262150:NJJ262150 NTD262150:NTF262150 OCZ262150:ODB262150 OMV262150:OMX262150 OWR262150:OWT262150 PGN262150:PGP262150 PQJ262150:PQL262150 QAF262150:QAH262150 QKB262150:QKD262150 QTX262150:QTZ262150 RDT262150:RDV262150 RNP262150:RNR262150 RXL262150:RXN262150 SHH262150:SHJ262150 SRD262150:SRF262150 TAZ262150:TBB262150 TKV262150:TKX262150 TUR262150:TUT262150 UEN262150:UEP262150 UOJ262150:UOL262150 UYF262150:UYH262150 VIB262150:VID262150 VRX262150:VRZ262150 WBT262150:WBV262150 WLP262150:WLR262150 WVL262150:WVN262150 D327686:F327686 IZ327686:JB327686 SV327686:SX327686 ACR327686:ACT327686 AMN327686:AMP327686 AWJ327686:AWL327686 BGF327686:BGH327686 BQB327686:BQD327686 BZX327686:BZZ327686 CJT327686:CJV327686 CTP327686:CTR327686 DDL327686:DDN327686 DNH327686:DNJ327686 DXD327686:DXF327686 EGZ327686:EHB327686 EQV327686:EQX327686 FAR327686:FAT327686 FKN327686:FKP327686 FUJ327686:FUL327686 GEF327686:GEH327686 GOB327686:GOD327686 GXX327686:GXZ327686 HHT327686:HHV327686 HRP327686:HRR327686 IBL327686:IBN327686 ILH327686:ILJ327686 IVD327686:IVF327686 JEZ327686:JFB327686 JOV327686:JOX327686 JYR327686:JYT327686 KIN327686:KIP327686 KSJ327686:KSL327686 LCF327686:LCH327686 LMB327686:LMD327686 LVX327686:LVZ327686 MFT327686:MFV327686 MPP327686:MPR327686 MZL327686:MZN327686 NJH327686:NJJ327686 NTD327686:NTF327686 OCZ327686:ODB327686 OMV327686:OMX327686 OWR327686:OWT327686 PGN327686:PGP327686 PQJ327686:PQL327686 QAF327686:QAH327686 QKB327686:QKD327686 QTX327686:QTZ327686 RDT327686:RDV327686 RNP327686:RNR327686 RXL327686:RXN327686 SHH327686:SHJ327686 SRD327686:SRF327686 TAZ327686:TBB327686 TKV327686:TKX327686 TUR327686:TUT327686 UEN327686:UEP327686 UOJ327686:UOL327686 UYF327686:UYH327686 VIB327686:VID327686 VRX327686:VRZ327686 WBT327686:WBV327686 WLP327686:WLR327686 WVL327686:WVN327686 D393222:F393222 IZ393222:JB393222 SV393222:SX393222 ACR393222:ACT393222 AMN393222:AMP393222 AWJ393222:AWL393222 BGF393222:BGH393222 BQB393222:BQD393222 BZX393222:BZZ393222 CJT393222:CJV393222 CTP393222:CTR393222 DDL393222:DDN393222 DNH393222:DNJ393222 DXD393222:DXF393222 EGZ393222:EHB393222 EQV393222:EQX393222 FAR393222:FAT393222 FKN393222:FKP393222 FUJ393222:FUL393222 GEF393222:GEH393222 GOB393222:GOD393222 GXX393222:GXZ393222 HHT393222:HHV393222 HRP393222:HRR393222 IBL393222:IBN393222 ILH393222:ILJ393222 IVD393222:IVF393222 JEZ393222:JFB393222 JOV393222:JOX393222 JYR393222:JYT393222 KIN393222:KIP393222 KSJ393222:KSL393222 LCF393222:LCH393222 LMB393222:LMD393222 LVX393222:LVZ393222 MFT393222:MFV393222 MPP393222:MPR393222 MZL393222:MZN393222 NJH393222:NJJ393222 NTD393222:NTF393222 OCZ393222:ODB393222 OMV393222:OMX393222 OWR393222:OWT393222 PGN393222:PGP393222 PQJ393222:PQL393222 QAF393222:QAH393222 QKB393222:QKD393222 QTX393222:QTZ393222 RDT393222:RDV393222 RNP393222:RNR393222 RXL393222:RXN393222 SHH393222:SHJ393222 SRD393222:SRF393222 TAZ393222:TBB393222 TKV393222:TKX393222 TUR393222:TUT393222 UEN393222:UEP393222 UOJ393222:UOL393222 UYF393222:UYH393222 VIB393222:VID393222 VRX393222:VRZ393222 WBT393222:WBV393222 WLP393222:WLR393222 WVL393222:WVN393222 D458758:F458758 IZ458758:JB458758 SV458758:SX458758 ACR458758:ACT458758 AMN458758:AMP458758 AWJ458758:AWL458758 BGF458758:BGH458758 BQB458758:BQD458758 BZX458758:BZZ458758 CJT458758:CJV458758 CTP458758:CTR458758 DDL458758:DDN458758 DNH458758:DNJ458758 DXD458758:DXF458758 EGZ458758:EHB458758 EQV458758:EQX458758 FAR458758:FAT458758 FKN458758:FKP458758 FUJ458758:FUL458758 GEF458758:GEH458758 GOB458758:GOD458758 GXX458758:GXZ458758 HHT458758:HHV458758 HRP458758:HRR458758 IBL458758:IBN458758 ILH458758:ILJ458758 IVD458758:IVF458758 JEZ458758:JFB458758 JOV458758:JOX458758 JYR458758:JYT458758 KIN458758:KIP458758 KSJ458758:KSL458758 LCF458758:LCH458758 LMB458758:LMD458758 LVX458758:LVZ458758 MFT458758:MFV458758 MPP458758:MPR458758 MZL458758:MZN458758 NJH458758:NJJ458758 NTD458758:NTF458758 OCZ458758:ODB458758 OMV458758:OMX458758 OWR458758:OWT458758 PGN458758:PGP458758 PQJ458758:PQL458758 QAF458758:QAH458758 QKB458758:QKD458758 QTX458758:QTZ458758 RDT458758:RDV458758 RNP458758:RNR458758 RXL458758:RXN458758 SHH458758:SHJ458758 SRD458758:SRF458758 TAZ458758:TBB458758 TKV458758:TKX458758 TUR458758:TUT458758 UEN458758:UEP458758 UOJ458758:UOL458758 UYF458758:UYH458758 VIB458758:VID458758 VRX458758:VRZ458758 WBT458758:WBV458758 WLP458758:WLR458758 WVL458758:WVN458758 D524294:F524294 IZ524294:JB524294 SV524294:SX524294 ACR524294:ACT524294 AMN524294:AMP524294 AWJ524294:AWL524294 BGF524294:BGH524294 BQB524294:BQD524294 BZX524294:BZZ524294 CJT524294:CJV524294 CTP524294:CTR524294 DDL524294:DDN524294 DNH524294:DNJ524294 DXD524294:DXF524294 EGZ524294:EHB524294 EQV524294:EQX524294 FAR524294:FAT524294 FKN524294:FKP524294 FUJ524294:FUL524294 GEF524294:GEH524294 GOB524294:GOD524294 GXX524294:GXZ524294 HHT524294:HHV524294 HRP524294:HRR524294 IBL524294:IBN524294 ILH524294:ILJ524294 IVD524294:IVF524294 JEZ524294:JFB524294 JOV524294:JOX524294 JYR524294:JYT524294 KIN524294:KIP524294 KSJ524294:KSL524294 LCF524294:LCH524294 LMB524294:LMD524294 LVX524294:LVZ524294 MFT524294:MFV524294 MPP524294:MPR524294 MZL524294:MZN524294 NJH524294:NJJ524294 NTD524294:NTF524294 OCZ524294:ODB524294 OMV524294:OMX524294 OWR524294:OWT524294 PGN524294:PGP524294 PQJ524294:PQL524294 QAF524294:QAH524294 QKB524294:QKD524294 QTX524294:QTZ524294 RDT524294:RDV524294 RNP524294:RNR524294 RXL524294:RXN524294 SHH524294:SHJ524294 SRD524294:SRF524294 TAZ524294:TBB524294 TKV524294:TKX524294 TUR524294:TUT524294 UEN524294:UEP524294 UOJ524294:UOL524294 UYF524294:UYH524294 VIB524294:VID524294 VRX524294:VRZ524294 WBT524294:WBV524294 WLP524294:WLR524294 WVL524294:WVN524294 D589830:F589830 IZ589830:JB589830 SV589830:SX589830 ACR589830:ACT589830 AMN589830:AMP589830 AWJ589830:AWL589830 BGF589830:BGH589830 BQB589830:BQD589830 BZX589830:BZZ589830 CJT589830:CJV589830 CTP589830:CTR589830 DDL589830:DDN589830 DNH589830:DNJ589830 DXD589830:DXF589830 EGZ589830:EHB589830 EQV589830:EQX589830 FAR589830:FAT589830 FKN589830:FKP589830 FUJ589830:FUL589830 GEF589830:GEH589830 GOB589830:GOD589830 GXX589830:GXZ589830 HHT589830:HHV589830 HRP589830:HRR589830 IBL589830:IBN589830 ILH589830:ILJ589830 IVD589830:IVF589830 JEZ589830:JFB589830 JOV589830:JOX589830 JYR589830:JYT589830 KIN589830:KIP589830 KSJ589830:KSL589830 LCF589830:LCH589830 LMB589830:LMD589830 LVX589830:LVZ589830 MFT589830:MFV589830 MPP589830:MPR589830 MZL589830:MZN589830 NJH589830:NJJ589830 NTD589830:NTF589830 OCZ589830:ODB589830 OMV589830:OMX589830 OWR589830:OWT589830 PGN589830:PGP589830 PQJ589830:PQL589830 QAF589830:QAH589830 QKB589830:QKD589830 QTX589830:QTZ589830 RDT589830:RDV589830 RNP589830:RNR589830 RXL589830:RXN589830 SHH589830:SHJ589830 SRD589830:SRF589830 TAZ589830:TBB589830 TKV589830:TKX589830 TUR589830:TUT589830 UEN589830:UEP589830 UOJ589830:UOL589830 UYF589830:UYH589830 VIB589830:VID589830 VRX589830:VRZ589830 WBT589830:WBV589830 WLP589830:WLR589830 WVL589830:WVN589830 D655366:F655366 IZ655366:JB655366 SV655366:SX655366 ACR655366:ACT655366 AMN655366:AMP655366 AWJ655366:AWL655366 BGF655366:BGH655366 BQB655366:BQD655366 BZX655366:BZZ655366 CJT655366:CJV655366 CTP655366:CTR655366 DDL655366:DDN655366 DNH655366:DNJ655366 DXD655366:DXF655366 EGZ655366:EHB655366 EQV655366:EQX655366 FAR655366:FAT655366 FKN655366:FKP655366 FUJ655366:FUL655366 GEF655366:GEH655366 GOB655366:GOD655366 GXX655366:GXZ655366 HHT655366:HHV655366 HRP655366:HRR655366 IBL655366:IBN655366 ILH655366:ILJ655366 IVD655366:IVF655366 JEZ655366:JFB655366 JOV655366:JOX655366 JYR655366:JYT655366 KIN655366:KIP655366 KSJ655366:KSL655366 LCF655366:LCH655366 LMB655366:LMD655366 LVX655366:LVZ655366 MFT655366:MFV655366 MPP655366:MPR655366 MZL655366:MZN655366 NJH655366:NJJ655366 NTD655366:NTF655366 OCZ655366:ODB655366 OMV655366:OMX655366 OWR655366:OWT655366 PGN655366:PGP655366 PQJ655366:PQL655366 QAF655366:QAH655366 QKB655366:QKD655366 QTX655366:QTZ655366 RDT655366:RDV655366 RNP655366:RNR655366 RXL655366:RXN655366 SHH655366:SHJ655366 SRD655366:SRF655366 TAZ655366:TBB655366 TKV655366:TKX655366 TUR655366:TUT655366 UEN655366:UEP655366 UOJ655366:UOL655366 UYF655366:UYH655366 VIB655366:VID655366 VRX655366:VRZ655366 WBT655366:WBV655366 WLP655366:WLR655366 WVL655366:WVN655366 D720902:F720902 IZ720902:JB720902 SV720902:SX720902 ACR720902:ACT720902 AMN720902:AMP720902 AWJ720902:AWL720902 BGF720902:BGH720902 BQB720902:BQD720902 BZX720902:BZZ720902 CJT720902:CJV720902 CTP720902:CTR720902 DDL720902:DDN720902 DNH720902:DNJ720902 DXD720902:DXF720902 EGZ720902:EHB720902 EQV720902:EQX720902 FAR720902:FAT720902 FKN720902:FKP720902 FUJ720902:FUL720902 GEF720902:GEH720902 GOB720902:GOD720902 GXX720902:GXZ720902 HHT720902:HHV720902 HRP720902:HRR720902 IBL720902:IBN720902 ILH720902:ILJ720902 IVD720902:IVF720902 JEZ720902:JFB720902 JOV720902:JOX720902 JYR720902:JYT720902 KIN720902:KIP720902 KSJ720902:KSL720902 LCF720902:LCH720902 LMB720902:LMD720902 LVX720902:LVZ720902 MFT720902:MFV720902 MPP720902:MPR720902 MZL720902:MZN720902 NJH720902:NJJ720902 NTD720902:NTF720902 OCZ720902:ODB720902 OMV720902:OMX720902 OWR720902:OWT720902 PGN720902:PGP720902 PQJ720902:PQL720902 QAF720902:QAH720902 QKB720902:QKD720902 QTX720902:QTZ720902 RDT720902:RDV720902 RNP720902:RNR720902 RXL720902:RXN720902 SHH720902:SHJ720902 SRD720902:SRF720902 TAZ720902:TBB720902 TKV720902:TKX720902 TUR720902:TUT720902 UEN720902:UEP720902 UOJ720902:UOL720902 UYF720902:UYH720902 VIB720902:VID720902 VRX720902:VRZ720902 WBT720902:WBV720902 WLP720902:WLR720902 WVL720902:WVN720902 D786438:F786438 IZ786438:JB786438 SV786438:SX786438 ACR786438:ACT786438 AMN786438:AMP786438 AWJ786438:AWL786438 BGF786438:BGH786438 BQB786438:BQD786438 BZX786438:BZZ786438 CJT786438:CJV786438 CTP786438:CTR786438 DDL786438:DDN786438 DNH786438:DNJ786438 DXD786438:DXF786438 EGZ786438:EHB786438 EQV786438:EQX786438 FAR786438:FAT786438 FKN786438:FKP786438 FUJ786438:FUL786438 GEF786438:GEH786438 GOB786438:GOD786438 GXX786438:GXZ786438 HHT786438:HHV786438 HRP786438:HRR786438 IBL786438:IBN786438 ILH786438:ILJ786438 IVD786438:IVF786438 JEZ786438:JFB786438 JOV786438:JOX786438 JYR786438:JYT786438 KIN786438:KIP786438 KSJ786438:KSL786438 LCF786438:LCH786438 LMB786438:LMD786438 LVX786438:LVZ786438 MFT786438:MFV786438 MPP786438:MPR786438 MZL786438:MZN786438 NJH786438:NJJ786438 NTD786438:NTF786438 OCZ786438:ODB786438 OMV786438:OMX786438 OWR786438:OWT786438 PGN786438:PGP786438 PQJ786438:PQL786438 QAF786438:QAH786438 QKB786438:QKD786438 QTX786438:QTZ786438 RDT786438:RDV786438 RNP786438:RNR786438 RXL786438:RXN786438 SHH786438:SHJ786438 SRD786438:SRF786438 TAZ786438:TBB786438 TKV786438:TKX786438 TUR786438:TUT786438 UEN786438:UEP786438 UOJ786438:UOL786438 UYF786438:UYH786438 VIB786438:VID786438 VRX786438:VRZ786438 WBT786438:WBV786438 WLP786438:WLR786438 WVL786438:WVN786438 D851974:F851974 IZ851974:JB851974 SV851974:SX851974 ACR851974:ACT851974 AMN851974:AMP851974 AWJ851974:AWL851974 BGF851974:BGH851974 BQB851974:BQD851974 BZX851974:BZZ851974 CJT851974:CJV851974 CTP851974:CTR851974 DDL851974:DDN851974 DNH851974:DNJ851974 DXD851974:DXF851974 EGZ851974:EHB851974 EQV851974:EQX851974 FAR851974:FAT851974 FKN851974:FKP851974 FUJ851974:FUL851974 GEF851974:GEH851974 GOB851974:GOD851974 GXX851974:GXZ851974 HHT851974:HHV851974 HRP851974:HRR851974 IBL851974:IBN851974 ILH851974:ILJ851974 IVD851974:IVF851974 JEZ851974:JFB851974 JOV851974:JOX851974 JYR851974:JYT851974 KIN851974:KIP851974 KSJ851974:KSL851974 LCF851974:LCH851974 LMB851974:LMD851974 LVX851974:LVZ851974 MFT851974:MFV851974 MPP851974:MPR851974 MZL851974:MZN851974 NJH851974:NJJ851974 NTD851974:NTF851974 OCZ851974:ODB851974 OMV851974:OMX851974 OWR851974:OWT851974 PGN851974:PGP851974 PQJ851974:PQL851974 QAF851974:QAH851974 QKB851974:QKD851974 QTX851974:QTZ851974 RDT851974:RDV851974 RNP851974:RNR851974 RXL851974:RXN851974 SHH851974:SHJ851974 SRD851974:SRF851974 TAZ851974:TBB851974 TKV851974:TKX851974 TUR851974:TUT851974 UEN851974:UEP851974 UOJ851974:UOL851974 UYF851974:UYH851974 VIB851974:VID851974 VRX851974:VRZ851974 WBT851974:WBV851974 WLP851974:WLR851974 WVL851974:WVN851974 D917510:F917510 IZ917510:JB917510 SV917510:SX917510 ACR917510:ACT917510 AMN917510:AMP917510 AWJ917510:AWL917510 BGF917510:BGH917510 BQB917510:BQD917510 BZX917510:BZZ917510 CJT917510:CJV917510 CTP917510:CTR917510 DDL917510:DDN917510 DNH917510:DNJ917510 DXD917510:DXF917510 EGZ917510:EHB917510 EQV917510:EQX917510 FAR917510:FAT917510 FKN917510:FKP917510 FUJ917510:FUL917510 GEF917510:GEH917510 GOB917510:GOD917510 GXX917510:GXZ917510 HHT917510:HHV917510 HRP917510:HRR917510 IBL917510:IBN917510 ILH917510:ILJ917510 IVD917510:IVF917510 JEZ917510:JFB917510 JOV917510:JOX917510 JYR917510:JYT917510 KIN917510:KIP917510 KSJ917510:KSL917510 LCF917510:LCH917510 LMB917510:LMD917510 LVX917510:LVZ917510 MFT917510:MFV917510 MPP917510:MPR917510 MZL917510:MZN917510 NJH917510:NJJ917510 NTD917510:NTF917510 OCZ917510:ODB917510 OMV917510:OMX917510 OWR917510:OWT917510 PGN917510:PGP917510 PQJ917510:PQL917510 QAF917510:QAH917510 QKB917510:QKD917510 QTX917510:QTZ917510 RDT917510:RDV917510 RNP917510:RNR917510 RXL917510:RXN917510 SHH917510:SHJ917510 SRD917510:SRF917510 TAZ917510:TBB917510 TKV917510:TKX917510 TUR917510:TUT917510 UEN917510:UEP917510 UOJ917510:UOL917510 UYF917510:UYH917510 VIB917510:VID917510 VRX917510:VRZ917510 WBT917510:WBV917510 WLP917510:WLR917510 WVL917510:WVN917510 D983046:F983046 IZ983046:JB983046 SV983046:SX983046 ACR983046:ACT983046 AMN983046:AMP983046 AWJ983046:AWL983046 BGF983046:BGH983046 BQB983046:BQD983046 BZX983046:BZZ983046 CJT983046:CJV983046 CTP983046:CTR983046 DDL983046:DDN983046 DNH983046:DNJ983046 DXD983046:DXF983046 EGZ983046:EHB983046 EQV983046:EQX983046 FAR983046:FAT983046 FKN983046:FKP983046 FUJ983046:FUL983046 GEF983046:GEH983046 GOB983046:GOD983046 GXX983046:GXZ983046 HHT983046:HHV983046 HRP983046:HRR983046 IBL983046:IBN983046 ILH983046:ILJ983046 IVD983046:IVF983046 JEZ983046:JFB983046 JOV983046:JOX983046 JYR983046:JYT983046 KIN983046:KIP983046 KSJ983046:KSL983046 LCF983046:LCH983046 LMB983046:LMD983046 LVX983046:LVZ983046 MFT983046:MFV983046 MPP983046:MPR983046 MZL983046:MZN983046 NJH983046:NJJ983046 NTD983046:NTF983046 OCZ983046:ODB983046 OMV983046:OMX983046 OWR983046:OWT983046 PGN983046:PGP983046 PQJ983046:PQL983046 QAF983046:QAH983046 QKB983046:QKD983046 QTX983046:QTZ983046 RDT983046:RDV983046 RNP983046:RNR983046 RXL983046:RXN983046 SHH983046:SHJ983046 SRD983046:SRF983046 TAZ983046:TBB983046 TKV983046:TKX983046 TUR983046:TUT983046 UEN983046:UEP983046 UOJ983046:UOL983046 UYF983046:UYH983046 VIB983046:VID983046 VRX983046:VRZ983046 WBT983046:WBV983046 WLP983046:WLR983046 WVL983046:WVN983046" xr:uid="{00000000-0002-0000-3100-000000000000}"/>
    <dataValidation imeMode="off" allowBlank="1" showInputMessage="1" showErrorMessage="1" sqref="E65546:E65551 JA65546:JA65551 SW65546:SW65551 ACS65546:ACS65551 AMO65546:AMO65551 AWK65546:AWK65551 BGG65546:BGG65551 BQC65546:BQC65551 BZY65546:BZY65551 CJU65546:CJU65551 CTQ65546:CTQ65551 DDM65546:DDM65551 DNI65546:DNI65551 DXE65546:DXE65551 EHA65546:EHA65551 EQW65546:EQW65551 FAS65546:FAS65551 FKO65546:FKO65551 FUK65546:FUK65551 GEG65546:GEG65551 GOC65546:GOC65551 GXY65546:GXY65551 HHU65546:HHU65551 HRQ65546:HRQ65551 IBM65546:IBM65551 ILI65546:ILI65551 IVE65546:IVE65551 JFA65546:JFA65551 JOW65546:JOW65551 JYS65546:JYS65551 KIO65546:KIO65551 KSK65546:KSK65551 LCG65546:LCG65551 LMC65546:LMC65551 LVY65546:LVY65551 MFU65546:MFU65551 MPQ65546:MPQ65551 MZM65546:MZM65551 NJI65546:NJI65551 NTE65546:NTE65551 ODA65546:ODA65551 OMW65546:OMW65551 OWS65546:OWS65551 PGO65546:PGO65551 PQK65546:PQK65551 QAG65546:QAG65551 QKC65546:QKC65551 QTY65546:QTY65551 RDU65546:RDU65551 RNQ65546:RNQ65551 RXM65546:RXM65551 SHI65546:SHI65551 SRE65546:SRE65551 TBA65546:TBA65551 TKW65546:TKW65551 TUS65546:TUS65551 UEO65546:UEO65551 UOK65546:UOK65551 UYG65546:UYG65551 VIC65546:VIC65551 VRY65546:VRY65551 WBU65546:WBU65551 WLQ65546:WLQ65551 WVM65546:WVM65551 E131082:E131087 JA131082:JA131087 SW131082:SW131087 ACS131082:ACS131087 AMO131082:AMO131087 AWK131082:AWK131087 BGG131082:BGG131087 BQC131082:BQC131087 BZY131082:BZY131087 CJU131082:CJU131087 CTQ131082:CTQ131087 DDM131082:DDM131087 DNI131082:DNI131087 DXE131082:DXE131087 EHA131082:EHA131087 EQW131082:EQW131087 FAS131082:FAS131087 FKO131082:FKO131087 FUK131082:FUK131087 GEG131082:GEG131087 GOC131082:GOC131087 GXY131082:GXY131087 HHU131082:HHU131087 HRQ131082:HRQ131087 IBM131082:IBM131087 ILI131082:ILI131087 IVE131082:IVE131087 JFA131082:JFA131087 JOW131082:JOW131087 JYS131082:JYS131087 KIO131082:KIO131087 KSK131082:KSK131087 LCG131082:LCG131087 LMC131082:LMC131087 LVY131082:LVY131087 MFU131082:MFU131087 MPQ131082:MPQ131087 MZM131082:MZM131087 NJI131082:NJI131087 NTE131082:NTE131087 ODA131082:ODA131087 OMW131082:OMW131087 OWS131082:OWS131087 PGO131082:PGO131087 PQK131082:PQK131087 QAG131082:QAG131087 QKC131082:QKC131087 QTY131082:QTY131087 RDU131082:RDU131087 RNQ131082:RNQ131087 RXM131082:RXM131087 SHI131082:SHI131087 SRE131082:SRE131087 TBA131082:TBA131087 TKW131082:TKW131087 TUS131082:TUS131087 UEO131082:UEO131087 UOK131082:UOK131087 UYG131082:UYG131087 VIC131082:VIC131087 VRY131082:VRY131087 WBU131082:WBU131087 WLQ131082:WLQ131087 WVM131082:WVM131087 E196618:E196623 JA196618:JA196623 SW196618:SW196623 ACS196618:ACS196623 AMO196618:AMO196623 AWK196618:AWK196623 BGG196618:BGG196623 BQC196618:BQC196623 BZY196618:BZY196623 CJU196618:CJU196623 CTQ196618:CTQ196623 DDM196618:DDM196623 DNI196618:DNI196623 DXE196618:DXE196623 EHA196618:EHA196623 EQW196618:EQW196623 FAS196618:FAS196623 FKO196618:FKO196623 FUK196618:FUK196623 GEG196618:GEG196623 GOC196618:GOC196623 GXY196618:GXY196623 HHU196618:HHU196623 HRQ196618:HRQ196623 IBM196618:IBM196623 ILI196618:ILI196623 IVE196618:IVE196623 JFA196618:JFA196623 JOW196618:JOW196623 JYS196618:JYS196623 KIO196618:KIO196623 KSK196618:KSK196623 LCG196618:LCG196623 LMC196618:LMC196623 LVY196618:LVY196623 MFU196618:MFU196623 MPQ196618:MPQ196623 MZM196618:MZM196623 NJI196618:NJI196623 NTE196618:NTE196623 ODA196618:ODA196623 OMW196618:OMW196623 OWS196618:OWS196623 PGO196618:PGO196623 PQK196618:PQK196623 QAG196618:QAG196623 QKC196618:QKC196623 QTY196618:QTY196623 RDU196618:RDU196623 RNQ196618:RNQ196623 RXM196618:RXM196623 SHI196618:SHI196623 SRE196618:SRE196623 TBA196618:TBA196623 TKW196618:TKW196623 TUS196618:TUS196623 UEO196618:UEO196623 UOK196618:UOK196623 UYG196618:UYG196623 VIC196618:VIC196623 VRY196618:VRY196623 WBU196618:WBU196623 WLQ196618:WLQ196623 WVM196618:WVM196623 E262154:E262159 JA262154:JA262159 SW262154:SW262159 ACS262154:ACS262159 AMO262154:AMO262159 AWK262154:AWK262159 BGG262154:BGG262159 BQC262154:BQC262159 BZY262154:BZY262159 CJU262154:CJU262159 CTQ262154:CTQ262159 DDM262154:DDM262159 DNI262154:DNI262159 DXE262154:DXE262159 EHA262154:EHA262159 EQW262154:EQW262159 FAS262154:FAS262159 FKO262154:FKO262159 FUK262154:FUK262159 GEG262154:GEG262159 GOC262154:GOC262159 GXY262154:GXY262159 HHU262154:HHU262159 HRQ262154:HRQ262159 IBM262154:IBM262159 ILI262154:ILI262159 IVE262154:IVE262159 JFA262154:JFA262159 JOW262154:JOW262159 JYS262154:JYS262159 KIO262154:KIO262159 KSK262154:KSK262159 LCG262154:LCG262159 LMC262154:LMC262159 LVY262154:LVY262159 MFU262154:MFU262159 MPQ262154:MPQ262159 MZM262154:MZM262159 NJI262154:NJI262159 NTE262154:NTE262159 ODA262154:ODA262159 OMW262154:OMW262159 OWS262154:OWS262159 PGO262154:PGO262159 PQK262154:PQK262159 QAG262154:QAG262159 QKC262154:QKC262159 QTY262154:QTY262159 RDU262154:RDU262159 RNQ262154:RNQ262159 RXM262154:RXM262159 SHI262154:SHI262159 SRE262154:SRE262159 TBA262154:TBA262159 TKW262154:TKW262159 TUS262154:TUS262159 UEO262154:UEO262159 UOK262154:UOK262159 UYG262154:UYG262159 VIC262154:VIC262159 VRY262154:VRY262159 WBU262154:WBU262159 WLQ262154:WLQ262159 WVM262154:WVM262159 E327690:E327695 JA327690:JA327695 SW327690:SW327695 ACS327690:ACS327695 AMO327690:AMO327695 AWK327690:AWK327695 BGG327690:BGG327695 BQC327690:BQC327695 BZY327690:BZY327695 CJU327690:CJU327695 CTQ327690:CTQ327695 DDM327690:DDM327695 DNI327690:DNI327695 DXE327690:DXE327695 EHA327690:EHA327695 EQW327690:EQW327695 FAS327690:FAS327695 FKO327690:FKO327695 FUK327690:FUK327695 GEG327690:GEG327695 GOC327690:GOC327695 GXY327690:GXY327695 HHU327690:HHU327695 HRQ327690:HRQ327695 IBM327690:IBM327695 ILI327690:ILI327695 IVE327690:IVE327695 JFA327690:JFA327695 JOW327690:JOW327695 JYS327690:JYS327695 KIO327690:KIO327695 KSK327690:KSK327695 LCG327690:LCG327695 LMC327690:LMC327695 LVY327690:LVY327695 MFU327690:MFU327695 MPQ327690:MPQ327695 MZM327690:MZM327695 NJI327690:NJI327695 NTE327690:NTE327695 ODA327690:ODA327695 OMW327690:OMW327695 OWS327690:OWS327695 PGO327690:PGO327695 PQK327690:PQK327695 QAG327690:QAG327695 QKC327690:QKC327695 QTY327690:QTY327695 RDU327690:RDU327695 RNQ327690:RNQ327695 RXM327690:RXM327695 SHI327690:SHI327695 SRE327690:SRE327695 TBA327690:TBA327695 TKW327690:TKW327695 TUS327690:TUS327695 UEO327690:UEO327695 UOK327690:UOK327695 UYG327690:UYG327695 VIC327690:VIC327695 VRY327690:VRY327695 WBU327690:WBU327695 WLQ327690:WLQ327695 WVM327690:WVM327695 E393226:E393231 JA393226:JA393231 SW393226:SW393231 ACS393226:ACS393231 AMO393226:AMO393231 AWK393226:AWK393231 BGG393226:BGG393231 BQC393226:BQC393231 BZY393226:BZY393231 CJU393226:CJU393231 CTQ393226:CTQ393231 DDM393226:DDM393231 DNI393226:DNI393231 DXE393226:DXE393231 EHA393226:EHA393231 EQW393226:EQW393231 FAS393226:FAS393231 FKO393226:FKO393231 FUK393226:FUK393231 GEG393226:GEG393231 GOC393226:GOC393231 GXY393226:GXY393231 HHU393226:HHU393231 HRQ393226:HRQ393231 IBM393226:IBM393231 ILI393226:ILI393231 IVE393226:IVE393231 JFA393226:JFA393231 JOW393226:JOW393231 JYS393226:JYS393231 KIO393226:KIO393231 KSK393226:KSK393231 LCG393226:LCG393231 LMC393226:LMC393231 LVY393226:LVY393231 MFU393226:MFU393231 MPQ393226:MPQ393231 MZM393226:MZM393231 NJI393226:NJI393231 NTE393226:NTE393231 ODA393226:ODA393231 OMW393226:OMW393231 OWS393226:OWS393231 PGO393226:PGO393231 PQK393226:PQK393231 QAG393226:QAG393231 QKC393226:QKC393231 QTY393226:QTY393231 RDU393226:RDU393231 RNQ393226:RNQ393231 RXM393226:RXM393231 SHI393226:SHI393231 SRE393226:SRE393231 TBA393226:TBA393231 TKW393226:TKW393231 TUS393226:TUS393231 UEO393226:UEO393231 UOK393226:UOK393231 UYG393226:UYG393231 VIC393226:VIC393231 VRY393226:VRY393231 WBU393226:WBU393231 WLQ393226:WLQ393231 WVM393226:WVM393231 E458762:E458767 JA458762:JA458767 SW458762:SW458767 ACS458762:ACS458767 AMO458762:AMO458767 AWK458762:AWK458767 BGG458762:BGG458767 BQC458762:BQC458767 BZY458762:BZY458767 CJU458762:CJU458767 CTQ458762:CTQ458767 DDM458762:DDM458767 DNI458762:DNI458767 DXE458762:DXE458767 EHA458762:EHA458767 EQW458762:EQW458767 FAS458762:FAS458767 FKO458762:FKO458767 FUK458762:FUK458767 GEG458762:GEG458767 GOC458762:GOC458767 GXY458762:GXY458767 HHU458762:HHU458767 HRQ458762:HRQ458767 IBM458762:IBM458767 ILI458762:ILI458767 IVE458762:IVE458767 JFA458762:JFA458767 JOW458762:JOW458767 JYS458762:JYS458767 KIO458762:KIO458767 KSK458762:KSK458767 LCG458762:LCG458767 LMC458762:LMC458767 LVY458762:LVY458767 MFU458762:MFU458767 MPQ458762:MPQ458767 MZM458762:MZM458767 NJI458762:NJI458767 NTE458762:NTE458767 ODA458762:ODA458767 OMW458762:OMW458767 OWS458762:OWS458767 PGO458762:PGO458767 PQK458762:PQK458767 QAG458762:QAG458767 QKC458762:QKC458767 QTY458762:QTY458767 RDU458762:RDU458767 RNQ458762:RNQ458767 RXM458762:RXM458767 SHI458762:SHI458767 SRE458762:SRE458767 TBA458762:TBA458767 TKW458762:TKW458767 TUS458762:TUS458767 UEO458762:UEO458767 UOK458762:UOK458767 UYG458762:UYG458767 VIC458762:VIC458767 VRY458762:VRY458767 WBU458762:WBU458767 WLQ458762:WLQ458767 WVM458762:WVM458767 E524298:E524303 JA524298:JA524303 SW524298:SW524303 ACS524298:ACS524303 AMO524298:AMO524303 AWK524298:AWK524303 BGG524298:BGG524303 BQC524298:BQC524303 BZY524298:BZY524303 CJU524298:CJU524303 CTQ524298:CTQ524303 DDM524298:DDM524303 DNI524298:DNI524303 DXE524298:DXE524303 EHA524298:EHA524303 EQW524298:EQW524303 FAS524298:FAS524303 FKO524298:FKO524303 FUK524298:FUK524303 GEG524298:GEG524303 GOC524298:GOC524303 GXY524298:GXY524303 HHU524298:HHU524303 HRQ524298:HRQ524303 IBM524298:IBM524303 ILI524298:ILI524303 IVE524298:IVE524303 JFA524298:JFA524303 JOW524298:JOW524303 JYS524298:JYS524303 KIO524298:KIO524303 KSK524298:KSK524303 LCG524298:LCG524303 LMC524298:LMC524303 LVY524298:LVY524303 MFU524298:MFU524303 MPQ524298:MPQ524303 MZM524298:MZM524303 NJI524298:NJI524303 NTE524298:NTE524303 ODA524298:ODA524303 OMW524298:OMW524303 OWS524298:OWS524303 PGO524298:PGO524303 PQK524298:PQK524303 QAG524298:QAG524303 QKC524298:QKC524303 QTY524298:QTY524303 RDU524298:RDU524303 RNQ524298:RNQ524303 RXM524298:RXM524303 SHI524298:SHI524303 SRE524298:SRE524303 TBA524298:TBA524303 TKW524298:TKW524303 TUS524298:TUS524303 UEO524298:UEO524303 UOK524298:UOK524303 UYG524298:UYG524303 VIC524298:VIC524303 VRY524298:VRY524303 WBU524298:WBU524303 WLQ524298:WLQ524303 WVM524298:WVM524303 E589834:E589839 JA589834:JA589839 SW589834:SW589839 ACS589834:ACS589839 AMO589834:AMO589839 AWK589834:AWK589839 BGG589834:BGG589839 BQC589834:BQC589839 BZY589834:BZY589839 CJU589834:CJU589839 CTQ589834:CTQ589839 DDM589834:DDM589839 DNI589834:DNI589839 DXE589834:DXE589839 EHA589834:EHA589839 EQW589834:EQW589839 FAS589834:FAS589839 FKO589834:FKO589839 FUK589834:FUK589839 GEG589834:GEG589839 GOC589834:GOC589839 GXY589834:GXY589839 HHU589834:HHU589839 HRQ589834:HRQ589839 IBM589834:IBM589839 ILI589834:ILI589839 IVE589834:IVE589839 JFA589834:JFA589839 JOW589834:JOW589839 JYS589834:JYS589839 KIO589834:KIO589839 KSK589834:KSK589839 LCG589834:LCG589839 LMC589834:LMC589839 LVY589834:LVY589839 MFU589834:MFU589839 MPQ589834:MPQ589839 MZM589834:MZM589839 NJI589834:NJI589839 NTE589834:NTE589839 ODA589834:ODA589839 OMW589834:OMW589839 OWS589834:OWS589839 PGO589834:PGO589839 PQK589834:PQK589839 QAG589834:QAG589839 QKC589834:QKC589839 QTY589834:QTY589839 RDU589834:RDU589839 RNQ589834:RNQ589839 RXM589834:RXM589839 SHI589834:SHI589839 SRE589834:SRE589839 TBA589834:TBA589839 TKW589834:TKW589839 TUS589834:TUS589839 UEO589834:UEO589839 UOK589834:UOK589839 UYG589834:UYG589839 VIC589834:VIC589839 VRY589834:VRY589839 WBU589834:WBU589839 WLQ589834:WLQ589839 WVM589834:WVM589839 E655370:E655375 JA655370:JA655375 SW655370:SW655375 ACS655370:ACS655375 AMO655370:AMO655375 AWK655370:AWK655375 BGG655370:BGG655375 BQC655370:BQC655375 BZY655370:BZY655375 CJU655370:CJU655375 CTQ655370:CTQ655375 DDM655370:DDM655375 DNI655370:DNI655375 DXE655370:DXE655375 EHA655370:EHA655375 EQW655370:EQW655375 FAS655370:FAS655375 FKO655370:FKO655375 FUK655370:FUK655375 GEG655370:GEG655375 GOC655370:GOC655375 GXY655370:GXY655375 HHU655370:HHU655375 HRQ655370:HRQ655375 IBM655370:IBM655375 ILI655370:ILI655375 IVE655370:IVE655375 JFA655370:JFA655375 JOW655370:JOW655375 JYS655370:JYS655375 KIO655370:KIO655375 KSK655370:KSK655375 LCG655370:LCG655375 LMC655370:LMC655375 LVY655370:LVY655375 MFU655370:MFU655375 MPQ655370:MPQ655375 MZM655370:MZM655375 NJI655370:NJI655375 NTE655370:NTE655375 ODA655370:ODA655375 OMW655370:OMW655375 OWS655370:OWS655375 PGO655370:PGO655375 PQK655370:PQK655375 QAG655370:QAG655375 QKC655370:QKC655375 QTY655370:QTY655375 RDU655370:RDU655375 RNQ655370:RNQ655375 RXM655370:RXM655375 SHI655370:SHI655375 SRE655370:SRE655375 TBA655370:TBA655375 TKW655370:TKW655375 TUS655370:TUS655375 UEO655370:UEO655375 UOK655370:UOK655375 UYG655370:UYG655375 VIC655370:VIC655375 VRY655370:VRY655375 WBU655370:WBU655375 WLQ655370:WLQ655375 WVM655370:WVM655375 E720906:E720911 JA720906:JA720911 SW720906:SW720911 ACS720906:ACS720911 AMO720906:AMO720911 AWK720906:AWK720911 BGG720906:BGG720911 BQC720906:BQC720911 BZY720906:BZY720911 CJU720906:CJU720911 CTQ720906:CTQ720911 DDM720906:DDM720911 DNI720906:DNI720911 DXE720906:DXE720911 EHA720906:EHA720911 EQW720906:EQW720911 FAS720906:FAS720911 FKO720906:FKO720911 FUK720906:FUK720911 GEG720906:GEG720911 GOC720906:GOC720911 GXY720906:GXY720911 HHU720906:HHU720911 HRQ720906:HRQ720911 IBM720906:IBM720911 ILI720906:ILI720911 IVE720906:IVE720911 JFA720906:JFA720911 JOW720906:JOW720911 JYS720906:JYS720911 KIO720906:KIO720911 KSK720906:KSK720911 LCG720906:LCG720911 LMC720906:LMC720911 LVY720906:LVY720911 MFU720906:MFU720911 MPQ720906:MPQ720911 MZM720906:MZM720911 NJI720906:NJI720911 NTE720906:NTE720911 ODA720906:ODA720911 OMW720906:OMW720911 OWS720906:OWS720911 PGO720906:PGO720911 PQK720906:PQK720911 QAG720906:QAG720911 QKC720906:QKC720911 QTY720906:QTY720911 RDU720906:RDU720911 RNQ720906:RNQ720911 RXM720906:RXM720911 SHI720906:SHI720911 SRE720906:SRE720911 TBA720906:TBA720911 TKW720906:TKW720911 TUS720906:TUS720911 UEO720906:UEO720911 UOK720906:UOK720911 UYG720906:UYG720911 VIC720906:VIC720911 VRY720906:VRY720911 WBU720906:WBU720911 WLQ720906:WLQ720911 WVM720906:WVM720911 E786442:E786447 JA786442:JA786447 SW786442:SW786447 ACS786442:ACS786447 AMO786442:AMO786447 AWK786442:AWK786447 BGG786442:BGG786447 BQC786442:BQC786447 BZY786442:BZY786447 CJU786442:CJU786447 CTQ786442:CTQ786447 DDM786442:DDM786447 DNI786442:DNI786447 DXE786442:DXE786447 EHA786442:EHA786447 EQW786442:EQW786447 FAS786442:FAS786447 FKO786442:FKO786447 FUK786442:FUK786447 GEG786442:GEG786447 GOC786442:GOC786447 GXY786442:GXY786447 HHU786442:HHU786447 HRQ786442:HRQ786447 IBM786442:IBM786447 ILI786442:ILI786447 IVE786442:IVE786447 JFA786442:JFA786447 JOW786442:JOW786447 JYS786442:JYS786447 KIO786442:KIO786447 KSK786442:KSK786447 LCG786442:LCG786447 LMC786442:LMC786447 LVY786442:LVY786447 MFU786442:MFU786447 MPQ786442:MPQ786447 MZM786442:MZM786447 NJI786442:NJI786447 NTE786442:NTE786447 ODA786442:ODA786447 OMW786442:OMW786447 OWS786442:OWS786447 PGO786442:PGO786447 PQK786442:PQK786447 QAG786442:QAG786447 QKC786442:QKC786447 QTY786442:QTY786447 RDU786442:RDU786447 RNQ786442:RNQ786447 RXM786442:RXM786447 SHI786442:SHI786447 SRE786442:SRE786447 TBA786442:TBA786447 TKW786442:TKW786447 TUS786442:TUS786447 UEO786442:UEO786447 UOK786442:UOK786447 UYG786442:UYG786447 VIC786442:VIC786447 VRY786442:VRY786447 WBU786442:WBU786447 WLQ786442:WLQ786447 WVM786442:WVM786447 E851978:E851983 JA851978:JA851983 SW851978:SW851983 ACS851978:ACS851983 AMO851978:AMO851983 AWK851978:AWK851983 BGG851978:BGG851983 BQC851978:BQC851983 BZY851978:BZY851983 CJU851978:CJU851983 CTQ851978:CTQ851983 DDM851978:DDM851983 DNI851978:DNI851983 DXE851978:DXE851983 EHA851978:EHA851983 EQW851978:EQW851983 FAS851978:FAS851983 FKO851978:FKO851983 FUK851978:FUK851983 GEG851978:GEG851983 GOC851978:GOC851983 GXY851978:GXY851983 HHU851978:HHU851983 HRQ851978:HRQ851983 IBM851978:IBM851983 ILI851978:ILI851983 IVE851978:IVE851983 JFA851978:JFA851983 JOW851978:JOW851983 JYS851978:JYS851983 KIO851978:KIO851983 KSK851978:KSK851983 LCG851978:LCG851983 LMC851978:LMC851983 LVY851978:LVY851983 MFU851978:MFU851983 MPQ851978:MPQ851983 MZM851978:MZM851983 NJI851978:NJI851983 NTE851978:NTE851983 ODA851978:ODA851983 OMW851978:OMW851983 OWS851978:OWS851983 PGO851978:PGO851983 PQK851978:PQK851983 QAG851978:QAG851983 QKC851978:QKC851983 QTY851978:QTY851983 RDU851978:RDU851983 RNQ851978:RNQ851983 RXM851978:RXM851983 SHI851978:SHI851983 SRE851978:SRE851983 TBA851978:TBA851983 TKW851978:TKW851983 TUS851978:TUS851983 UEO851978:UEO851983 UOK851978:UOK851983 UYG851978:UYG851983 VIC851978:VIC851983 VRY851978:VRY851983 WBU851978:WBU851983 WLQ851978:WLQ851983 WVM851978:WVM851983 E917514:E917519 JA917514:JA917519 SW917514:SW917519 ACS917514:ACS917519 AMO917514:AMO917519 AWK917514:AWK917519 BGG917514:BGG917519 BQC917514:BQC917519 BZY917514:BZY917519 CJU917514:CJU917519 CTQ917514:CTQ917519 DDM917514:DDM917519 DNI917514:DNI917519 DXE917514:DXE917519 EHA917514:EHA917519 EQW917514:EQW917519 FAS917514:FAS917519 FKO917514:FKO917519 FUK917514:FUK917519 GEG917514:GEG917519 GOC917514:GOC917519 GXY917514:GXY917519 HHU917514:HHU917519 HRQ917514:HRQ917519 IBM917514:IBM917519 ILI917514:ILI917519 IVE917514:IVE917519 JFA917514:JFA917519 JOW917514:JOW917519 JYS917514:JYS917519 KIO917514:KIO917519 KSK917514:KSK917519 LCG917514:LCG917519 LMC917514:LMC917519 LVY917514:LVY917519 MFU917514:MFU917519 MPQ917514:MPQ917519 MZM917514:MZM917519 NJI917514:NJI917519 NTE917514:NTE917519 ODA917514:ODA917519 OMW917514:OMW917519 OWS917514:OWS917519 PGO917514:PGO917519 PQK917514:PQK917519 QAG917514:QAG917519 QKC917514:QKC917519 QTY917514:QTY917519 RDU917514:RDU917519 RNQ917514:RNQ917519 RXM917514:RXM917519 SHI917514:SHI917519 SRE917514:SRE917519 TBA917514:TBA917519 TKW917514:TKW917519 TUS917514:TUS917519 UEO917514:UEO917519 UOK917514:UOK917519 UYG917514:UYG917519 VIC917514:VIC917519 VRY917514:VRY917519 WBU917514:WBU917519 WLQ917514:WLQ917519 WVM917514:WVM917519 E983050:E983055 JA983050:JA983055 SW983050:SW983055 ACS983050:ACS983055 AMO983050:AMO983055 AWK983050:AWK983055 BGG983050:BGG983055 BQC983050:BQC983055 BZY983050:BZY983055 CJU983050:CJU983055 CTQ983050:CTQ983055 DDM983050:DDM983055 DNI983050:DNI983055 DXE983050:DXE983055 EHA983050:EHA983055 EQW983050:EQW983055 FAS983050:FAS983055 FKO983050:FKO983055 FUK983050:FUK983055 GEG983050:GEG983055 GOC983050:GOC983055 GXY983050:GXY983055 HHU983050:HHU983055 HRQ983050:HRQ983055 IBM983050:IBM983055 ILI983050:ILI983055 IVE983050:IVE983055 JFA983050:JFA983055 JOW983050:JOW983055 JYS983050:JYS983055 KIO983050:KIO983055 KSK983050:KSK983055 LCG983050:LCG983055 LMC983050:LMC983055 LVY983050:LVY983055 MFU983050:MFU983055 MPQ983050:MPQ983055 MZM983050:MZM983055 NJI983050:NJI983055 NTE983050:NTE983055 ODA983050:ODA983055 OMW983050:OMW983055 OWS983050:OWS983055 PGO983050:PGO983055 PQK983050:PQK983055 QAG983050:QAG983055 QKC983050:QKC983055 QTY983050:QTY983055 RDU983050:RDU983055 RNQ983050:RNQ983055 RXM983050:RXM983055 SHI983050:SHI983055 SRE983050:SRE983055 TBA983050:TBA983055 TKW983050:TKW983055 TUS983050:TUS983055 UEO983050:UEO983055 UOK983050:UOK983055 UYG983050:UYG983055 VIC983050:VIC983055 VRY983050:VRY983055 WBU983050:WBU983055 WLQ983050:WLQ983055 WVM983050:WVM983055 E17:E22 JA17:JA22 SW17:SW22 ACS17:ACS22 AMO17:AMO22 AWK17:AWK22 BGG17:BGG22 BQC17:BQC22 BZY17:BZY22 CJU17:CJU22 CTQ17:CTQ22 DDM17:DDM22 DNI17:DNI22 DXE17:DXE22 EHA17:EHA22 EQW17:EQW22 FAS17:FAS22 FKO17:FKO22 FUK17:FUK22 GEG17:GEG22 GOC17:GOC22 GXY17:GXY22 HHU17:HHU22 HRQ17:HRQ22 IBM17:IBM22 ILI17:ILI22 IVE17:IVE22 JFA17:JFA22 JOW17:JOW22 JYS17:JYS22 KIO17:KIO22 KSK17:KSK22 LCG17:LCG22 LMC17:LMC22 LVY17:LVY22 MFU17:MFU22 MPQ17:MPQ22 MZM17:MZM22 NJI17:NJI22 NTE17:NTE22 ODA17:ODA22 OMW17:OMW22 OWS17:OWS22 PGO17:PGO22 PQK17:PQK22 QAG17:QAG22 QKC17:QKC22 QTY17:QTY22 RDU17:RDU22 RNQ17:RNQ22 RXM17:RXM22 SHI17:SHI22 SRE17:SRE22 TBA17:TBA22 TKW17:TKW22 TUS17:TUS22 UEO17:UEO22 UOK17:UOK22 UYG17:UYG22 VIC17:VIC22 VRY17:VRY22 WBU17:WBU22 WLQ17:WLQ22 WVM17:WVM22 E65554:E65558 JA65554:JA65558 SW65554:SW65558 ACS65554:ACS65558 AMO65554:AMO65558 AWK65554:AWK65558 BGG65554:BGG65558 BQC65554:BQC65558 BZY65554:BZY65558 CJU65554:CJU65558 CTQ65554:CTQ65558 DDM65554:DDM65558 DNI65554:DNI65558 DXE65554:DXE65558 EHA65554:EHA65558 EQW65554:EQW65558 FAS65554:FAS65558 FKO65554:FKO65558 FUK65554:FUK65558 GEG65554:GEG65558 GOC65554:GOC65558 GXY65554:GXY65558 HHU65554:HHU65558 HRQ65554:HRQ65558 IBM65554:IBM65558 ILI65554:ILI65558 IVE65554:IVE65558 JFA65554:JFA65558 JOW65554:JOW65558 JYS65554:JYS65558 KIO65554:KIO65558 KSK65554:KSK65558 LCG65554:LCG65558 LMC65554:LMC65558 LVY65554:LVY65558 MFU65554:MFU65558 MPQ65554:MPQ65558 MZM65554:MZM65558 NJI65554:NJI65558 NTE65554:NTE65558 ODA65554:ODA65558 OMW65554:OMW65558 OWS65554:OWS65558 PGO65554:PGO65558 PQK65554:PQK65558 QAG65554:QAG65558 QKC65554:QKC65558 QTY65554:QTY65558 RDU65554:RDU65558 RNQ65554:RNQ65558 RXM65554:RXM65558 SHI65554:SHI65558 SRE65554:SRE65558 TBA65554:TBA65558 TKW65554:TKW65558 TUS65554:TUS65558 UEO65554:UEO65558 UOK65554:UOK65558 UYG65554:UYG65558 VIC65554:VIC65558 VRY65554:VRY65558 WBU65554:WBU65558 WLQ65554:WLQ65558 WVM65554:WVM65558 E131090:E131094 JA131090:JA131094 SW131090:SW131094 ACS131090:ACS131094 AMO131090:AMO131094 AWK131090:AWK131094 BGG131090:BGG131094 BQC131090:BQC131094 BZY131090:BZY131094 CJU131090:CJU131094 CTQ131090:CTQ131094 DDM131090:DDM131094 DNI131090:DNI131094 DXE131090:DXE131094 EHA131090:EHA131094 EQW131090:EQW131094 FAS131090:FAS131094 FKO131090:FKO131094 FUK131090:FUK131094 GEG131090:GEG131094 GOC131090:GOC131094 GXY131090:GXY131094 HHU131090:HHU131094 HRQ131090:HRQ131094 IBM131090:IBM131094 ILI131090:ILI131094 IVE131090:IVE131094 JFA131090:JFA131094 JOW131090:JOW131094 JYS131090:JYS131094 KIO131090:KIO131094 KSK131090:KSK131094 LCG131090:LCG131094 LMC131090:LMC131094 LVY131090:LVY131094 MFU131090:MFU131094 MPQ131090:MPQ131094 MZM131090:MZM131094 NJI131090:NJI131094 NTE131090:NTE131094 ODA131090:ODA131094 OMW131090:OMW131094 OWS131090:OWS131094 PGO131090:PGO131094 PQK131090:PQK131094 QAG131090:QAG131094 QKC131090:QKC131094 QTY131090:QTY131094 RDU131090:RDU131094 RNQ131090:RNQ131094 RXM131090:RXM131094 SHI131090:SHI131094 SRE131090:SRE131094 TBA131090:TBA131094 TKW131090:TKW131094 TUS131090:TUS131094 UEO131090:UEO131094 UOK131090:UOK131094 UYG131090:UYG131094 VIC131090:VIC131094 VRY131090:VRY131094 WBU131090:WBU131094 WLQ131090:WLQ131094 WVM131090:WVM131094 E196626:E196630 JA196626:JA196630 SW196626:SW196630 ACS196626:ACS196630 AMO196626:AMO196630 AWK196626:AWK196630 BGG196626:BGG196630 BQC196626:BQC196630 BZY196626:BZY196630 CJU196626:CJU196630 CTQ196626:CTQ196630 DDM196626:DDM196630 DNI196626:DNI196630 DXE196626:DXE196630 EHA196626:EHA196630 EQW196626:EQW196630 FAS196626:FAS196630 FKO196626:FKO196630 FUK196626:FUK196630 GEG196626:GEG196630 GOC196626:GOC196630 GXY196626:GXY196630 HHU196626:HHU196630 HRQ196626:HRQ196630 IBM196626:IBM196630 ILI196626:ILI196630 IVE196626:IVE196630 JFA196626:JFA196630 JOW196626:JOW196630 JYS196626:JYS196630 KIO196626:KIO196630 KSK196626:KSK196630 LCG196626:LCG196630 LMC196626:LMC196630 LVY196626:LVY196630 MFU196626:MFU196630 MPQ196626:MPQ196630 MZM196626:MZM196630 NJI196626:NJI196630 NTE196626:NTE196630 ODA196626:ODA196630 OMW196626:OMW196630 OWS196626:OWS196630 PGO196626:PGO196630 PQK196626:PQK196630 QAG196626:QAG196630 QKC196626:QKC196630 QTY196626:QTY196630 RDU196626:RDU196630 RNQ196626:RNQ196630 RXM196626:RXM196630 SHI196626:SHI196630 SRE196626:SRE196630 TBA196626:TBA196630 TKW196626:TKW196630 TUS196626:TUS196630 UEO196626:UEO196630 UOK196626:UOK196630 UYG196626:UYG196630 VIC196626:VIC196630 VRY196626:VRY196630 WBU196626:WBU196630 WLQ196626:WLQ196630 WVM196626:WVM196630 E262162:E262166 JA262162:JA262166 SW262162:SW262166 ACS262162:ACS262166 AMO262162:AMO262166 AWK262162:AWK262166 BGG262162:BGG262166 BQC262162:BQC262166 BZY262162:BZY262166 CJU262162:CJU262166 CTQ262162:CTQ262166 DDM262162:DDM262166 DNI262162:DNI262166 DXE262162:DXE262166 EHA262162:EHA262166 EQW262162:EQW262166 FAS262162:FAS262166 FKO262162:FKO262166 FUK262162:FUK262166 GEG262162:GEG262166 GOC262162:GOC262166 GXY262162:GXY262166 HHU262162:HHU262166 HRQ262162:HRQ262166 IBM262162:IBM262166 ILI262162:ILI262166 IVE262162:IVE262166 JFA262162:JFA262166 JOW262162:JOW262166 JYS262162:JYS262166 KIO262162:KIO262166 KSK262162:KSK262166 LCG262162:LCG262166 LMC262162:LMC262166 LVY262162:LVY262166 MFU262162:MFU262166 MPQ262162:MPQ262166 MZM262162:MZM262166 NJI262162:NJI262166 NTE262162:NTE262166 ODA262162:ODA262166 OMW262162:OMW262166 OWS262162:OWS262166 PGO262162:PGO262166 PQK262162:PQK262166 QAG262162:QAG262166 QKC262162:QKC262166 QTY262162:QTY262166 RDU262162:RDU262166 RNQ262162:RNQ262166 RXM262162:RXM262166 SHI262162:SHI262166 SRE262162:SRE262166 TBA262162:TBA262166 TKW262162:TKW262166 TUS262162:TUS262166 UEO262162:UEO262166 UOK262162:UOK262166 UYG262162:UYG262166 VIC262162:VIC262166 VRY262162:VRY262166 WBU262162:WBU262166 WLQ262162:WLQ262166 WVM262162:WVM262166 E327698:E327702 JA327698:JA327702 SW327698:SW327702 ACS327698:ACS327702 AMO327698:AMO327702 AWK327698:AWK327702 BGG327698:BGG327702 BQC327698:BQC327702 BZY327698:BZY327702 CJU327698:CJU327702 CTQ327698:CTQ327702 DDM327698:DDM327702 DNI327698:DNI327702 DXE327698:DXE327702 EHA327698:EHA327702 EQW327698:EQW327702 FAS327698:FAS327702 FKO327698:FKO327702 FUK327698:FUK327702 GEG327698:GEG327702 GOC327698:GOC327702 GXY327698:GXY327702 HHU327698:HHU327702 HRQ327698:HRQ327702 IBM327698:IBM327702 ILI327698:ILI327702 IVE327698:IVE327702 JFA327698:JFA327702 JOW327698:JOW327702 JYS327698:JYS327702 KIO327698:KIO327702 KSK327698:KSK327702 LCG327698:LCG327702 LMC327698:LMC327702 LVY327698:LVY327702 MFU327698:MFU327702 MPQ327698:MPQ327702 MZM327698:MZM327702 NJI327698:NJI327702 NTE327698:NTE327702 ODA327698:ODA327702 OMW327698:OMW327702 OWS327698:OWS327702 PGO327698:PGO327702 PQK327698:PQK327702 QAG327698:QAG327702 QKC327698:QKC327702 QTY327698:QTY327702 RDU327698:RDU327702 RNQ327698:RNQ327702 RXM327698:RXM327702 SHI327698:SHI327702 SRE327698:SRE327702 TBA327698:TBA327702 TKW327698:TKW327702 TUS327698:TUS327702 UEO327698:UEO327702 UOK327698:UOK327702 UYG327698:UYG327702 VIC327698:VIC327702 VRY327698:VRY327702 WBU327698:WBU327702 WLQ327698:WLQ327702 WVM327698:WVM327702 E393234:E393238 JA393234:JA393238 SW393234:SW393238 ACS393234:ACS393238 AMO393234:AMO393238 AWK393234:AWK393238 BGG393234:BGG393238 BQC393234:BQC393238 BZY393234:BZY393238 CJU393234:CJU393238 CTQ393234:CTQ393238 DDM393234:DDM393238 DNI393234:DNI393238 DXE393234:DXE393238 EHA393234:EHA393238 EQW393234:EQW393238 FAS393234:FAS393238 FKO393234:FKO393238 FUK393234:FUK393238 GEG393234:GEG393238 GOC393234:GOC393238 GXY393234:GXY393238 HHU393234:HHU393238 HRQ393234:HRQ393238 IBM393234:IBM393238 ILI393234:ILI393238 IVE393234:IVE393238 JFA393234:JFA393238 JOW393234:JOW393238 JYS393234:JYS393238 KIO393234:KIO393238 KSK393234:KSK393238 LCG393234:LCG393238 LMC393234:LMC393238 LVY393234:LVY393238 MFU393234:MFU393238 MPQ393234:MPQ393238 MZM393234:MZM393238 NJI393234:NJI393238 NTE393234:NTE393238 ODA393234:ODA393238 OMW393234:OMW393238 OWS393234:OWS393238 PGO393234:PGO393238 PQK393234:PQK393238 QAG393234:QAG393238 QKC393234:QKC393238 QTY393234:QTY393238 RDU393234:RDU393238 RNQ393234:RNQ393238 RXM393234:RXM393238 SHI393234:SHI393238 SRE393234:SRE393238 TBA393234:TBA393238 TKW393234:TKW393238 TUS393234:TUS393238 UEO393234:UEO393238 UOK393234:UOK393238 UYG393234:UYG393238 VIC393234:VIC393238 VRY393234:VRY393238 WBU393234:WBU393238 WLQ393234:WLQ393238 WVM393234:WVM393238 E458770:E458774 JA458770:JA458774 SW458770:SW458774 ACS458770:ACS458774 AMO458770:AMO458774 AWK458770:AWK458774 BGG458770:BGG458774 BQC458770:BQC458774 BZY458770:BZY458774 CJU458770:CJU458774 CTQ458770:CTQ458774 DDM458770:DDM458774 DNI458770:DNI458774 DXE458770:DXE458774 EHA458770:EHA458774 EQW458770:EQW458774 FAS458770:FAS458774 FKO458770:FKO458774 FUK458770:FUK458774 GEG458770:GEG458774 GOC458770:GOC458774 GXY458770:GXY458774 HHU458770:HHU458774 HRQ458770:HRQ458774 IBM458770:IBM458774 ILI458770:ILI458774 IVE458770:IVE458774 JFA458770:JFA458774 JOW458770:JOW458774 JYS458770:JYS458774 KIO458770:KIO458774 KSK458770:KSK458774 LCG458770:LCG458774 LMC458770:LMC458774 LVY458770:LVY458774 MFU458770:MFU458774 MPQ458770:MPQ458774 MZM458770:MZM458774 NJI458770:NJI458774 NTE458770:NTE458774 ODA458770:ODA458774 OMW458770:OMW458774 OWS458770:OWS458774 PGO458770:PGO458774 PQK458770:PQK458774 QAG458770:QAG458774 QKC458770:QKC458774 QTY458770:QTY458774 RDU458770:RDU458774 RNQ458770:RNQ458774 RXM458770:RXM458774 SHI458770:SHI458774 SRE458770:SRE458774 TBA458770:TBA458774 TKW458770:TKW458774 TUS458770:TUS458774 UEO458770:UEO458774 UOK458770:UOK458774 UYG458770:UYG458774 VIC458770:VIC458774 VRY458770:VRY458774 WBU458770:WBU458774 WLQ458770:WLQ458774 WVM458770:WVM458774 E524306:E524310 JA524306:JA524310 SW524306:SW524310 ACS524306:ACS524310 AMO524306:AMO524310 AWK524306:AWK524310 BGG524306:BGG524310 BQC524306:BQC524310 BZY524306:BZY524310 CJU524306:CJU524310 CTQ524306:CTQ524310 DDM524306:DDM524310 DNI524306:DNI524310 DXE524306:DXE524310 EHA524306:EHA524310 EQW524306:EQW524310 FAS524306:FAS524310 FKO524306:FKO524310 FUK524306:FUK524310 GEG524306:GEG524310 GOC524306:GOC524310 GXY524306:GXY524310 HHU524306:HHU524310 HRQ524306:HRQ524310 IBM524306:IBM524310 ILI524306:ILI524310 IVE524306:IVE524310 JFA524306:JFA524310 JOW524306:JOW524310 JYS524306:JYS524310 KIO524306:KIO524310 KSK524306:KSK524310 LCG524306:LCG524310 LMC524306:LMC524310 LVY524306:LVY524310 MFU524306:MFU524310 MPQ524306:MPQ524310 MZM524306:MZM524310 NJI524306:NJI524310 NTE524306:NTE524310 ODA524306:ODA524310 OMW524306:OMW524310 OWS524306:OWS524310 PGO524306:PGO524310 PQK524306:PQK524310 QAG524306:QAG524310 QKC524306:QKC524310 QTY524306:QTY524310 RDU524306:RDU524310 RNQ524306:RNQ524310 RXM524306:RXM524310 SHI524306:SHI524310 SRE524306:SRE524310 TBA524306:TBA524310 TKW524306:TKW524310 TUS524306:TUS524310 UEO524306:UEO524310 UOK524306:UOK524310 UYG524306:UYG524310 VIC524306:VIC524310 VRY524306:VRY524310 WBU524306:WBU524310 WLQ524306:WLQ524310 WVM524306:WVM524310 E589842:E589846 JA589842:JA589846 SW589842:SW589846 ACS589842:ACS589846 AMO589842:AMO589846 AWK589842:AWK589846 BGG589842:BGG589846 BQC589842:BQC589846 BZY589842:BZY589846 CJU589842:CJU589846 CTQ589842:CTQ589846 DDM589842:DDM589846 DNI589842:DNI589846 DXE589842:DXE589846 EHA589842:EHA589846 EQW589842:EQW589846 FAS589842:FAS589846 FKO589842:FKO589846 FUK589842:FUK589846 GEG589842:GEG589846 GOC589842:GOC589846 GXY589842:GXY589846 HHU589842:HHU589846 HRQ589842:HRQ589846 IBM589842:IBM589846 ILI589842:ILI589846 IVE589842:IVE589846 JFA589842:JFA589846 JOW589842:JOW589846 JYS589842:JYS589846 KIO589842:KIO589846 KSK589842:KSK589846 LCG589842:LCG589846 LMC589842:LMC589846 LVY589842:LVY589846 MFU589842:MFU589846 MPQ589842:MPQ589846 MZM589842:MZM589846 NJI589842:NJI589846 NTE589842:NTE589846 ODA589842:ODA589846 OMW589842:OMW589846 OWS589842:OWS589846 PGO589842:PGO589846 PQK589842:PQK589846 QAG589842:QAG589846 QKC589842:QKC589846 QTY589842:QTY589846 RDU589842:RDU589846 RNQ589842:RNQ589846 RXM589842:RXM589846 SHI589842:SHI589846 SRE589842:SRE589846 TBA589842:TBA589846 TKW589842:TKW589846 TUS589842:TUS589846 UEO589842:UEO589846 UOK589842:UOK589846 UYG589842:UYG589846 VIC589842:VIC589846 VRY589842:VRY589846 WBU589842:WBU589846 WLQ589842:WLQ589846 WVM589842:WVM589846 E655378:E655382 JA655378:JA655382 SW655378:SW655382 ACS655378:ACS655382 AMO655378:AMO655382 AWK655378:AWK655382 BGG655378:BGG655382 BQC655378:BQC655382 BZY655378:BZY655382 CJU655378:CJU655382 CTQ655378:CTQ655382 DDM655378:DDM655382 DNI655378:DNI655382 DXE655378:DXE655382 EHA655378:EHA655382 EQW655378:EQW655382 FAS655378:FAS655382 FKO655378:FKO655382 FUK655378:FUK655382 GEG655378:GEG655382 GOC655378:GOC655382 GXY655378:GXY655382 HHU655378:HHU655382 HRQ655378:HRQ655382 IBM655378:IBM655382 ILI655378:ILI655382 IVE655378:IVE655382 JFA655378:JFA655382 JOW655378:JOW655382 JYS655378:JYS655382 KIO655378:KIO655382 KSK655378:KSK655382 LCG655378:LCG655382 LMC655378:LMC655382 LVY655378:LVY655382 MFU655378:MFU655382 MPQ655378:MPQ655382 MZM655378:MZM655382 NJI655378:NJI655382 NTE655378:NTE655382 ODA655378:ODA655382 OMW655378:OMW655382 OWS655378:OWS655382 PGO655378:PGO655382 PQK655378:PQK655382 QAG655378:QAG655382 QKC655378:QKC655382 QTY655378:QTY655382 RDU655378:RDU655382 RNQ655378:RNQ655382 RXM655378:RXM655382 SHI655378:SHI655382 SRE655378:SRE655382 TBA655378:TBA655382 TKW655378:TKW655382 TUS655378:TUS655382 UEO655378:UEO655382 UOK655378:UOK655382 UYG655378:UYG655382 VIC655378:VIC655382 VRY655378:VRY655382 WBU655378:WBU655382 WLQ655378:WLQ655382 WVM655378:WVM655382 E720914:E720918 JA720914:JA720918 SW720914:SW720918 ACS720914:ACS720918 AMO720914:AMO720918 AWK720914:AWK720918 BGG720914:BGG720918 BQC720914:BQC720918 BZY720914:BZY720918 CJU720914:CJU720918 CTQ720914:CTQ720918 DDM720914:DDM720918 DNI720914:DNI720918 DXE720914:DXE720918 EHA720914:EHA720918 EQW720914:EQW720918 FAS720914:FAS720918 FKO720914:FKO720918 FUK720914:FUK720918 GEG720914:GEG720918 GOC720914:GOC720918 GXY720914:GXY720918 HHU720914:HHU720918 HRQ720914:HRQ720918 IBM720914:IBM720918 ILI720914:ILI720918 IVE720914:IVE720918 JFA720914:JFA720918 JOW720914:JOW720918 JYS720914:JYS720918 KIO720914:KIO720918 KSK720914:KSK720918 LCG720914:LCG720918 LMC720914:LMC720918 LVY720914:LVY720918 MFU720914:MFU720918 MPQ720914:MPQ720918 MZM720914:MZM720918 NJI720914:NJI720918 NTE720914:NTE720918 ODA720914:ODA720918 OMW720914:OMW720918 OWS720914:OWS720918 PGO720914:PGO720918 PQK720914:PQK720918 QAG720914:QAG720918 QKC720914:QKC720918 QTY720914:QTY720918 RDU720914:RDU720918 RNQ720914:RNQ720918 RXM720914:RXM720918 SHI720914:SHI720918 SRE720914:SRE720918 TBA720914:TBA720918 TKW720914:TKW720918 TUS720914:TUS720918 UEO720914:UEO720918 UOK720914:UOK720918 UYG720914:UYG720918 VIC720914:VIC720918 VRY720914:VRY720918 WBU720914:WBU720918 WLQ720914:WLQ720918 WVM720914:WVM720918 E786450:E786454 JA786450:JA786454 SW786450:SW786454 ACS786450:ACS786454 AMO786450:AMO786454 AWK786450:AWK786454 BGG786450:BGG786454 BQC786450:BQC786454 BZY786450:BZY786454 CJU786450:CJU786454 CTQ786450:CTQ786454 DDM786450:DDM786454 DNI786450:DNI786454 DXE786450:DXE786454 EHA786450:EHA786454 EQW786450:EQW786454 FAS786450:FAS786454 FKO786450:FKO786454 FUK786450:FUK786454 GEG786450:GEG786454 GOC786450:GOC786454 GXY786450:GXY786454 HHU786450:HHU786454 HRQ786450:HRQ786454 IBM786450:IBM786454 ILI786450:ILI786454 IVE786450:IVE786454 JFA786450:JFA786454 JOW786450:JOW786454 JYS786450:JYS786454 KIO786450:KIO786454 KSK786450:KSK786454 LCG786450:LCG786454 LMC786450:LMC786454 LVY786450:LVY786454 MFU786450:MFU786454 MPQ786450:MPQ786454 MZM786450:MZM786454 NJI786450:NJI786454 NTE786450:NTE786454 ODA786450:ODA786454 OMW786450:OMW786454 OWS786450:OWS786454 PGO786450:PGO786454 PQK786450:PQK786454 QAG786450:QAG786454 QKC786450:QKC786454 QTY786450:QTY786454 RDU786450:RDU786454 RNQ786450:RNQ786454 RXM786450:RXM786454 SHI786450:SHI786454 SRE786450:SRE786454 TBA786450:TBA786454 TKW786450:TKW786454 TUS786450:TUS786454 UEO786450:UEO786454 UOK786450:UOK786454 UYG786450:UYG786454 VIC786450:VIC786454 VRY786450:VRY786454 WBU786450:WBU786454 WLQ786450:WLQ786454 WVM786450:WVM786454 E851986:E851990 JA851986:JA851990 SW851986:SW851990 ACS851986:ACS851990 AMO851986:AMO851990 AWK851986:AWK851990 BGG851986:BGG851990 BQC851986:BQC851990 BZY851986:BZY851990 CJU851986:CJU851990 CTQ851986:CTQ851990 DDM851986:DDM851990 DNI851986:DNI851990 DXE851986:DXE851990 EHA851986:EHA851990 EQW851986:EQW851990 FAS851986:FAS851990 FKO851986:FKO851990 FUK851986:FUK851990 GEG851986:GEG851990 GOC851986:GOC851990 GXY851986:GXY851990 HHU851986:HHU851990 HRQ851986:HRQ851990 IBM851986:IBM851990 ILI851986:ILI851990 IVE851986:IVE851990 JFA851986:JFA851990 JOW851986:JOW851990 JYS851986:JYS851990 KIO851986:KIO851990 KSK851986:KSK851990 LCG851986:LCG851990 LMC851986:LMC851990 LVY851986:LVY851990 MFU851986:MFU851990 MPQ851986:MPQ851990 MZM851986:MZM851990 NJI851986:NJI851990 NTE851986:NTE851990 ODA851986:ODA851990 OMW851986:OMW851990 OWS851986:OWS851990 PGO851986:PGO851990 PQK851986:PQK851990 QAG851986:QAG851990 QKC851986:QKC851990 QTY851986:QTY851990 RDU851986:RDU851990 RNQ851986:RNQ851990 RXM851986:RXM851990 SHI851986:SHI851990 SRE851986:SRE851990 TBA851986:TBA851990 TKW851986:TKW851990 TUS851986:TUS851990 UEO851986:UEO851990 UOK851986:UOK851990 UYG851986:UYG851990 VIC851986:VIC851990 VRY851986:VRY851990 WBU851986:WBU851990 WLQ851986:WLQ851990 WVM851986:WVM851990 E917522:E917526 JA917522:JA917526 SW917522:SW917526 ACS917522:ACS917526 AMO917522:AMO917526 AWK917522:AWK917526 BGG917522:BGG917526 BQC917522:BQC917526 BZY917522:BZY917526 CJU917522:CJU917526 CTQ917522:CTQ917526 DDM917522:DDM917526 DNI917522:DNI917526 DXE917522:DXE917526 EHA917522:EHA917526 EQW917522:EQW917526 FAS917522:FAS917526 FKO917522:FKO917526 FUK917522:FUK917526 GEG917522:GEG917526 GOC917522:GOC917526 GXY917522:GXY917526 HHU917522:HHU917526 HRQ917522:HRQ917526 IBM917522:IBM917526 ILI917522:ILI917526 IVE917522:IVE917526 JFA917522:JFA917526 JOW917522:JOW917526 JYS917522:JYS917526 KIO917522:KIO917526 KSK917522:KSK917526 LCG917522:LCG917526 LMC917522:LMC917526 LVY917522:LVY917526 MFU917522:MFU917526 MPQ917522:MPQ917526 MZM917522:MZM917526 NJI917522:NJI917526 NTE917522:NTE917526 ODA917522:ODA917526 OMW917522:OMW917526 OWS917522:OWS917526 PGO917522:PGO917526 PQK917522:PQK917526 QAG917522:QAG917526 QKC917522:QKC917526 QTY917522:QTY917526 RDU917522:RDU917526 RNQ917522:RNQ917526 RXM917522:RXM917526 SHI917522:SHI917526 SRE917522:SRE917526 TBA917522:TBA917526 TKW917522:TKW917526 TUS917522:TUS917526 UEO917522:UEO917526 UOK917522:UOK917526 UYG917522:UYG917526 VIC917522:VIC917526 VRY917522:VRY917526 WBU917522:WBU917526 WLQ917522:WLQ917526 WVM917522:WVM917526 E983058:E983062 JA983058:JA983062 SW983058:SW983062 ACS983058:ACS983062 AMO983058:AMO983062 AWK983058:AWK983062 BGG983058:BGG983062 BQC983058:BQC983062 BZY983058:BZY983062 CJU983058:CJU983062 CTQ983058:CTQ983062 DDM983058:DDM983062 DNI983058:DNI983062 DXE983058:DXE983062 EHA983058:EHA983062 EQW983058:EQW983062 FAS983058:FAS983062 FKO983058:FKO983062 FUK983058:FUK983062 GEG983058:GEG983062 GOC983058:GOC983062 GXY983058:GXY983062 HHU983058:HHU983062 HRQ983058:HRQ983062 IBM983058:IBM983062 ILI983058:ILI983062 IVE983058:IVE983062 JFA983058:JFA983062 JOW983058:JOW983062 JYS983058:JYS983062 KIO983058:KIO983062 KSK983058:KSK983062 LCG983058:LCG983062 LMC983058:LMC983062 LVY983058:LVY983062 MFU983058:MFU983062 MPQ983058:MPQ983062 MZM983058:MZM983062 NJI983058:NJI983062 NTE983058:NTE983062 ODA983058:ODA983062 OMW983058:OMW983062 OWS983058:OWS983062 PGO983058:PGO983062 PQK983058:PQK983062 QAG983058:QAG983062 QKC983058:QKC983062 QTY983058:QTY983062 RDU983058:RDU983062 RNQ983058:RNQ983062 RXM983058:RXM983062 SHI983058:SHI983062 SRE983058:SRE983062 TBA983058:TBA983062 TKW983058:TKW983062 TUS983058:TUS983062 UEO983058:UEO983062 UOK983058:UOK983062 UYG983058:UYG983062 VIC983058:VIC983062 VRY983058:VRY983062 WBU983058:WBU983062 WLQ983058:WLQ983062 WVM983058:WVM983062 WVM10:WVM14 WLQ10:WLQ14 WBU10:WBU14 VRY10:VRY14 VIC10:VIC14 UYG10:UYG14 UOK10:UOK14 UEO10:UEO14 TUS10:TUS14 TKW10:TKW14 TBA10:TBA14 SRE10:SRE14 SHI10:SHI14 RXM10:RXM14 RNQ10:RNQ14 RDU10:RDU14 QTY10:QTY14 QKC10:QKC14 QAG10:QAG14 PQK10:PQK14 PGO10:PGO14 OWS10:OWS14 OMW10:OMW14 ODA10:ODA14 NTE10:NTE14 NJI10:NJI14 MZM10:MZM14 MPQ10:MPQ14 MFU10:MFU14 LVY10:LVY14 LMC10:LMC14 LCG10:LCG14 KSK10:KSK14 KIO10:KIO14 JYS10:JYS14 JOW10:JOW14 JFA10:JFA14 IVE10:IVE14 ILI10:ILI14 IBM10:IBM14 HRQ10:HRQ14 HHU10:HHU14 GXY10:GXY14 GOC10:GOC14 GEG10:GEG14 FUK10:FUK14 FKO10:FKO14 FAS10:FAS14 EQW10:EQW14 EHA10:EHA14 DXE10:DXE14 DNI10:DNI14 DDM10:DDM14 CTQ10:CTQ14 CJU10:CJU14 BZY10:BZY14 BQC10:BQC14 BGG10:BGG14 AWK10:AWK14 AMO10:AMO14 ACS10:ACS14 SW10:SW14 JA10:JA14 E10:E14" xr:uid="{00000000-0002-0000-3100-000001000000}"/>
  </dataValidations>
  <printOptions horizontalCentered="1"/>
  <pageMargins left="0.9055118110236221" right="0.70866141732283472" top="0.94488188976377963" bottom="0.74803149606299213" header="0.31496062992125984" footer="0.31496062992125984"/>
  <pageSetup paperSize="9" scale="88" orientation="portrait"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F0"/>
  </sheetPr>
  <dimension ref="A1:AA78"/>
  <sheetViews>
    <sheetView topLeftCell="A46" zoomScaleNormal="100" zoomScaleSheetLayoutView="100" workbookViewId="0">
      <selection activeCell="Q52" sqref="Q52:X52"/>
    </sheetView>
  </sheetViews>
  <sheetFormatPr defaultRowHeight="13.5"/>
  <cols>
    <col min="1" max="1" width="1.25" style="63" customWidth="1"/>
    <col min="2" max="12" width="3.75" style="63" customWidth="1"/>
    <col min="13" max="24" width="3.75" style="388" customWidth="1"/>
    <col min="25" max="25" width="1.25" style="388" customWidth="1"/>
    <col min="26" max="274" width="9" style="63"/>
    <col min="275" max="275" width="1.25" style="63" customWidth="1"/>
    <col min="276" max="276" width="29.75" style="63" customWidth="1"/>
    <col min="277" max="277" width="16.625" style="63" customWidth="1"/>
    <col min="278" max="278" width="5.625" style="63" customWidth="1"/>
    <col min="279" max="279" width="17.75" style="63" customWidth="1"/>
    <col min="280" max="280" width="12.625" style="63" customWidth="1"/>
    <col min="281" max="281" width="1.25" style="63" customWidth="1"/>
    <col min="282" max="530" width="9" style="63"/>
    <col min="531" max="531" width="1.25" style="63" customWidth="1"/>
    <col min="532" max="532" width="29.75" style="63" customWidth="1"/>
    <col min="533" max="533" width="16.625" style="63" customWidth="1"/>
    <col min="534" max="534" width="5.625" style="63" customWidth="1"/>
    <col min="535" max="535" width="17.75" style="63" customWidth="1"/>
    <col min="536" max="536" width="12.625" style="63" customWidth="1"/>
    <col min="537" max="537" width="1.25" style="63" customWidth="1"/>
    <col min="538" max="786" width="9" style="63"/>
    <col min="787" max="787" width="1.25" style="63" customWidth="1"/>
    <col min="788" max="788" width="29.75" style="63" customWidth="1"/>
    <col min="789" max="789" width="16.625" style="63" customWidth="1"/>
    <col min="790" max="790" width="5.625" style="63" customWidth="1"/>
    <col min="791" max="791" width="17.75" style="63" customWidth="1"/>
    <col min="792" max="792" width="12.625" style="63" customWidth="1"/>
    <col min="793" max="793" width="1.25" style="63" customWidth="1"/>
    <col min="794" max="1042" width="9" style="63"/>
    <col min="1043" max="1043" width="1.25" style="63" customWidth="1"/>
    <col min="1044" max="1044" width="29.75" style="63" customWidth="1"/>
    <col min="1045" max="1045" width="16.625" style="63" customWidth="1"/>
    <col min="1046" max="1046" width="5.625" style="63" customWidth="1"/>
    <col min="1047" max="1047" width="17.75" style="63" customWidth="1"/>
    <col min="1048" max="1048" width="12.625" style="63" customWidth="1"/>
    <col min="1049" max="1049" width="1.25" style="63" customWidth="1"/>
    <col min="1050" max="1298" width="9" style="63"/>
    <col min="1299" max="1299" width="1.25" style="63" customWidth="1"/>
    <col min="1300" max="1300" width="29.75" style="63" customWidth="1"/>
    <col min="1301" max="1301" width="16.625" style="63" customWidth="1"/>
    <col min="1302" max="1302" width="5.625" style="63" customWidth="1"/>
    <col min="1303" max="1303" width="17.75" style="63" customWidth="1"/>
    <col min="1304" max="1304" width="12.625" style="63" customWidth="1"/>
    <col min="1305" max="1305" width="1.25" style="63" customWidth="1"/>
    <col min="1306" max="1554" width="9" style="63"/>
    <col min="1555" max="1555" width="1.25" style="63" customWidth="1"/>
    <col min="1556" max="1556" width="29.75" style="63" customWidth="1"/>
    <col min="1557" max="1557" width="16.625" style="63" customWidth="1"/>
    <col min="1558" max="1558" width="5.625" style="63" customWidth="1"/>
    <col min="1559" max="1559" width="17.75" style="63" customWidth="1"/>
    <col min="1560" max="1560" width="12.625" style="63" customWidth="1"/>
    <col min="1561" max="1561" width="1.25" style="63" customWidth="1"/>
    <col min="1562" max="1810" width="9" style="63"/>
    <col min="1811" max="1811" width="1.25" style="63" customWidth="1"/>
    <col min="1812" max="1812" width="29.75" style="63" customWidth="1"/>
    <col min="1813" max="1813" width="16.625" style="63" customWidth="1"/>
    <col min="1814" max="1814" width="5.625" style="63" customWidth="1"/>
    <col min="1815" max="1815" width="17.75" style="63" customWidth="1"/>
    <col min="1816" max="1816" width="12.625" style="63" customWidth="1"/>
    <col min="1817" max="1817" width="1.25" style="63" customWidth="1"/>
    <col min="1818" max="2066" width="9" style="63"/>
    <col min="2067" max="2067" width="1.25" style="63" customWidth="1"/>
    <col min="2068" max="2068" width="29.75" style="63" customWidth="1"/>
    <col min="2069" max="2069" width="16.625" style="63" customWidth="1"/>
    <col min="2070" max="2070" width="5.625" style="63" customWidth="1"/>
    <col min="2071" max="2071" width="17.75" style="63" customWidth="1"/>
    <col min="2072" max="2072" width="12.625" style="63" customWidth="1"/>
    <col min="2073" max="2073" width="1.25" style="63" customWidth="1"/>
    <col min="2074" max="2322" width="9" style="63"/>
    <col min="2323" max="2323" width="1.25" style="63" customWidth="1"/>
    <col min="2324" max="2324" width="29.75" style="63" customWidth="1"/>
    <col min="2325" max="2325" width="16.625" style="63" customWidth="1"/>
    <col min="2326" max="2326" width="5.625" style="63" customWidth="1"/>
    <col min="2327" max="2327" width="17.75" style="63" customWidth="1"/>
    <col min="2328" max="2328" width="12.625" style="63" customWidth="1"/>
    <col min="2329" max="2329" width="1.25" style="63" customWidth="1"/>
    <col min="2330" max="2578" width="9" style="63"/>
    <col min="2579" max="2579" width="1.25" style="63" customWidth="1"/>
    <col min="2580" max="2580" width="29.75" style="63" customWidth="1"/>
    <col min="2581" max="2581" width="16.625" style="63" customWidth="1"/>
    <col min="2582" max="2582" width="5.625" style="63" customWidth="1"/>
    <col min="2583" max="2583" width="17.75" style="63" customWidth="1"/>
    <col min="2584" max="2584" width="12.625" style="63" customWidth="1"/>
    <col min="2585" max="2585" width="1.25" style="63" customWidth="1"/>
    <col min="2586" max="2834" width="9" style="63"/>
    <col min="2835" max="2835" width="1.25" style="63" customWidth="1"/>
    <col min="2836" max="2836" width="29.75" style="63" customWidth="1"/>
    <col min="2837" max="2837" width="16.625" style="63" customWidth="1"/>
    <col min="2838" max="2838" width="5.625" style="63" customWidth="1"/>
    <col min="2839" max="2839" width="17.75" style="63" customWidth="1"/>
    <col min="2840" max="2840" width="12.625" style="63" customWidth="1"/>
    <col min="2841" max="2841" width="1.25" style="63" customWidth="1"/>
    <col min="2842" max="3090" width="9" style="63"/>
    <col min="3091" max="3091" width="1.25" style="63" customWidth="1"/>
    <col min="3092" max="3092" width="29.75" style="63" customWidth="1"/>
    <col min="3093" max="3093" width="16.625" style="63" customWidth="1"/>
    <col min="3094" max="3094" width="5.625" style="63" customWidth="1"/>
    <col min="3095" max="3095" width="17.75" style="63" customWidth="1"/>
    <col min="3096" max="3096" width="12.625" style="63" customWidth="1"/>
    <col min="3097" max="3097" width="1.25" style="63" customWidth="1"/>
    <col min="3098" max="3346" width="9" style="63"/>
    <col min="3347" max="3347" width="1.25" style="63" customWidth="1"/>
    <col min="3348" max="3348" width="29.75" style="63" customWidth="1"/>
    <col min="3349" max="3349" width="16.625" style="63" customWidth="1"/>
    <col min="3350" max="3350" width="5.625" style="63" customWidth="1"/>
    <col min="3351" max="3351" width="17.75" style="63" customWidth="1"/>
    <col min="3352" max="3352" width="12.625" style="63" customWidth="1"/>
    <col min="3353" max="3353" width="1.25" style="63" customWidth="1"/>
    <col min="3354" max="3602" width="9" style="63"/>
    <col min="3603" max="3603" width="1.25" style="63" customWidth="1"/>
    <col min="3604" max="3604" width="29.75" style="63" customWidth="1"/>
    <col min="3605" max="3605" width="16.625" style="63" customWidth="1"/>
    <col min="3606" max="3606" width="5.625" style="63" customWidth="1"/>
    <col min="3607" max="3607" width="17.75" style="63" customWidth="1"/>
    <col min="3608" max="3608" width="12.625" style="63" customWidth="1"/>
    <col min="3609" max="3609" width="1.25" style="63" customWidth="1"/>
    <col min="3610" max="3858" width="9" style="63"/>
    <col min="3859" max="3859" width="1.25" style="63" customWidth="1"/>
    <col min="3860" max="3860" width="29.75" style="63" customWidth="1"/>
    <col min="3861" max="3861" width="16.625" style="63" customWidth="1"/>
    <col min="3862" max="3862" width="5.625" style="63" customWidth="1"/>
    <col min="3863" max="3863" width="17.75" style="63" customWidth="1"/>
    <col min="3864" max="3864" width="12.625" style="63" customWidth="1"/>
    <col min="3865" max="3865" width="1.25" style="63" customWidth="1"/>
    <col min="3866" max="4114" width="9" style="63"/>
    <col min="4115" max="4115" width="1.25" style="63" customWidth="1"/>
    <col min="4116" max="4116" width="29.75" style="63" customWidth="1"/>
    <col min="4117" max="4117" width="16.625" style="63" customWidth="1"/>
    <col min="4118" max="4118" width="5.625" style="63" customWidth="1"/>
    <col min="4119" max="4119" width="17.75" style="63" customWidth="1"/>
    <col min="4120" max="4120" width="12.625" style="63" customWidth="1"/>
    <col min="4121" max="4121" width="1.25" style="63" customWidth="1"/>
    <col min="4122" max="4370" width="9" style="63"/>
    <col min="4371" max="4371" width="1.25" style="63" customWidth="1"/>
    <col min="4372" max="4372" width="29.75" style="63" customWidth="1"/>
    <col min="4373" max="4373" width="16.625" style="63" customWidth="1"/>
    <col min="4374" max="4374" width="5.625" style="63" customWidth="1"/>
    <col min="4375" max="4375" width="17.75" style="63" customWidth="1"/>
    <col min="4376" max="4376" width="12.625" style="63" customWidth="1"/>
    <col min="4377" max="4377" width="1.25" style="63" customWidth="1"/>
    <col min="4378" max="4626" width="9" style="63"/>
    <col min="4627" max="4627" width="1.25" style="63" customWidth="1"/>
    <col min="4628" max="4628" width="29.75" style="63" customWidth="1"/>
    <col min="4629" max="4629" width="16.625" style="63" customWidth="1"/>
    <col min="4630" max="4630" width="5.625" style="63" customWidth="1"/>
    <col min="4631" max="4631" width="17.75" style="63" customWidth="1"/>
    <col min="4632" max="4632" width="12.625" style="63" customWidth="1"/>
    <col min="4633" max="4633" width="1.25" style="63" customWidth="1"/>
    <col min="4634" max="4882" width="9" style="63"/>
    <col min="4883" max="4883" width="1.25" style="63" customWidth="1"/>
    <col min="4884" max="4884" width="29.75" style="63" customWidth="1"/>
    <col min="4885" max="4885" width="16.625" style="63" customWidth="1"/>
    <col min="4886" max="4886" width="5.625" style="63" customWidth="1"/>
    <col min="4887" max="4887" width="17.75" style="63" customWidth="1"/>
    <col min="4888" max="4888" width="12.625" style="63" customWidth="1"/>
    <col min="4889" max="4889" width="1.25" style="63" customWidth="1"/>
    <col min="4890" max="5138" width="9" style="63"/>
    <col min="5139" max="5139" width="1.25" style="63" customWidth="1"/>
    <col min="5140" max="5140" width="29.75" style="63" customWidth="1"/>
    <col min="5141" max="5141" width="16.625" style="63" customWidth="1"/>
    <col min="5142" max="5142" width="5.625" style="63" customWidth="1"/>
    <col min="5143" max="5143" width="17.75" style="63" customWidth="1"/>
    <col min="5144" max="5144" width="12.625" style="63" customWidth="1"/>
    <col min="5145" max="5145" width="1.25" style="63" customWidth="1"/>
    <col min="5146" max="5394" width="9" style="63"/>
    <col min="5395" max="5395" width="1.25" style="63" customWidth="1"/>
    <col min="5396" max="5396" width="29.75" style="63" customWidth="1"/>
    <col min="5397" max="5397" width="16.625" style="63" customWidth="1"/>
    <col min="5398" max="5398" width="5.625" style="63" customWidth="1"/>
    <col min="5399" max="5399" width="17.75" style="63" customWidth="1"/>
    <col min="5400" max="5400" width="12.625" style="63" customWidth="1"/>
    <col min="5401" max="5401" width="1.25" style="63" customWidth="1"/>
    <col min="5402" max="5650" width="9" style="63"/>
    <col min="5651" max="5651" width="1.25" style="63" customWidth="1"/>
    <col min="5652" max="5652" width="29.75" style="63" customWidth="1"/>
    <col min="5653" max="5653" width="16.625" style="63" customWidth="1"/>
    <col min="5654" max="5654" width="5.625" style="63" customWidth="1"/>
    <col min="5655" max="5655" width="17.75" style="63" customWidth="1"/>
    <col min="5656" max="5656" width="12.625" style="63" customWidth="1"/>
    <col min="5657" max="5657" width="1.25" style="63" customWidth="1"/>
    <col min="5658" max="5906" width="9" style="63"/>
    <col min="5907" max="5907" width="1.25" style="63" customWidth="1"/>
    <col min="5908" max="5908" width="29.75" style="63" customWidth="1"/>
    <col min="5909" max="5909" width="16.625" style="63" customWidth="1"/>
    <col min="5910" max="5910" width="5.625" style="63" customWidth="1"/>
    <col min="5911" max="5911" width="17.75" style="63" customWidth="1"/>
    <col min="5912" max="5912" width="12.625" style="63" customWidth="1"/>
    <col min="5913" max="5913" width="1.25" style="63" customWidth="1"/>
    <col min="5914" max="6162" width="9" style="63"/>
    <col min="6163" max="6163" width="1.25" style="63" customWidth="1"/>
    <col min="6164" max="6164" width="29.75" style="63" customWidth="1"/>
    <col min="6165" max="6165" width="16.625" style="63" customWidth="1"/>
    <col min="6166" max="6166" width="5.625" style="63" customWidth="1"/>
    <col min="6167" max="6167" width="17.75" style="63" customWidth="1"/>
    <col min="6168" max="6168" width="12.625" style="63" customWidth="1"/>
    <col min="6169" max="6169" width="1.25" style="63" customWidth="1"/>
    <col min="6170" max="6418" width="9" style="63"/>
    <col min="6419" max="6419" width="1.25" style="63" customWidth="1"/>
    <col min="6420" max="6420" width="29.75" style="63" customWidth="1"/>
    <col min="6421" max="6421" width="16.625" style="63" customWidth="1"/>
    <col min="6422" max="6422" width="5.625" style="63" customWidth="1"/>
    <col min="6423" max="6423" width="17.75" style="63" customWidth="1"/>
    <col min="6424" max="6424" width="12.625" style="63" customWidth="1"/>
    <col min="6425" max="6425" width="1.25" style="63" customWidth="1"/>
    <col min="6426" max="6674" width="9" style="63"/>
    <col min="6675" max="6675" width="1.25" style="63" customWidth="1"/>
    <col min="6676" max="6676" width="29.75" style="63" customWidth="1"/>
    <col min="6677" max="6677" width="16.625" style="63" customWidth="1"/>
    <col min="6678" max="6678" width="5.625" style="63" customWidth="1"/>
    <col min="6679" max="6679" width="17.75" style="63" customWidth="1"/>
    <col min="6680" max="6680" width="12.625" style="63" customWidth="1"/>
    <col min="6681" max="6681" width="1.25" style="63" customWidth="1"/>
    <col min="6682" max="6930" width="9" style="63"/>
    <col min="6931" max="6931" width="1.25" style="63" customWidth="1"/>
    <col min="6932" max="6932" width="29.75" style="63" customWidth="1"/>
    <col min="6933" max="6933" width="16.625" style="63" customWidth="1"/>
    <col min="6934" max="6934" width="5.625" style="63" customWidth="1"/>
    <col min="6935" max="6935" width="17.75" style="63" customWidth="1"/>
    <col min="6936" max="6936" width="12.625" style="63" customWidth="1"/>
    <col min="6937" max="6937" width="1.25" style="63" customWidth="1"/>
    <col min="6938" max="7186" width="9" style="63"/>
    <col min="7187" max="7187" width="1.25" style="63" customWidth="1"/>
    <col min="7188" max="7188" width="29.75" style="63" customWidth="1"/>
    <col min="7189" max="7189" width="16.625" style="63" customWidth="1"/>
    <col min="7190" max="7190" width="5.625" style="63" customWidth="1"/>
    <col min="7191" max="7191" width="17.75" style="63" customWidth="1"/>
    <col min="7192" max="7192" width="12.625" style="63" customWidth="1"/>
    <col min="7193" max="7193" width="1.25" style="63" customWidth="1"/>
    <col min="7194" max="7442" width="9" style="63"/>
    <col min="7443" max="7443" width="1.25" style="63" customWidth="1"/>
    <col min="7444" max="7444" width="29.75" style="63" customWidth="1"/>
    <col min="7445" max="7445" width="16.625" style="63" customWidth="1"/>
    <col min="7446" max="7446" width="5.625" style="63" customWidth="1"/>
    <col min="7447" max="7447" width="17.75" style="63" customWidth="1"/>
    <col min="7448" max="7448" width="12.625" style="63" customWidth="1"/>
    <col min="7449" max="7449" width="1.25" style="63" customWidth="1"/>
    <col min="7450" max="7698" width="9" style="63"/>
    <col min="7699" max="7699" width="1.25" style="63" customWidth="1"/>
    <col min="7700" max="7700" width="29.75" style="63" customWidth="1"/>
    <col min="7701" max="7701" width="16.625" style="63" customWidth="1"/>
    <col min="7702" max="7702" width="5.625" style="63" customWidth="1"/>
    <col min="7703" max="7703" width="17.75" style="63" customWidth="1"/>
    <col min="7704" max="7704" width="12.625" style="63" customWidth="1"/>
    <col min="7705" max="7705" width="1.25" style="63" customWidth="1"/>
    <col min="7706" max="7954" width="9" style="63"/>
    <col min="7955" max="7955" width="1.25" style="63" customWidth="1"/>
    <col min="7956" max="7956" width="29.75" style="63" customWidth="1"/>
    <col min="7957" max="7957" width="16.625" style="63" customWidth="1"/>
    <col min="7958" max="7958" width="5.625" style="63" customWidth="1"/>
    <col min="7959" max="7959" width="17.75" style="63" customWidth="1"/>
    <col min="7960" max="7960" width="12.625" style="63" customWidth="1"/>
    <col min="7961" max="7961" width="1.25" style="63" customWidth="1"/>
    <col min="7962" max="8210" width="9" style="63"/>
    <col min="8211" max="8211" width="1.25" style="63" customWidth="1"/>
    <col min="8212" max="8212" width="29.75" style="63" customWidth="1"/>
    <col min="8213" max="8213" width="16.625" style="63" customWidth="1"/>
    <col min="8214" max="8214" width="5.625" style="63" customWidth="1"/>
    <col min="8215" max="8215" width="17.75" style="63" customWidth="1"/>
    <col min="8216" max="8216" width="12.625" style="63" customWidth="1"/>
    <col min="8217" max="8217" width="1.25" style="63" customWidth="1"/>
    <col min="8218" max="8466" width="9" style="63"/>
    <col min="8467" max="8467" width="1.25" style="63" customWidth="1"/>
    <col min="8468" max="8468" width="29.75" style="63" customWidth="1"/>
    <col min="8469" max="8469" width="16.625" style="63" customWidth="1"/>
    <col min="8470" max="8470" width="5.625" style="63" customWidth="1"/>
    <col min="8471" max="8471" width="17.75" style="63" customWidth="1"/>
    <col min="8472" max="8472" width="12.625" style="63" customWidth="1"/>
    <col min="8473" max="8473" width="1.25" style="63" customWidth="1"/>
    <col min="8474" max="8722" width="9" style="63"/>
    <col min="8723" max="8723" width="1.25" style="63" customWidth="1"/>
    <col min="8724" max="8724" width="29.75" style="63" customWidth="1"/>
    <col min="8725" max="8725" width="16.625" style="63" customWidth="1"/>
    <col min="8726" max="8726" width="5.625" style="63" customWidth="1"/>
    <col min="8727" max="8727" width="17.75" style="63" customWidth="1"/>
    <col min="8728" max="8728" width="12.625" style="63" customWidth="1"/>
    <col min="8729" max="8729" width="1.25" style="63" customWidth="1"/>
    <col min="8730" max="8978" width="9" style="63"/>
    <col min="8979" max="8979" width="1.25" style="63" customWidth="1"/>
    <col min="8980" max="8980" width="29.75" style="63" customWidth="1"/>
    <col min="8981" max="8981" width="16.625" style="63" customWidth="1"/>
    <col min="8982" max="8982" width="5.625" style="63" customWidth="1"/>
    <col min="8983" max="8983" width="17.75" style="63" customWidth="1"/>
    <col min="8984" max="8984" width="12.625" style="63" customWidth="1"/>
    <col min="8985" max="8985" width="1.25" style="63" customWidth="1"/>
    <col min="8986" max="9234" width="9" style="63"/>
    <col min="9235" max="9235" width="1.25" style="63" customWidth="1"/>
    <col min="9236" max="9236" width="29.75" style="63" customWidth="1"/>
    <col min="9237" max="9237" width="16.625" style="63" customWidth="1"/>
    <col min="9238" max="9238" width="5.625" style="63" customWidth="1"/>
    <col min="9239" max="9239" width="17.75" style="63" customWidth="1"/>
    <col min="9240" max="9240" width="12.625" style="63" customWidth="1"/>
    <col min="9241" max="9241" width="1.25" style="63" customWidth="1"/>
    <col min="9242" max="9490" width="9" style="63"/>
    <col min="9491" max="9491" width="1.25" style="63" customWidth="1"/>
    <col min="9492" max="9492" width="29.75" style="63" customWidth="1"/>
    <col min="9493" max="9493" width="16.625" style="63" customWidth="1"/>
    <col min="9494" max="9494" width="5.625" style="63" customWidth="1"/>
    <col min="9495" max="9495" width="17.75" style="63" customWidth="1"/>
    <col min="9496" max="9496" width="12.625" style="63" customWidth="1"/>
    <col min="9497" max="9497" width="1.25" style="63" customWidth="1"/>
    <col min="9498" max="9746" width="9" style="63"/>
    <col min="9747" max="9747" width="1.25" style="63" customWidth="1"/>
    <col min="9748" max="9748" width="29.75" style="63" customWidth="1"/>
    <col min="9749" max="9749" width="16.625" style="63" customWidth="1"/>
    <col min="9750" max="9750" width="5.625" style="63" customWidth="1"/>
    <col min="9751" max="9751" width="17.75" style="63" customWidth="1"/>
    <col min="9752" max="9752" width="12.625" style="63" customWidth="1"/>
    <col min="9753" max="9753" width="1.25" style="63" customWidth="1"/>
    <col min="9754" max="10002" width="9" style="63"/>
    <col min="10003" max="10003" width="1.25" style="63" customWidth="1"/>
    <col min="10004" max="10004" width="29.75" style="63" customWidth="1"/>
    <col min="10005" max="10005" width="16.625" style="63" customWidth="1"/>
    <col min="10006" max="10006" width="5.625" style="63" customWidth="1"/>
    <col min="10007" max="10007" width="17.75" style="63" customWidth="1"/>
    <col min="10008" max="10008" width="12.625" style="63" customWidth="1"/>
    <col min="10009" max="10009" width="1.25" style="63" customWidth="1"/>
    <col min="10010" max="10258" width="9" style="63"/>
    <col min="10259" max="10259" width="1.25" style="63" customWidth="1"/>
    <col min="10260" max="10260" width="29.75" style="63" customWidth="1"/>
    <col min="10261" max="10261" width="16.625" style="63" customWidth="1"/>
    <col min="10262" max="10262" width="5.625" style="63" customWidth="1"/>
    <col min="10263" max="10263" width="17.75" style="63" customWidth="1"/>
    <col min="10264" max="10264" width="12.625" style="63" customWidth="1"/>
    <col min="10265" max="10265" width="1.25" style="63" customWidth="1"/>
    <col min="10266" max="10514" width="9" style="63"/>
    <col min="10515" max="10515" width="1.25" style="63" customWidth="1"/>
    <col min="10516" max="10516" width="29.75" style="63" customWidth="1"/>
    <col min="10517" max="10517" width="16.625" style="63" customWidth="1"/>
    <col min="10518" max="10518" width="5.625" style="63" customWidth="1"/>
    <col min="10519" max="10519" width="17.75" style="63" customWidth="1"/>
    <col min="10520" max="10520" width="12.625" style="63" customWidth="1"/>
    <col min="10521" max="10521" width="1.25" style="63" customWidth="1"/>
    <col min="10522" max="10770" width="9" style="63"/>
    <col min="10771" max="10771" width="1.25" style="63" customWidth="1"/>
    <col min="10772" max="10772" width="29.75" style="63" customWidth="1"/>
    <col min="10773" max="10773" width="16.625" style="63" customWidth="1"/>
    <col min="10774" max="10774" width="5.625" style="63" customWidth="1"/>
    <col min="10775" max="10775" width="17.75" style="63" customWidth="1"/>
    <col min="10776" max="10776" width="12.625" style="63" customWidth="1"/>
    <col min="10777" max="10777" width="1.25" style="63" customWidth="1"/>
    <col min="10778" max="11026" width="9" style="63"/>
    <col min="11027" max="11027" width="1.25" style="63" customWidth="1"/>
    <col min="11028" max="11028" width="29.75" style="63" customWidth="1"/>
    <col min="11029" max="11029" width="16.625" style="63" customWidth="1"/>
    <col min="11030" max="11030" width="5.625" style="63" customWidth="1"/>
    <col min="11031" max="11031" width="17.75" style="63" customWidth="1"/>
    <col min="11032" max="11032" width="12.625" style="63" customWidth="1"/>
    <col min="11033" max="11033" width="1.25" style="63" customWidth="1"/>
    <col min="11034" max="11282" width="9" style="63"/>
    <col min="11283" max="11283" width="1.25" style="63" customWidth="1"/>
    <col min="11284" max="11284" width="29.75" style="63" customWidth="1"/>
    <col min="11285" max="11285" width="16.625" style="63" customWidth="1"/>
    <col min="11286" max="11286" width="5.625" style="63" customWidth="1"/>
    <col min="11287" max="11287" width="17.75" style="63" customWidth="1"/>
    <col min="11288" max="11288" width="12.625" style="63" customWidth="1"/>
    <col min="11289" max="11289" width="1.25" style="63" customWidth="1"/>
    <col min="11290" max="11538" width="9" style="63"/>
    <col min="11539" max="11539" width="1.25" style="63" customWidth="1"/>
    <col min="11540" max="11540" width="29.75" style="63" customWidth="1"/>
    <col min="11541" max="11541" width="16.625" style="63" customWidth="1"/>
    <col min="11542" max="11542" width="5.625" style="63" customWidth="1"/>
    <col min="11543" max="11543" width="17.75" style="63" customWidth="1"/>
    <col min="11544" max="11544" width="12.625" style="63" customWidth="1"/>
    <col min="11545" max="11545" width="1.25" style="63" customWidth="1"/>
    <col min="11546" max="11794" width="9" style="63"/>
    <col min="11795" max="11795" width="1.25" style="63" customWidth="1"/>
    <col min="11796" max="11796" width="29.75" style="63" customWidth="1"/>
    <col min="11797" max="11797" width="16.625" style="63" customWidth="1"/>
    <col min="11798" max="11798" width="5.625" style="63" customWidth="1"/>
    <col min="11799" max="11799" width="17.75" style="63" customWidth="1"/>
    <col min="11800" max="11800" width="12.625" style="63" customWidth="1"/>
    <col min="11801" max="11801" width="1.25" style="63" customWidth="1"/>
    <col min="11802" max="12050" width="9" style="63"/>
    <col min="12051" max="12051" width="1.25" style="63" customWidth="1"/>
    <col min="12052" max="12052" width="29.75" style="63" customWidth="1"/>
    <col min="12053" max="12053" width="16.625" style="63" customWidth="1"/>
    <col min="12054" max="12054" width="5.625" style="63" customWidth="1"/>
    <col min="12055" max="12055" width="17.75" style="63" customWidth="1"/>
    <col min="12056" max="12056" width="12.625" style="63" customWidth="1"/>
    <col min="12057" max="12057" width="1.25" style="63" customWidth="1"/>
    <col min="12058" max="12306" width="9" style="63"/>
    <col min="12307" max="12307" width="1.25" style="63" customWidth="1"/>
    <col min="12308" max="12308" width="29.75" style="63" customWidth="1"/>
    <col min="12309" max="12309" width="16.625" style="63" customWidth="1"/>
    <col min="12310" max="12310" width="5.625" style="63" customWidth="1"/>
    <col min="12311" max="12311" width="17.75" style="63" customWidth="1"/>
    <col min="12312" max="12312" width="12.625" style="63" customWidth="1"/>
    <col min="12313" max="12313" width="1.25" style="63" customWidth="1"/>
    <col min="12314" max="12562" width="9" style="63"/>
    <col min="12563" max="12563" width="1.25" style="63" customWidth="1"/>
    <col min="12564" max="12564" width="29.75" style="63" customWidth="1"/>
    <col min="12565" max="12565" width="16.625" style="63" customWidth="1"/>
    <col min="12566" max="12566" width="5.625" style="63" customWidth="1"/>
    <col min="12567" max="12567" width="17.75" style="63" customWidth="1"/>
    <col min="12568" max="12568" width="12.625" style="63" customWidth="1"/>
    <col min="12569" max="12569" width="1.25" style="63" customWidth="1"/>
    <col min="12570" max="12818" width="9" style="63"/>
    <col min="12819" max="12819" width="1.25" style="63" customWidth="1"/>
    <col min="12820" max="12820" width="29.75" style="63" customWidth="1"/>
    <col min="12821" max="12821" width="16.625" style="63" customWidth="1"/>
    <col min="12822" max="12822" width="5.625" style="63" customWidth="1"/>
    <col min="12823" max="12823" width="17.75" style="63" customWidth="1"/>
    <col min="12824" max="12824" width="12.625" style="63" customWidth="1"/>
    <col min="12825" max="12825" width="1.25" style="63" customWidth="1"/>
    <col min="12826" max="13074" width="9" style="63"/>
    <col min="13075" max="13075" width="1.25" style="63" customWidth="1"/>
    <col min="13076" max="13076" width="29.75" style="63" customWidth="1"/>
    <col min="13077" max="13077" width="16.625" style="63" customWidth="1"/>
    <col min="13078" max="13078" width="5.625" style="63" customWidth="1"/>
    <col min="13079" max="13079" width="17.75" style="63" customWidth="1"/>
    <col min="13080" max="13080" width="12.625" style="63" customWidth="1"/>
    <col min="13081" max="13081" width="1.25" style="63" customWidth="1"/>
    <col min="13082" max="13330" width="9" style="63"/>
    <col min="13331" max="13331" width="1.25" style="63" customWidth="1"/>
    <col min="13332" max="13332" width="29.75" style="63" customWidth="1"/>
    <col min="13333" max="13333" width="16.625" style="63" customWidth="1"/>
    <col min="13334" max="13334" width="5.625" style="63" customWidth="1"/>
    <col min="13335" max="13335" width="17.75" style="63" customWidth="1"/>
    <col min="13336" max="13336" width="12.625" style="63" customWidth="1"/>
    <col min="13337" max="13337" width="1.25" style="63" customWidth="1"/>
    <col min="13338" max="13586" width="9" style="63"/>
    <col min="13587" max="13587" width="1.25" style="63" customWidth="1"/>
    <col min="13588" max="13588" width="29.75" style="63" customWidth="1"/>
    <col min="13589" max="13589" width="16.625" style="63" customWidth="1"/>
    <col min="13590" max="13590" width="5.625" style="63" customWidth="1"/>
    <col min="13591" max="13591" width="17.75" style="63" customWidth="1"/>
    <col min="13592" max="13592" width="12.625" style="63" customWidth="1"/>
    <col min="13593" max="13593" width="1.25" style="63" customWidth="1"/>
    <col min="13594" max="13842" width="9" style="63"/>
    <col min="13843" max="13843" width="1.25" style="63" customWidth="1"/>
    <col min="13844" max="13844" width="29.75" style="63" customWidth="1"/>
    <col min="13845" max="13845" width="16.625" style="63" customWidth="1"/>
    <col min="13846" max="13846" width="5.625" style="63" customWidth="1"/>
    <col min="13847" max="13847" width="17.75" style="63" customWidth="1"/>
    <col min="13848" max="13848" width="12.625" style="63" customWidth="1"/>
    <col min="13849" max="13849" width="1.25" style="63" customWidth="1"/>
    <col min="13850" max="14098" width="9" style="63"/>
    <col min="14099" max="14099" width="1.25" style="63" customWidth="1"/>
    <col min="14100" max="14100" width="29.75" style="63" customWidth="1"/>
    <col min="14101" max="14101" width="16.625" style="63" customWidth="1"/>
    <col min="14102" max="14102" width="5.625" style="63" customWidth="1"/>
    <col min="14103" max="14103" width="17.75" style="63" customWidth="1"/>
    <col min="14104" max="14104" width="12.625" style="63" customWidth="1"/>
    <col min="14105" max="14105" width="1.25" style="63" customWidth="1"/>
    <col min="14106" max="14354" width="9" style="63"/>
    <col min="14355" max="14355" width="1.25" style="63" customWidth="1"/>
    <col min="14356" max="14356" width="29.75" style="63" customWidth="1"/>
    <col min="14357" max="14357" width="16.625" style="63" customWidth="1"/>
    <col min="14358" max="14358" width="5.625" style="63" customWidth="1"/>
    <col min="14359" max="14359" width="17.75" style="63" customWidth="1"/>
    <col min="14360" max="14360" width="12.625" style="63" customWidth="1"/>
    <col min="14361" max="14361" width="1.25" style="63" customWidth="1"/>
    <col min="14362" max="14610" width="9" style="63"/>
    <col min="14611" max="14611" width="1.25" style="63" customWidth="1"/>
    <col min="14612" max="14612" width="29.75" style="63" customWidth="1"/>
    <col min="14613" max="14613" width="16.625" style="63" customWidth="1"/>
    <col min="14614" max="14614" width="5.625" style="63" customWidth="1"/>
    <col min="14615" max="14615" width="17.75" style="63" customWidth="1"/>
    <col min="14616" max="14616" width="12.625" style="63" customWidth="1"/>
    <col min="14617" max="14617" width="1.25" style="63" customWidth="1"/>
    <col min="14618" max="14866" width="9" style="63"/>
    <col min="14867" max="14867" width="1.25" style="63" customWidth="1"/>
    <col min="14868" max="14868" width="29.75" style="63" customWidth="1"/>
    <col min="14869" max="14869" width="16.625" style="63" customWidth="1"/>
    <col min="14870" max="14870" width="5.625" style="63" customWidth="1"/>
    <col min="14871" max="14871" width="17.75" style="63" customWidth="1"/>
    <col min="14872" max="14872" width="12.625" style="63" customWidth="1"/>
    <col min="14873" max="14873" width="1.25" style="63" customWidth="1"/>
    <col min="14874" max="15122" width="9" style="63"/>
    <col min="15123" max="15123" width="1.25" style="63" customWidth="1"/>
    <col min="15124" max="15124" width="29.75" style="63" customWidth="1"/>
    <col min="15125" max="15125" width="16.625" style="63" customWidth="1"/>
    <col min="15126" max="15126" width="5.625" style="63" customWidth="1"/>
    <col min="15127" max="15127" width="17.75" style="63" customWidth="1"/>
    <col min="15128" max="15128" width="12.625" style="63" customWidth="1"/>
    <col min="15129" max="15129" width="1.25" style="63" customWidth="1"/>
    <col min="15130" max="15378" width="9" style="63"/>
    <col min="15379" max="15379" width="1.25" style="63" customWidth="1"/>
    <col min="15380" max="15380" width="29.75" style="63" customWidth="1"/>
    <col min="15381" max="15381" width="16.625" style="63" customWidth="1"/>
    <col min="15382" max="15382" width="5.625" style="63" customWidth="1"/>
    <col min="15383" max="15383" width="17.75" style="63" customWidth="1"/>
    <col min="15384" max="15384" width="12.625" style="63" customWidth="1"/>
    <col min="15385" max="15385" width="1.25" style="63" customWidth="1"/>
    <col min="15386" max="15634" width="9" style="63"/>
    <col min="15635" max="15635" width="1.25" style="63" customWidth="1"/>
    <col min="15636" max="15636" width="29.75" style="63" customWidth="1"/>
    <col min="15637" max="15637" width="16.625" style="63" customWidth="1"/>
    <col min="15638" max="15638" width="5.625" style="63" customWidth="1"/>
    <col min="15639" max="15639" width="17.75" style="63" customWidth="1"/>
    <col min="15640" max="15640" width="12.625" style="63" customWidth="1"/>
    <col min="15641" max="15641" width="1.25" style="63" customWidth="1"/>
    <col min="15642" max="15890" width="9" style="63"/>
    <col min="15891" max="15891" width="1.25" style="63" customWidth="1"/>
    <col min="15892" max="15892" width="29.75" style="63" customWidth="1"/>
    <col min="15893" max="15893" width="16.625" style="63" customWidth="1"/>
    <col min="15894" max="15894" width="5.625" style="63" customWidth="1"/>
    <col min="15895" max="15895" width="17.75" style="63" customWidth="1"/>
    <col min="15896" max="15896" width="12.625" style="63" customWidth="1"/>
    <col min="15897" max="15897" width="1.25" style="63" customWidth="1"/>
    <col min="15898" max="16146" width="9" style="63"/>
    <col min="16147" max="16147" width="1.25" style="63" customWidth="1"/>
    <col min="16148" max="16148" width="29.75" style="63" customWidth="1"/>
    <col min="16149" max="16149" width="16.625" style="63" customWidth="1"/>
    <col min="16150" max="16150" width="5.625" style="63" customWidth="1"/>
    <col min="16151" max="16151" width="17.75" style="63" customWidth="1"/>
    <col min="16152" max="16152" width="12.625" style="63" customWidth="1"/>
    <col min="16153" max="16153" width="1.25" style="63" customWidth="1"/>
    <col min="16154" max="16384" width="9" style="63"/>
  </cols>
  <sheetData>
    <row r="1" spans="1:25" ht="23.25" customHeight="1">
      <c r="B1" s="2538" t="s">
        <v>2656</v>
      </c>
      <c r="C1" s="2538"/>
      <c r="D1" s="2538"/>
      <c r="E1" s="2538"/>
      <c r="F1" s="2538"/>
      <c r="G1" s="2538"/>
      <c r="H1" s="2538"/>
      <c r="I1" s="2538"/>
      <c r="J1" s="2538"/>
      <c r="K1" s="2538"/>
      <c r="L1" s="2538"/>
      <c r="M1" s="2538"/>
      <c r="N1" s="2538"/>
      <c r="O1" s="2538"/>
      <c r="P1" s="2538"/>
      <c r="Q1" s="386"/>
      <c r="R1" s="386"/>
      <c r="S1" s="386"/>
      <c r="T1" s="387"/>
      <c r="U1" s="387"/>
      <c r="V1" s="2539"/>
      <c r="W1" s="2539"/>
      <c r="X1" s="2539"/>
      <c r="Y1" s="2539"/>
    </row>
    <row r="2" spans="1:25" ht="7.5" customHeight="1">
      <c r="A2" s="69"/>
    </row>
    <row r="3" spans="1:25" ht="47.25" customHeight="1">
      <c r="A3" s="389"/>
      <c r="B3" s="2557" t="s">
        <v>1142</v>
      </c>
      <c r="C3" s="1788"/>
      <c r="D3" s="1788"/>
      <c r="E3" s="1788"/>
      <c r="F3" s="1788"/>
      <c r="G3" s="1788"/>
      <c r="H3" s="1788"/>
      <c r="I3" s="1788"/>
      <c r="J3" s="1788"/>
      <c r="K3" s="1788"/>
      <c r="L3" s="1788"/>
      <c r="M3" s="1788"/>
      <c r="N3" s="1788"/>
      <c r="O3" s="1788"/>
      <c r="P3" s="1789"/>
      <c r="Q3" s="1789"/>
      <c r="R3" s="1789"/>
      <c r="S3" s="1789"/>
      <c r="T3" s="2516"/>
      <c r="U3" s="2516"/>
      <c r="V3" s="2516"/>
      <c r="W3" s="2516"/>
      <c r="X3" s="2516"/>
      <c r="Y3" s="390"/>
    </row>
    <row r="4" spans="1:25" ht="11.25" customHeight="1">
      <c r="A4" s="389"/>
      <c r="B4" s="389"/>
      <c r="C4" s="389"/>
      <c r="D4" s="389"/>
      <c r="E4" s="389"/>
      <c r="F4" s="389"/>
      <c r="G4" s="389"/>
      <c r="H4" s="389"/>
      <c r="I4" s="389"/>
      <c r="J4" s="389"/>
      <c r="K4" s="389"/>
      <c r="L4" s="389"/>
      <c r="M4" s="390"/>
      <c r="N4" s="390"/>
      <c r="O4" s="390"/>
      <c r="Q4" s="2558"/>
      <c r="R4" s="2558"/>
      <c r="S4" s="2558"/>
      <c r="T4" s="2558"/>
      <c r="U4" s="2558"/>
      <c r="V4" s="2558"/>
      <c r="W4" s="2558"/>
      <c r="X4" s="2558"/>
      <c r="Y4" s="390"/>
    </row>
    <row r="5" spans="1:25" ht="21.75" customHeight="1">
      <c r="A5" s="389"/>
      <c r="B5" s="2568" t="s">
        <v>2659</v>
      </c>
      <c r="C5" s="2568"/>
      <c r="D5" s="2568"/>
      <c r="E5" s="2568"/>
      <c r="F5" s="2569"/>
      <c r="G5" s="2569"/>
      <c r="H5" s="2569"/>
      <c r="I5" s="2569"/>
      <c r="J5" s="2569"/>
      <c r="K5" s="2569"/>
      <c r="L5" s="2569"/>
      <c r="M5" s="2569"/>
      <c r="N5" s="2569"/>
      <c r="O5" s="2569"/>
      <c r="P5" s="2569"/>
      <c r="Q5" s="2569"/>
      <c r="R5" s="1231"/>
      <c r="S5" s="1231"/>
      <c r="T5" s="1231"/>
      <c r="U5" s="1231"/>
      <c r="V5" s="1231"/>
      <c r="W5" s="1231"/>
      <c r="X5" s="1231"/>
      <c r="Y5" s="390"/>
    </row>
    <row r="6" spans="1:25" ht="21.75" customHeight="1">
      <c r="A6" s="389"/>
      <c r="B6" s="2568" t="s">
        <v>2660</v>
      </c>
      <c r="C6" s="2568"/>
      <c r="D6" s="2568"/>
      <c r="E6" s="2568"/>
      <c r="F6" s="2570"/>
      <c r="G6" s="2570"/>
      <c r="H6" s="2570"/>
      <c r="I6" s="2570"/>
      <c r="J6" s="2570"/>
      <c r="K6" s="2570"/>
      <c r="L6" s="2570"/>
      <c r="M6" s="2570"/>
      <c r="N6" s="2570"/>
      <c r="O6" s="2570"/>
      <c r="P6" s="2570"/>
      <c r="Q6" s="2570"/>
      <c r="R6" s="1231"/>
      <c r="S6" s="1231"/>
      <c r="T6" s="1231"/>
      <c r="U6" s="1231"/>
      <c r="V6" s="1231"/>
      <c r="W6" s="1231"/>
      <c r="X6" s="1231"/>
      <c r="Y6" s="390"/>
    </row>
    <row r="7" spans="1:25" ht="21.75" customHeight="1">
      <c r="B7" s="2568" t="s">
        <v>2661</v>
      </c>
      <c r="C7" s="2568"/>
      <c r="D7" s="2568"/>
      <c r="E7" s="2568"/>
      <c r="F7" s="2570"/>
      <c r="G7" s="2570"/>
      <c r="H7" s="2570"/>
      <c r="I7" s="2570"/>
      <c r="J7" s="2570"/>
      <c r="K7" s="2570"/>
      <c r="L7" s="2570"/>
      <c r="M7" s="2570"/>
      <c r="N7" s="2570"/>
      <c r="O7" s="2570"/>
      <c r="P7" s="2570"/>
      <c r="Q7" s="2570"/>
      <c r="R7" s="1232"/>
      <c r="S7" s="1232"/>
      <c r="T7" s="1232"/>
      <c r="U7" s="1232"/>
      <c r="V7" s="1232"/>
      <c r="W7" s="1232"/>
      <c r="X7" s="1232"/>
    </row>
    <row r="8" spans="1:25" ht="21.75" customHeight="1">
      <c r="B8" s="2568" t="s">
        <v>2372</v>
      </c>
      <c r="C8" s="2568"/>
      <c r="D8" s="2568"/>
      <c r="E8" s="2568"/>
      <c r="F8" s="2570"/>
      <c r="G8" s="2570"/>
      <c r="H8" s="2570"/>
      <c r="I8" s="2570"/>
      <c r="J8" s="2570"/>
      <c r="K8" s="2570"/>
      <c r="L8" s="2570"/>
      <c r="M8" s="2570"/>
      <c r="N8" s="2570"/>
      <c r="O8" s="2570"/>
      <c r="P8" s="2570"/>
      <c r="Q8" s="2570"/>
      <c r="R8" s="1233"/>
      <c r="S8" s="1233"/>
      <c r="T8" s="1233"/>
      <c r="U8" s="1233"/>
      <c r="V8" s="1233"/>
      <c r="W8" s="1233"/>
      <c r="X8" s="1233"/>
    </row>
    <row r="9" spans="1:25" ht="21.75" customHeight="1">
      <c r="B9" s="2568" t="s">
        <v>2662</v>
      </c>
      <c r="C9" s="2568"/>
      <c r="D9" s="2568"/>
      <c r="E9" s="2568"/>
      <c r="F9" s="2570"/>
      <c r="G9" s="2570"/>
      <c r="H9" s="2570"/>
      <c r="I9" s="2570"/>
      <c r="J9" s="2570"/>
      <c r="K9" s="2570"/>
      <c r="L9" s="2570"/>
      <c r="M9" s="2570"/>
      <c r="N9" s="2570"/>
      <c r="O9" s="2570"/>
      <c r="P9" s="2570"/>
      <c r="Q9" s="2570"/>
      <c r="R9" s="1233"/>
      <c r="S9" s="1233"/>
      <c r="T9" s="1233"/>
      <c r="U9" s="1233"/>
      <c r="V9" s="1233"/>
      <c r="W9" s="1233"/>
      <c r="X9" s="1233"/>
    </row>
    <row r="10" spans="1:25" ht="20.100000000000001" customHeight="1">
      <c r="B10" s="2560" t="s">
        <v>1144</v>
      </c>
      <c r="C10" s="2561"/>
      <c r="D10" s="2561"/>
      <c r="E10" s="2562"/>
      <c r="F10" s="391"/>
      <c r="G10" s="2561" t="s">
        <v>1145</v>
      </c>
      <c r="H10" s="2561"/>
      <c r="I10" s="2561"/>
      <c r="J10" s="2561"/>
      <c r="K10" s="2561"/>
      <c r="L10" s="2561"/>
      <c r="M10" s="2561"/>
      <c r="N10" s="2561"/>
      <c r="O10" s="2561"/>
      <c r="P10" s="2561"/>
      <c r="Q10" s="2562"/>
    </row>
    <row r="11" spans="1:25" ht="20.100000000000001" customHeight="1">
      <c r="B11" s="2563"/>
      <c r="C11" s="2564"/>
      <c r="D11" s="2564"/>
      <c r="E11" s="2565"/>
      <c r="F11" s="392"/>
      <c r="G11" s="2564" t="s">
        <v>1146</v>
      </c>
      <c r="H11" s="2564"/>
      <c r="I11" s="2564"/>
      <c r="J11" s="2564"/>
      <c r="K11" s="2564"/>
      <c r="L11" s="2564"/>
      <c r="M11" s="2564"/>
      <c r="N11" s="2564"/>
      <c r="O11" s="2564"/>
      <c r="P11" s="2564"/>
      <c r="Q11" s="2565"/>
    </row>
    <row r="12" spans="1:25" ht="37.5" customHeight="1">
      <c r="B12" s="2566" t="s">
        <v>1147</v>
      </c>
      <c r="C12" s="2567"/>
      <c r="D12" s="2567"/>
      <c r="E12" s="2567"/>
      <c r="F12" s="2567"/>
      <c r="G12" s="2567"/>
      <c r="H12" s="2567"/>
      <c r="I12" s="2567"/>
      <c r="J12" s="2567"/>
      <c r="K12" s="2567"/>
      <c r="L12" s="2567"/>
      <c r="M12" s="2567"/>
      <c r="N12" s="2567"/>
      <c r="O12" s="2567"/>
      <c r="P12" s="2567"/>
      <c r="Q12" s="2567"/>
      <c r="R12" s="2567"/>
      <c r="S12" s="2567"/>
      <c r="T12" s="2567"/>
      <c r="U12" s="2567"/>
      <c r="V12" s="2567"/>
      <c r="W12" s="2567"/>
      <c r="X12" s="2567"/>
    </row>
    <row r="13" spans="1:25" ht="24.95" customHeight="1">
      <c r="B13" s="2544" t="s">
        <v>1148</v>
      </c>
      <c r="C13" s="2544"/>
      <c r="D13" s="2544"/>
      <c r="E13" s="2544"/>
      <c r="F13" s="2544"/>
      <c r="G13" s="2544"/>
      <c r="H13" s="2544"/>
      <c r="I13" s="2544"/>
      <c r="J13" s="2544"/>
      <c r="K13" s="2544"/>
      <c r="L13" s="2544"/>
      <c r="M13" s="2559"/>
      <c r="N13" s="2559"/>
      <c r="O13" s="2559"/>
      <c r="P13" s="2559"/>
      <c r="Q13" s="2559"/>
      <c r="R13" s="2559"/>
      <c r="S13" s="2559"/>
      <c r="T13" s="2559"/>
      <c r="U13" s="2559"/>
      <c r="V13" s="2559"/>
      <c r="W13" s="2559"/>
      <c r="X13" s="2559"/>
    </row>
    <row r="14" spans="1:25" ht="24.95" customHeight="1">
      <c r="B14" s="393" t="s">
        <v>1149</v>
      </c>
      <c r="C14" s="2554"/>
      <c r="D14" s="2555"/>
      <c r="E14" s="2555"/>
      <c r="F14" s="2555"/>
      <c r="G14" s="2555"/>
      <c r="H14" s="2555"/>
      <c r="I14" s="2555"/>
      <c r="J14" s="2555"/>
      <c r="K14" s="2555"/>
      <c r="L14" s="2556"/>
      <c r="M14" s="2536" t="s">
        <v>2658</v>
      </c>
      <c r="N14" s="2546"/>
      <c r="O14" s="394" t="s">
        <v>2657</v>
      </c>
      <c r="P14" s="2536" t="s">
        <v>2658</v>
      </c>
      <c r="Q14" s="2546"/>
      <c r="R14" s="394" t="s">
        <v>2657</v>
      </c>
      <c r="S14" s="2536" t="s">
        <v>2658</v>
      </c>
      <c r="T14" s="2546"/>
      <c r="U14" s="394" t="s">
        <v>2657</v>
      </c>
      <c r="V14" s="2536" t="s">
        <v>2658</v>
      </c>
      <c r="W14" s="2546"/>
      <c r="X14" s="394" t="s">
        <v>2657</v>
      </c>
    </row>
    <row r="15" spans="1:25" ht="50.1" customHeight="1">
      <c r="B15" s="393" t="s">
        <v>1150</v>
      </c>
      <c r="C15" s="2524" t="s">
        <v>1151</v>
      </c>
      <c r="D15" s="2525"/>
      <c r="E15" s="2525"/>
      <c r="F15" s="2525"/>
      <c r="G15" s="2525"/>
      <c r="H15" s="2525"/>
      <c r="I15" s="2525"/>
      <c r="J15" s="2525"/>
      <c r="K15" s="2525"/>
      <c r="L15" s="2525"/>
      <c r="M15" s="2536"/>
      <c r="N15" s="2546"/>
      <c r="O15" s="394" t="s">
        <v>458</v>
      </c>
      <c r="P15" s="2536"/>
      <c r="Q15" s="2546"/>
      <c r="R15" s="394" t="s">
        <v>458</v>
      </c>
      <c r="S15" s="2536"/>
      <c r="T15" s="2546"/>
      <c r="U15" s="394" t="s">
        <v>458</v>
      </c>
      <c r="V15" s="2536"/>
      <c r="W15" s="2546"/>
      <c r="X15" s="394" t="s">
        <v>458</v>
      </c>
    </row>
    <row r="16" spans="1:25" ht="11.25" customHeight="1">
      <c r="B16" s="395"/>
      <c r="C16" s="395"/>
      <c r="D16" s="395"/>
      <c r="E16" s="395"/>
      <c r="F16" s="395"/>
      <c r="G16" s="395"/>
      <c r="H16" s="395"/>
      <c r="I16" s="395"/>
      <c r="J16" s="395"/>
      <c r="K16" s="395"/>
      <c r="L16" s="395"/>
      <c r="M16" s="396"/>
      <c r="N16" s="396"/>
      <c r="O16" s="396"/>
      <c r="P16" s="396"/>
      <c r="Q16" s="396"/>
      <c r="R16" s="396"/>
      <c r="S16" s="396"/>
      <c r="T16" s="396"/>
      <c r="U16" s="396"/>
      <c r="V16" s="397" t="str">
        <f>IF(ISERROR(#REF!/#REF!),"",(#REF!/#REF!))</f>
        <v/>
      </c>
      <c r="W16" s="397"/>
      <c r="X16" s="398"/>
    </row>
    <row r="17" spans="1:27" ht="24.95" customHeight="1">
      <c r="B17" s="2544" t="s">
        <v>1152</v>
      </c>
      <c r="C17" s="2544"/>
      <c r="D17" s="2544"/>
      <c r="E17" s="2544"/>
      <c r="F17" s="2544"/>
      <c r="G17" s="2544"/>
      <c r="H17" s="2544"/>
      <c r="I17" s="2544"/>
      <c r="J17" s="2544"/>
      <c r="K17" s="2544"/>
      <c r="L17" s="2544"/>
      <c r="M17" s="2544"/>
      <c r="N17" s="2544"/>
      <c r="O17" s="2544"/>
      <c r="P17" s="2544"/>
      <c r="Q17" s="2544"/>
      <c r="R17" s="2544"/>
      <c r="S17" s="2544"/>
      <c r="T17" s="2544"/>
      <c r="U17" s="2544"/>
      <c r="V17" s="2544"/>
      <c r="W17" s="2544"/>
      <c r="X17" s="2544"/>
    </row>
    <row r="18" spans="1:27" ht="24.95" customHeight="1">
      <c r="A18" s="399"/>
      <c r="B18" s="393" t="s">
        <v>1149</v>
      </c>
      <c r="C18" s="2554"/>
      <c r="D18" s="2555"/>
      <c r="E18" s="2555"/>
      <c r="F18" s="2555"/>
      <c r="G18" s="2555"/>
      <c r="H18" s="2555"/>
      <c r="I18" s="2555"/>
      <c r="J18" s="2555"/>
      <c r="K18" s="2555"/>
      <c r="L18" s="2556"/>
      <c r="M18" s="2536" t="s">
        <v>2658</v>
      </c>
      <c r="N18" s="2546"/>
      <c r="O18" s="394" t="s">
        <v>2657</v>
      </c>
      <c r="P18" s="2536" t="s">
        <v>2658</v>
      </c>
      <c r="Q18" s="2546"/>
      <c r="R18" s="394" t="s">
        <v>2657</v>
      </c>
      <c r="S18" s="2536" t="s">
        <v>2658</v>
      </c>
      <c r="T18" s="2546"/>
      <c r="U18" s="394" t="s">
        <v>2657</v>
      </c>
      <c r="V18" s="2536" t="s">
        <v>2658</v>
      </c>
      <c r="W18" s="2546"/>
      <c r="X18" s="394" t="s">
        <v>2657</v>
      </c>
    </row>
    <row r="19" spans="1:27" ht="50.1" customHeight="1">
      <c r="B19" s="400" t="s">
        <v>1153</v>
      </c>
      <c r="C19" s="2553" t="s">
        <v>1154</v>
      </c>
      <c r="D19" s="2553"/>
      <c r="E19" s="2553"/>
      <c r="F19" s="2553"/>
      <c r="G19" s="2553"/>
      <c r="H19" s="2553"/>
      <c r="I19" s="2553"/>
      <c r="J19" s="2553"/>
      <c r="K19" s="2553"/>
      <c r="L19" s="2553"/>
      <c r="M19" s="2536"/>
      <c r="N19" s="2546"/>
      <c r="O19" s="394" t="s">
        <v>1155</v>
      </c>
      <c r="P19" s="2536"/>
      <c r="Q19" s="2546"/>
      <c r="R19" s="394" t="s">
        <v>1155</v>
      </c>
      <c r="S19" s="2536"/>
      <c r="T19" s="2546"/>
      <c r="U19" s="394" t="s">
        <v>1155</v>
      </c>
      <c r="V19" s="2536"/>
      <c r="W19" s="2546"/>
      <c r="X19" s="394" t="s">
        <v>1155</v>
      </c>
    </row>
    <row r="20" spans="1:27" ht="50.1" customHeight="1">
      <c r="B20" s="393" t="s">
        <v>1156</v>
      </c>
      <c r="C20" s="2523" t="s">
        <v>1157</v>
      </c>
      <c r="D20" s="2523"/>
      <c r="E20" s="2523"/>
      <c r="F20" s="2523"/>
      <c r="G20" s="2523"/>
      <c r="H20" s="2523"/>
      <c r="I20" s="2523"/>
      <c r="J20" s="2523"/>
      <c r="K20" s="2523"/>
      <c r="L20" s="2523"/>
      <c r="M20" s="2536"/>
      <c r="N20" s="2546"/>
      <c r="O20" s="401" t="s">
        <v>1158</v>
      </c>
      <c r="P20" s="2536"/>
      <c r="Q20" s="2546"/>
      <c r="R20" s="401" t="s">
        <v>1158</v>
      </c>
      <c r="S20" s="2536"/>
      <c r="T20" s="2546"/>
      <c r="U20" s="401" t="s">
        <v>1158</v>
      </c>
      <c r="V20" s="2536"/>
      <c r="W20" s="2546"/>
      <c r="X20" s="401" t="s">
        <v>1158</v>
      </c>
    </row>
    <row r="21" spans="1:27" ht="50.1" customHeight="1">
      <c r="B21" s="2571" t="s">
        <v>1159</v>
      </c>
      <c r="C21" s="393" t="s">
        <v>1160</v>
      </c>
      <c r="D21" s="2523" t="s">
        <v>1161</v>
      </c>
      <c r="E21" s="2523"/>
      <c r="F21" s="2523"/>
      <c r="G21" s="2523"/>
      <c r="H21" s="2523"/>
      <c r="I21" s="2523"/>
      <c r="J21" s="2523"/>
      <c r="K21" s="2523"/>
      <c r="L21" s="2523"/>
      <c r="M21" s="2536"/>
      <c r="N21" s="2546"/>
      <c r="O21" s="401" t="s">
        <v>1158</v>
      </c>
      <c r="P21" s="2536"/>
      <c r="Q21" s="2546"/>
      <c r="R21" s="401" t="s">
        <v>1158</v>
      </c>
      <c r="S21" s="2536"/>
      <c r="T21" s="2546"/>
      <c r="U21" s="401" t="s">
        <v>1158</v>
      </c>
      <c r="V21" s="2536"/>
      <c r="W21" s="2546"/>
      <c r="X21" s="401" t="s">
        <v>1158</v>
      </c>
    </row>
    <row r="22" spans="1:27" ht="50.1" customHeight="1">
      <c r="B22" s="2571"/>
      <c r="C22" s="393" t="s">
        <v>1162</v>
      </c>
      <c r="D22" s="2523" t="s">
        <v>1163</v>
      </c>
      <c r="E22" s="2523"/>
      <c r="F22" s="2523"/>
      <c r="G22" s="2523"/>
      <c r="H22" s="2523"/>
      <c r="I22" s="2523"/>
      <c r="J22" s="2523"/>
      <c r="K22" s="2523"/>
      <c r="L22" s="2523"/>
      <c r="M22" s="2536"/>
      <c r="N22" s="2546"/>
      <c r="O22" s="401" t="s">
        <v>1158</v>
      </c>
      <c r="P22" s="2536"/>
      <c r="Q22" s="2546"/>
      <c r="R22" s="401" t="s">
        <v>1158</v>
      </c>
      <c r="S22" s="2536"/>
      <c r="T22" s="2546"/>
      <c r="U22" s="401" t="s">
        <v>1158</v>
      </c>
      <c r="V22" s="2536"/>
      <c r="W22" s="2546"/>
      <c r="X22" s="401" t="s">
        <v>1158</v>
      </c>
    </row>
    <row r="23" spans="1:27" ht="50.1" customHeight="1">
      <c r="B23" s="2571"/>
      <c r="C23" s="393" t="s">
        <v>1164</v>
      </c>
      <c r="D23" s="2523" t="s">
        <v>1165</v>
      </c>
      <c r="E23" s="2523"/>
      <c r="F23" s="2523"/>
      <c r="G23" s="2523"/>
      <c r="H23" s="2523"/>
      <c r="I23" s="2523"/>
      <c r="J23" s="2523"/>
      <c r="K23" s="2523"/>
      <c r="L23" s="2523"/>
      <c r="M23" s="2536"/>
      <c r="N23" s="2546"/>
      <c r="O23" s="401" t="s">
        <v>1158</v>
      </c>
      <c r="P23" s="2536"/>
      <c r="Q23" s="2546"/>
      <c r="R23" s="401" t="s">
        <v>1158</v>
      </c>
      <c r="S23" s="2536"/>
      <c r="T23" s="2546"/>
      <c r="U23" s="401" t="s">
        <v>1158</v>
      </c>
      <c r="V23" s="2536"/>
      <c r="W23" s="2546"/>
      <c r="X23" s="401" t="s">
        <v>1158</v>
      </c>
    </row>
    <row r="24" spans="1:27" ht="50.1" customHeight="1">
      <c r="B24" s="2571"/>
      <c r="C24" s="393" t="s">
        <v>1166</v>
      </c>
      <c r="D24" s="2523" t="s">
        <v>1167</v>
      </c>
      <c r="E24" s="2523"/>
      <c r="F24" s="2523"/>
      <c r="G24" s="2523"/>
      <c r="H24" s="2523"/>
      <c r="I24" s="2523"/>
      <c r="J24" s="2523"/>
      <c r="K24" s="2523"/>
      <c r="L24" s="2523"/>
      <c r="M24" s="2536"/>
      <c r="N24" s="2546"/>
      <c r="O24" s="401" t="s">
        <v>1158</v>
      </c>
      <c r="P24" s="2536"/>
      <c r="Q24" s="2546"/>
      <c r="R24" s="401" t="s">
        <v>1158</v>
      </c>
      <c r="S24" s="2536"/>
      <c r="T24" s="2546"/>
      <c r="U24" s="401" t="s">
        <v>1158</v>
      </c>
      <c r="V24" s="2536"/>
      <c r="W24" s="2546"/>
      <c r="X24" s="401" t="s">
        <v>1158</v>
      </c>
    </row>
    <row r="25" spans="1:27" s="69" customFormat="1" ht="50.1" customHeight="1">
      <c r="B25" s="2572"/>
      <c r="C25" s="402" t="s">
        <v>1168</v>
      </c>
      <c r="D25" s="2547" t="s">
        <v>1169</v>
      </c>
      <c r="E25" s="2547"/>
      <c r="F25" s="2547"/>
      <c r="G25" s="2547"/>
      <c r="H25" s="2547"/>
      <c r="I25" s="2547"/>
      <c r="J25" s="2547"/>
      <c r="K25" s="2547"/>
      <c r="L25" s="2547"/>
      <c r="M25" s="2536"/>
      <c r="N25" s="2546"/>
      <c r="O25" s="401" t="s">
        <v>1158</v>
      </c>
      <c r="P25" s="2536"/>
      <c r="Q25" s="2546"/>
      <c r="R25" s="401" t="s">
        <v>1158</v>
      </c>
      <c r="S25" s="2536"/>
      <c r="T25" s="2546"/>
      <c r="U25" s="401" t="s">
        <v>1158</v>
      </c>
      <c r="V25" s="2536"/>
      <c r="W25" s="2546"/>
      <c r="X25" s="401" t="s">
        <v>1158</v>
      </c>
      <c r="Y25" s="403"/>
    </row>
    <row r="26" spans="1:27" ht="50.1" customHeight="1">
      <c r="B26" s="404" t="s">
        <v>464</v>
      </c>
      <c r="C26" s="2548" t="s">
        <v>1170</v>
      </c>
      <c r="D26" s="2549"/>
      <c r="E26" s="2549"/>
      <c r="F26" s="2549"/>
      <c r="G26" s="2549"/>
      <c r="H26" s="2549"/>
      <c r="I26" s="2549"/>
      <c r="J26" s="2549"/>
      <c r="K26" s="2549"/>
      <c r="L26" s="2550"/>
      <c r="M26" s="2551"/>
      <c r="N26" s="2552"/>
      <c r="O26" s="401" t="s">
        <v>1158</v>
      </c>
      <c r="P26" s="2551"/>
      <c r="Q26" s="2552"/>
      <c r="R26" s="401" t="s">
        <v>1158</v>
      </c>
      <c r="S26" s="2551"/>
      <c r="T26" s="2552"/>
      <c r="U26" s="401" t="s">
        <v>1158</v>
      </c>
      <c r="V26" s="2551"/>
      <c r="W26" s="2552"/>
      <c r="X26" s="401" t="s">
        <v>1158</v>
      </c>
    </row>
    <row r="27" spans="1:27" ht="3" customHeight="1">
      <c r="B27" s="405"/>
      <c r="C27" s="395"/>
      <c r="D27" s="395"/>
      <c r="E27" s="395"/>
      <c r="F27" s="395"/>
      <c r="G27" s="395"/>
      <c r="H27" s="395"/>
      <c r="I27" s="395"/>
      <c r="J27" s="395"/>
      <c r="K27" s="406"/>
      <c r="L27" s="406"/>
      <c r="M27" s="407"/>
      <c r="N27" s="407"/>
      <c r="O27" s="408"/>
      <c r="P27" s="407"/>
      <c r="Q27" s="407"/>
      <c r="R27" s="408"/>
      <c r="S27" s="407"/>
      <c r="T27" s="407"/>
      <c r="U27" s="408"/>
      <c r="V27" s="409"/>
      <c r="W27" s="409"/>
      <c r="X27" s="410"/>
    </row>
    <row r="28" spans="1:27" ht="23.25" customHeight="1">
      <c r="B28" s="2538" t="s">
        <v>2656</v>
      </c>
      <c r="C28" s="2538"/>
      <c r="D28" s="2538"/>
      <c r="E28" s="2538"/>
      <c r="F28" s="2538"/>
      <c r="G28" s="2538"/>
      <c r="H28" s="2538"/>
      <c r="I28" s="2538"/>
      <c r="J28" s="2538"/>
      <c r="K28" s="2538"/>
      <c r="L28" s="2538"/>
      <c r="M28" s="2538"/>
      <c r="N28" s="2538"/>
      <c r="O28" s="2538"/>
      <c r="P28" s="2538"/>
      <c r="Q28" s="409"/>
      <c r="R28" s="410"/>
      <c r="S28" s="409"/>
      <c r="T28" s="409"/>
      <c r="U28" s="410"/>
      <c r="V28" s="2539"/>
      <c r="W28" s="2539"/>
      <c r="X28" s="2539"/>
    </row>
    <row r="29" spans="1:27" ht="3" customHeight="1">
      <c r="B29" s="405"/>
      <c r="C29" s="395"/>
      <c r="D29" s="395"/>
      <c r="E29" s="395"/>
      <c r="F29" s="395"/>
      <c r="G29" s="395"/>
      <c r="H29" s="395"/>
      <c r="I29" s="395"/>
      <c r="J29" s="395"/>
      <c r="K29" s="395"/>
      <c r="L29" s="395"/>
      <c r="M29" s="409"/>
      <c r="N29" s="409"/>
      <c r="O29" s="410"/>
      <c r="P29" s="409"/>
      <c r="Q29" s="409"/>
      <c r="R29" s="410"/>
      <c r="S29" s="409"/>
      <c r="T29" s="409"/>
      <c r="U29" s="410"/>
      <c r="V29" s="411"/>
      <c r="W29" s="411"/>
      <c r="X29" s="411"/>
    </row>
    <row r="30" spans="1:27" ht="24" customHeight="1">
      <c r="K30" s="2530" t="s">
        <v>1143</v>
      </c>
      <c r="L30" s="2530"/>
      <c r="M30" s="2530"/>
      <c r="N30" s="2530"/>
      <c r="O30" s="2530"/>
      <c r="P30" s="2530"/>
      <c r="Q30" s="2540" t="str">
        <f>Q5&amp;""</f>
        <v/>
      </c>
      <c r="R30" s="2540"/>
      <c r="S30" s="2540"/>
      <c r="T30" s="2540"/>
      <c r="U30" s="2540"/>
      <c r="V30" s="2540"/>
      <c r="W30" s="2540"/>
      <c r="X30" s="2540"/>
      <c r="AA30" s="412"/>
    </row>
    <row r="31" spans="1:27" ht="24" customHeight="1">
      <c r="K31" s="2530" t="s">
        <v>409</v>
      </c>
      <c r="L31" s="2530"/>
      <c r="M31" s="2530"/>
      <c r="N31" s="2530"/>
      <c r="O31" s="2530"/>
      <c r="P31" s="2530"/>
      <c r="Q31" s="2531" t="str">
        <f>Q7&amp;""</f>
        <v/>
      </c>
      <c r="R31" s="2531"/>
      <c r="S31" s="2531"/>
      <c r="T31" s="2531"/>
      <c r="U31" s="2531"/>
      <c r="V31" s="2531"/>
      <c r="W31" s="2531"/>
      <c r="X31" s="2531"/>
    </row>
    <row r="32" spans="1:27" ht="20.100000000000001" customHeight="1">
      <c r="K32" s="413"/>
      <c r="L32" s="413"/>
      <c r="M32" s="413"/>
      <c r="N32" s="413"/>
      <c r="O32" s="413"/>
      <c r="P32" s="413"/>
    </row>
    <row r="33" spans="2:24" ht="24.95" customHeight="1">
      <c r="B33" s="2544" t="s">
        <v>1171</v>
      </c>
      <c r="C33" s="2544"/>
      <c r="D33" s="2544"/>
      <c r="E33" s="2544"/>
      <c r="F33" s="2544"/>
      <c r="G33" s="2544"/>
      <c r="H33" s="2544"/>
      <c r="I33" s="2544"/>
      <c r="J33" s="2544"/>
      <c r="K33" s="2544"/>
      <c r="L33" s="2544"/>
      <c r="M33" s="2544"/>
      <c r="N33" s="2544"/>
      <c r="O33" s="2544"/>
      <c r="P33" s="2544"/>
      <c r="Q33" s="2544"/>
      <c r="R33" s="2544"/>
      <c r="S33" s="2544"/>
      <c r="T33" s="2544"/>
      <c r="U33" s="2544"/>
      <c r="V33" s="2544"/>
      <c r="W33" s="2544"/>
      <c r="X33" s="2544"/>
    </row>
    <row r="34" spans="2:24" ht="24.95" customHeight="1">
      <c r="B34" s="393" t="s">
        <v>1149</v>
      </c>
      <c r="C34" s="2554"/>
      <c r="D34" s="2555"/>
      <c r="E34" s="2555"/>
      <c r="F34" s="2555"/>
      <c r="G34" s="2555"/>
      <c r="H34" s="2555"/>
      <c r="I34" s="2555"/>
      <c r="J34" s="2555"/>
      <c r="K34" s="2555"/>
      <c r="L34" s="2556"/>
      <c r="M34" s="2536" t="s">
        <v>2658</v>
      </c>
      <c r="N34" s="2546"/>
      <c r="O34" s="394" t="s">
        <v>2657</v>
      </c>
      <c r="P34" s="2536" t="s">
        <v>2658</v>
      </c>
      <c r="Q34" s="2546"/>
      <c r="R34" s="394" t="s">
        <v>2657</v>
      </c>
      <c r="S34" s="2536" t="s">
        <v>2658</v>
      </c>
      <c r="T34" s="2546"/>
      <c r="U34" s="394" t="s">
        <v>2657</v>
      </c>
      <c r="V34" s="2536" t="s">
        <v>2658</v>
      </c>
      <c r="W34" s="2546"/>
      <c r="X34" s="394" t="s">
        <v>2657</v>
      </c>
    </row>
    <row r="35" spans="2:24" ht="50.1" customHeight="1">
      <c r="B35" s="404" t="s">
        <v>1172</v>
      </c>
      <c r="C35" s="2523" t="s">
        <v>1173</v>
      </c>
      <c r="D35" s="2523"/>
      <c r="E35" s="2523"/>
      <c r="F35" s="2523"/>
      <c r="G35" s="2523"/>
      <c r="H35" s="2523"/>
      <c r="I35" s="2523"/>
      <c r="J35" s="2523"/>
      <c r="K35" s="2523"/>
      <c r="L35" s="2523"/>
      <c r="M35" s="2536"/>
      <c r="N35" s="2546"/>
      <c r="O35" s="394" t="s">
        <v>458</v>
      </c>
      <c r="P35" s="2536"/>
      <c r="Q35" s="2546"/>
      <c r="R35" s="394" t="s">
        <v>458</v>
      </c>
      <c r="S35" s="2536"/>
      <c r="T35" s="2546"/>
      <c r="U35" s="394" t="s">
        <v>458</v>
      </c>
      <c r="V35" s="2536"/>
      <c r="W35" s="2546"/>
      <c r="X35" s="394" t="s">
        <v>458</v>
      </c>
    </row>
    <row r="36" spans="2:24" ht="50.1" customHeight="1">
      <c r="B36" s="404" t="s">
        <v>1174</v>
      </c>
      <c r="C36" s="2523" t="s">
        <v>1175</v>
      </c>
      <c r="D36" s="2545"/>
      <c r="E36" s="2545"/>
      <c r="F36" s="2545"/>
      <c r="G36" s="2545"/>
      <c r="H36" s="2545"/>
      <c r="I36" s="2545"/>
      <c r="J36" s="2545"/>
      <c r="K36" s="2545"/>
      <c r="L36" s="2545"/>
      <c r="M36" s="2536"/>
      <c r="N36" s="2546"/>
      <c r="O36" s="394" t="s">
        <v>458</v>
      </c>
      <c r="P36" s="2536"/>
      <c r="Q36" s="2546"/>
      <c r="R36" s="394" t="s">
        <v>458</v>
      </c>
      <c r="S36" s="2536"/>
      <c r="T36" s="2546"/>
      <c r="U36" s="394" t="s">
        <v>458</v>
      </c>
      <c r="V36" s="2536"/>
      <c r="W36" s="2546"/>
      <c r="X36" s="394" t="s">
        <v>458</v>
      </c>
    </row>
    <row r="37" spans="2:24" ht="50.1" customHeight="1">
      <c r="B37" s="404" t="s">
        <v>1176</v>
      </c>
      <c r="C37" s="2523" t="s">
        <v>1177</v>
      </c>
      <c r="D37" s="2545"/>
      <c r="E37" s="2545"/>
      <c r="F37" s="2545"/>
      <c r="G37" s="2545"/>
      <c r="H37" s="2545"/>
      <c r="I37" s="2545"/>
      <c r="J37" s="2545"/>
      <c r="K37" s="2545"/>
      <c r="L37" s="2545"/>
      <c r="M37" s="2536"/>
      <c r="N37" s="2546"/>
      <c r="O37" s="394" t="s">
        <v>1178</v>
      </c>
      <c r="P37" s="2536"/>
      <c r="Q37" s="2546"/>
      <c r="R37" s="394" t="s">
        <v>1178</v>
      </c>
      <c r="S37" s="2536"/>
      <c r="T37" s="2546"/>
      <c r="U37" s="394" t="s">
        <v>1178</v>
      </c>
      <c r="V37" s="2536"/>
      <c r="W37" s="2546"/>
      <c r="X37" s="394" t="s">
        <v>1178</v>
      </c>
    </row>
    <row r="38" spans="2:24" ht="69.95" customHeight="1">
      <c r="B38" s="404" t="s">
        <v>1179</v>
      </c>
      <c r="C38" s="2523" t="s">
        <v>1180</v>
      </c>
      <c r="D38" s="2545"/>
      <c r="E38" s="2545"/>
      <c r="F38" s="2545"/>
      <c r="G38" s="2545"/>
      <c r="H38" s="2545"/>
      <c r="I38" s="2545"/>
      <c r="J38" s="2545"/>
      <c r="K38" s="2545"/>
      <c r="L38" s="2545"/>
      <c r="M38" s="2536"/>
      <c r="N38" s="2546"/>
      <c r="O38" s="2537"/>
      <c r="P38" s="2536"/>
      <c r="Q38" s="2546"/>
      <c r="R38" s="2537"/>
      <c r="S38" s="2536"/>
      <c r="T38" s="2546"/>
      <c r="U38" s="2537"/>
      <c r="V38" s="2536"/>
      <c r="W38" s="2546"/>
      <c r="X38" s="2537"/>
    </row>
    <row r="39" spans="2:24" ht="50.1" customHeight="1">
      <c r="B39" s="404" t="s">
        <v>1181</v>
      </c>
      <c r="C39" s="2523" t="s">
        <v>1182</v>
      </c>
      <c r="D39" s="2545"/>
      <c r="E39" s="2545"/>
      <c r="F39" s="2545"/>
      <c r="G39" s="2545"/>
      <c r="H39" s="2545"/>
      <c r="I39" s="2545"/>
      <c r="J39" s="2545"/>
      <c r="K39" s="2545"/>
      <c r="L39" s="2545"/>
      <c r="M39" s="2536"/>
      <c r="N39" s="2546"/>
      <c r="O39" s="394" t="s">
        <v>1178</v>
      </c>
      <c r="P39" s="2536"/>
      <c r="Q39" s="2546"/>
      <c r="R39" s="394" t="s">
        <v>1178</v>
      </c>
      <c r="S39" s="2536"/>
      <c r="T39" s="2546"/>
      <c r="U39" s="394" t="s">
        <v>1178</v>
      </c>
      <c r="V39" s="2536"/>
      <c r="W39" s="2546"/>
      <c r="X39" s="394" t="s">
        <v>1178</v>
      </c>
    </row>
    <row r="40" spans="2:24" ht="19.5" customHeight="1"/>
    <row r="41" spans="2:24" ht="24.95" customHeight="1">
      <c r="B41" s="2544" t="s">
        <v>1183</v>
      </c>
      <c r="C41" s="2544"/>
      <c r="D41" s="2544"/>
      <c r="E41" s="2544"/>
      <c r="F41" s="2544"/>
      <c r="G41" s="2544"/>
      <c r="H41" s="2544"/>
      <c r="I41" s="2544"/>
      <c r="J41" s="2544"/>
      <c r="K41" s="2544"/>
      <c r="L41" s="2544"/>
      <c r="M41" s="2544"/>
      <c r="N41" s="2544"/>
      <c r="O41" s="2544"/>
      <c r="P41" s="2544"/>
      <c r="Q41" s="2544"/>
      <c r="R41" s="2544"/>
      <c r="S41" s="2544"/>
      <c r="T41" s="2544"/>
      <c r="U41" s="2544"/>
      <c r="V41" s="2544"/>
      <c r="W41" s="2544"/>
      <c r="X41" s="2544"/>
    </row>
    <row r="42" spans="2:24" ht="50.1" customHeight="1">
      <c r="B42" s="404" t="s">
        <v>1184</v>
      </c>
      <c r="C42" s="2524" t="s">
        <v>1185</v>
      </c>
      <c r="D42" s="2525"/>
      <c r="E42" s="2525"/>
      <c r="F42" s="2525"/>
      <c r="G42" s="2525"/>
      <c r="H42" s="2525"/>
      <c r="I42" s="2525"/>
      <c r="J42" s="2525"/>
      <c r="K42" s="2525"/>
      <c r="L42" s="2526"/>
      <c r="M42" s="2536" t="s">
        <v>2663</v>
      </c>
      <c r="N42" s="2537"/>
      <c r="O42" s="2536" t="s">
        <v>2663</v>
      </c>
      <c r="P42" s="2537"/>
      <c r="Q42" s="2536" t="s">
        <v>2663</v>
      </c>
      <c r="R42" s="2537"/>
      <c r="S42" s="2536" t="s">
        <v>2663</v>
      </c>
      <c r="T42" s="2537"/>
      <c r="U42" s="2536" t="s">
        <v>2663</v>
      </c>
      <c r="V42" s="2537"/>
      <c r="W42" s="2536" t="s">
        <v>2663</v>
      </c>
      <c r="X42" s="2537"/>
    </row>
    <row r="43" spans="2:24" ht="50.1" customHeight="1">
      <c r="B43" s="404" t="s">
        <v>1186</v>
      </c>
      <c r="C43" s="2524" t="s">
        <v>1187</v>
      </c>
      <c r="D43" s="2525"/>
      <c r="E43" s="2525"/>
      <c r="F43" s="2525"/>
      <c r="G43" s="2525"/>
      <c r="H43" s="2525"/>
      <c r="I43" s="2525"/>
      <c r="J43" s="2525"/>
      <c r="K43" s="2525"/>
      <c r="L43" s="2526"/>
      <c r="M43" s="414"/>
      <c r="N43" s="415" t="s">
        <v>458</v>
      </c>
      <c r="O43" s="414"/>
      <c r="P43" s="415" t="s">
        <v>458</v>
      </c>
      <c r="Q43" s="414"/>
      <c r="R43" s="415" t="s">
        <v>458</v>
      </c>
      <c r="S43" s="414"/>
      <c r="T43" s="415" t="s">
        <v>458</v>
      </c>
      <c r="U43" s="414"/>
      <c r="V43" s="415" t="s">
        <v>458</v>
      </c>
      <c r="W43" s="414"/>
      <c r="X43" s="415" t="s">
        <v>458</v>
      </c>
    </row>
    <row r="44" spans="2:24" ht="50.1" customHeight="1">
      <c r="B44" s="404" t="s">
        <v>1188</v>
      </c>
      <c r="C44" s="2523" t="s">
        <v>1189</v>
      </c>
      <c r="D44" s="2523"/>
      <c r="E44" s="2523"/>
      <c r="F44" s="2523"/>
      <c r="G44" s="2523"/>
      <c r="H44" s="2523"/>
      <c r="I44" s="2523"/>
      <c r="J44" s="2523"/>
      <c r="K44" s="2523"/>
      <c r="L44" s="2523"/>
      <c r="M44" s="2541" t="s">
        <v>1190</v>
      </c>
      <c r="N44" s="2541"/>
      <c r="O44" s="2542" t="s">
        <v>1190</v>
      </c>
      <c r="P44" s="2541"/>
      <c r="Q44" s="2542" t="s">
        <v>1190</v>
      </c>
      <c r="R44" s="2541"/>
      <c r="S44" s="2542" t="s">
        <v>1190</v>
      </c>
      <c r="T44" s="2541"/>
      <c r="U44" s="2542" t="s">
        <v>1190</v>
      </c>
      <c r="V44" s="2541"/>
      <c r="W44" s="2543" t="s">
        <v>1190</v>
      </c>
      <c r="X44" s="2543"/>
    </row>
    <row r="45" spans="2:24" ht="50.1" customHeight="1">
      <c r="B45" s="404" t="s">
        <v>1191</v>
      </c>
      <c r="C45" s="2523" t="s">
        <v>1192</v>
      </c>
      <c r="D45" s="2523"/>
      <c r="E45" s="2523"/>
      <c r="F45" s="2523"/>
      <c r="G45" s="2523"/>
      <c r="H45" s="2523"/>
      <c r="I45" s="2523"/>
      <c r="J45" s="2523"/>
      <c r="K45" s="2523"/>
      <c r="L45" s="2523"/>
      <c r="M45" s="414"/>
      <c r="N45" s="415" t="s">
        <v>458</v>
      </c>
      <c r="O45" s="414"/>
      <c r="P45" s="415" t="s">
        <v>458</v>
      </c>
      <c r="Q45" s="414"/>
      <c r="R45" s="415" t="s">
        <v>458</v>
      </c>
      <c r="S45" s="414"/>
      <c r="T45" s="415" t="s">
        <v>458</v>
      </c>
      <c r="U45" s="414"/>
      <c r="V45" s="415" t="s">
        <v>458</v>
      </c>
      <c r="W45" s="414"/>
      <c r="X45" s="415" t="s">
        <v>458</v>
      </c>
    </row>
    <row r="46" spans="2:24" ht="50.1" customHeight="1">
      <c r="B46" s="404" t="s">
        <v>1193</v>
      </c>
      <c r="C46" s="2523" t="s">
        <v>1194</v>
      </c>
      <c r="D46" s="2523"/>
      <c r="E46" s="2523"/>
      <c r="F46" s="2523"/>
      <c r="G46" s="2523"/>
      <c r="H46" s="2523"/>
      <c r="I46" s="2523"/>
      <c r="J46" s="2523"/>
      <c r="K46" s="2523"/>
      <c r="L46" s="2523"/>
      <c r="M46" s="414"/>
      <c r="N46" s="415" t="s">
        <v>458</v>
      </c>
      <c r="O46" s="414"/>
      <c r="P46" s="415" t="s">
        <v>458</v>
      </c>
      <c r="Q46" s="414"/>
      <c r="R46" s="415" t="s">
        <v>458</v>
      </c>
      <c r="S46" s="414"/>
      <c r="T46" s="415" t="s">
        <v>458</v>
      </c>
      <c r="U46" s="414"/>
      <c r="V46" s="415" t="s">
        <v>458</v>
      </c>
      <c r="W46" s="414"/>
      <c r="X46" s="415" t="s">
        <v>458</v>
      </c>
    </row>
    <row r="47" spans="2:24" ht="50.1" customHeight="1">
      <c r="B47" s="404" t="s">
        <v>1195</v>
      </c>
      <c r="C47" s="2524" t="s">
        <v>1196</v>
      </c>
      <c r="D47" s="2525"/>
      <c r="E47" s="2525"/>
      <c r="F47" s="2525"/>
      <c r="G47" s="2525"/>
      <c r="H47" s="2525"/>
      <c r="I47" s="2525"/>
      <c r="J47" s="2525"/>
      <c r="K47" s="2525"/>
      <c r="L47" s="2526"/>
      <c r="M47" s="416"/>
      <c r="N47" s="417" t="s">
        <v>1197</v>
      </c>
      <c r="O47" s="416"/>
      <c r="P47" s="417" t="s">
        <v>1197</v>
      </c>
      <c r="Q47" s="416"/>
      <c r="R47" s="417" t="s">
        <v>1197</v>
      </c>
      <c r="S47" s="416"/>
      <c r="T47" s="417" t="s">
        <v>1197</v>
      </c>
      <c r="U47" s="416"/>
      <c r="V47" s="417" t="s">
        <v>1197</v>
      </c>
      <c r="W47" s="416"/>
      <c r="X47" s="417" t="s">
        <v>1197</v>
      </c>
    </row>
    <row r="48" spans="2:24" ht="3" customHeight="1">
      <c r="B48" s="405"/>
      <c r="C48" s="418"/>
      <c r="D48" s="418"/>
      <c r="E48" s="418"/>
      <c r="F48" s="418"/>
      <c r="G48" s="418"/>
      <c r="H48" s="418"/>
      <c r="I48" s="418"/>
      <c r="J48" s="418"/>
      <c r="K48" s="418"/>
      <c r="L48" s="418"/>
      <c r="M48" s="419"/>
      <c r="N48" s="420"/>
      <c r="O48" s="419"/>
      <c r="P48" s="420"/>
      <c r="Q48" s="419"/>
      <c r="R48" s="420"/>
      <c r="S48" s="419"/>
      <c r="T48" s="420"/>
      <c r="U48" s="419"/>
      <c r="V48" s="420"/>
      <c r="W48" s="419"/>
      <c r="X48" s="420"/>
    </row>
    <row r="49" spans="2:25" ht="20.100000000000001" customHeight="1">
      <c r="B49" s="2538" t="s">
        <v>2656</v>
      </c>
      <c r="C49" s="2538"/>
      <c r="D49" s="2538"/>
      <c r="E49" s="2538"/>
      <c r="F49" s="2538"/>
      <c r="G49" s="2538"/>
      <c r="H49" s="2538"/>
      <c r="I49" s="2538"/>
      <c r="J49" s="2538"/>
      <c r="K49" s="2538"/>
      <c r="L49" s="2538"/>
      <c r="M49" s="2538"/>
      <c r="N49" s="2538"/>
      <c r="O49" s="2538"/>
      <c r="P49" s="2538"/>
      <c r="V49" s="2539"/>
      <c r="W49" s="2539"/>
      <c r="X49" s="2539"/>
    </row>
    <row r="50" spans="2:25" ht="3" customHeight="1">
      <c r="V50" s="411"/>
      <c r="W50" s="411"/>
      <c r="X50" s="411"/>
    </row>
    <row r="51" spans="2:25" ht="24" customHeight="1">
      <c r="K51" s="2530" t="s">
        <v>1143</v>
      </c>
      <c r="L51" s="2530"/>
      <c r="M51" s="2530"/>
      <c r="N51" s="2530"/>
      <c r="O51" s="2530"/>
      <c r="P51" s="2530"/>
      <c r="Q51" s="2540" t="str">
        <f>Q5&amp;""</f>
        <v/>
      </c>
      <c r="R51" s="2540"/>
      <c r="S51" s="2540"/>
      <c r="T51" s="2540"/>
      <c r="U51" s="2540"/>
      <c r="V51" s="2540"/>
      <c r="W51" s="2540"/>
      <c r="X51" s="2540"/>
    </row>
    <row r="52" spans="2:25" ht="24" customHeight="1">
      <c r="K52" s="2530" t="s">
        <v>409</v>
      </c>
      <c r="L52" s="2530"/>
      <c r="M52" s="2530"/>
      <c r="N52" s="2530"/>
      <c r="O52" s="2530"/>
      <c r="P52" s="2530"/>
      <c r="Q52" s="2531" t="str">
        <f>Q7&amp;""</f>
        <v/>
      </c>
      <c r="R52" s="2531"/>
      <c r="S52" s="2531"/>
      <c r="T52" s="2531"/>
      <c r="U52" s="2531"/>
      <c r="V52" s="2531"/>
      <c r="W52" s="2531"/>
      <c r="X52" s="2531"/>
    </row>
    <row r="53" spans="2:25" ht="20.100000000000001" customHeight="1">
      <c r="K53" s="413"/>
      <c r="L53" s="413"/>
      <c r="M53" s="413"/>
      <c r="N53" s="413"/>
      <c r="O53" s="413"/>
      <c r="P53" s="413"/>
    </row>
    <row r="54" spans="2:25" ht="38.25" customHeight="1">
      <c r="B54" s="2532" t="s">
        <v>1198</v>
      </c>
      <c r="C54" s="2532"/>
      <c r="D54" s="2532"/>
      <c r="E54" s="2532"/>
      <c r="F54" s="2532"/>
      <c r="G54" s="2532"/>
      <c r="H54" s="2532"/>
      <c r="I54" s="2532"/>
      <c r="J54" s="2532"/>
      <c r="K54" s="2532"/>
      <c r="L54" s="2532"/>
      <c r="M54" s="2532"/>
      <c r="N54" s="2532"/>
      <c r="O54" s="2532"/>
      <c r="P54" s="2532"/>
      <c r="Q54" s="2532"/>
      <c r="R54" s="2532"/>
      <c r="S54" s="2532"/>
      <c r="T54" s="2532"/>
      <c r="U54" s="2532"/>
      <c r="V54" s="2532"/>
      <c r="W54" s="2532"/>
      <c r="X54" s="2532"/>
    </row>
    <row r="55" spans="2:25" ht="69.95" customHeight="1">
      <c r="B55" s="2533" t="s">
        <v>1199</v>
      </c>
      <c r="C55" s="2534"/>
      <c r="D55" s="2534"/>
      <c r="E55" s="2534"/>
      <c r="F55" s="2534"/>
      <c r="G55" s="2534"/>
      <c r="H55" s="2534"/>
      <c r="I55" s="2534"/>
      <c r="J55" s="2534"/>
      <c r="K55" s="2534"/>
      <c r="L55" s="2535"/>
      <c r="M55" s="2536" t="s">
        <v>2664</v>
      </c>
      <c r="N55" s="2537"/>
      <c r="O55" s="2536" t="s">
        <v>2664</v>
      </c>
      <c r="P55" s="2537"/>
      <c r="Q55" s="2536" t="s">
        <v>2664</v>
      </c>
      <c r="R55" s="2537"/>
      <c r="S55" s="2536" t="s">
        <v>2664</v>
      </c>
      <c r="T55" s="2537"/>
      <c r="U55" s="2536" t="s">
        <v>2664</v>
      </c>
      <c r="V55" s="2537"/>
      <c r="W55" s="2536" t="s">
        <v>2664</v>
      </c>
      <c r="X55" s="2537"/>
    </row>
    <row r="56" spans="2:25" ht="50.1" customHeight="1">
      <c r="B56" s="404" t="s">
        <v>1200</v>
      </c>
      <c r="C56" s="2523" t="s">
        <v>1201</v>
      </c>
      <c r="D56" s="2523"/>
      <c r="E56" s="2523"/>
      <c r="F56" s="2523"/>
      <c r="G56" s="2523"/>
      <c r="H56" s="2523"/>
      <c r="I56" s="2523"/>
      <c r="J56" s="2523"/>
      <c r="K56" s="2523"/>
      <c r="L56" s="2523"/>
      <c r="M56" s="414"/>
      <c r="N56" s="415" t="s">
        <v>458</v>
      </c>
      <c r="O56" s="414"/>
      <c r="P56" s="415" t="s">
        <v>458</v>
      </c>
      <c r="Q56" s="414"/>
      <c r="R56" s="415" t="s">
        <v>458</v>
      </c>
      <c r="S56" s="414"/>
      <c r="T56" s="415" t="s">
        <v>458</v>
      </c>
      <c r="U56" s="414"/>
      <c r="V56" s="415" t="s">
        <v>458</v>
      </c>
      <c r="W56" s="414"/>
      <c r="X56" s="415" t="s">
        <v>458</v>
      </c>
    </row>
    <row r="57" spans="2:25" ht="50.1" customHeight="1">
      <c r="B57" s="404" t="s">
        <v>1202</v>
      </c>
      <c r="C57" s="2523" t="s">
        <v>1203</v>
      </c>
      <c r="D57" s="2523"/>
      <c r="E57" s="2523"/>
      <c r="F57" s="2523"/>
      <c r="G57" s="2523"/>
      <c r="H57" s="2523"/>
      <c r="I57" s="2523"/>
      <c r="J57" s="2523"/>
      <c r="K57" s="2523"/>
      <c r="L57" s="2523"/>
      <c r="M57" s="414"/>
      <c r="N57" s="415" t="s">
        <v>458</v>
      </c>
      <c r="O57" s="414"/>
      <c r="P57" s="415" t="s">
        <v>458</v>
      </c>
      <c r="Q57" s="414"/>
      <c r="R57" s="415" t="s">
        <v>458</v>
      </c>
      <c r="S57" s="414"/>
      <c r="T57" s="415" t="s">
        <v>458</v>
      </c>
      <c r="U57" s="414"/>
      <c r="V57" s="415" t="s">
        <v>458</v>
      </c>
      <c r="W57" s="414"/>
      <c r="X57" s="415" t="s">
        <v>458</v>
      </c>
    </row>
    <row r="58" spans="2:25" ht="50.1" customHeight="1">
      <c r="B58" s="404" t="s">
        <v>1204</v>
      </c>
      <c r="C58" s="2524" t="s">
        <v>1205</v>
      </c>
      <c r="D58" s="2525"/>
      <c r="E58" s="2525"/>
      <c r="F58" s="2525"/>
      <c r="G58" s="2525"/>
      <c r="H58" s="2525"/>
      <c r="I58" s="2525"/>
      <c r="J58" s="2525"/>
      <c r="K58" s="2525"/>
      <c r="L58" s="2526"/>
      <c r="M58" s="416"/>
      <c r="N58" s="417" t="s">
        <v>1197</v>
      </c>
      <c r="O58" s="416"/>
      <c r="P58" s="417" t="s">
        <v>1197</v>
      </c>
      <c r="Q58" s="416"/>
      <c r="R58" s="417" t="s">
        <v>1197</v>
      </c>
      <c r="S58" s="416"/>
      <c r="T58" s="417" t="s">
        <v>1197</v>
      </c>
      <c r="U58" s="416"/>
      <c r="V58" s="417" t="s">
        <v>1197</v>
      </c>
      <c r="W58" s="416"/>
      <c r="X58" s="417" t="s">
        <v>1197</v>
      </c>
    </row>
    <row r="59" spans="2:25" ht="20.100000000000001" customHeight="1"/>
    <row r="60" spans="2:25" ht="24.95" customHeight="1">
      <c r="B60" s="2527" t="s">
        <v>1206</v>
      </c>
      <c r="C60" s="2527"/>
      <c r="D60" s="2527"/>
      <c r="E60" s="2527"/>
      <c r="F60" s="2527"/>
      <c r="G60" s="2527"/>
      <c r="H60" s="2527"/>
      <c r="I60" s="2527"/>
      <c r="J60" s="2527"/>
      <c r="K60" s="2527"/>
      <c r="L60" s="2527"/>
      <c r="M60" s="2527"/>
      <c r="N60" s="2527"/>
      <c r="O60" s="2527"/>
      <c r="P60" s="2527"/>
      <c r="Q60" s="2527"/>
      <c r="R60" s="2527"/>
      <c r="S60" s="2527"/>
      <c r="T60" s="2527"/>
      <c r="U60" s="2527"/>
      <c r="V60" s="2527"/>
      <c r="W60" s="2527"/>
      <c r="X60" s="2527"/>
    </row>
    <row r="61" spans="2:25" s="413" customFormat="1" ht="20.100000000000001" customHeight="1">
      <c r="H61" s="423"/>
      <c r="I61" s="423"/>
      <c r="J61" s="422"/>
      <c r="K61" s="421"/>
      <c r="L61" s="421"/>
      <c r="M61" s="424"/>
      <c r="N61" s="425"/>
      <c r="O61" s="421"/>
      <c r="P61" s="425"/>
      <c r="Q61" s="425" t="s">
        <v>2665</v>
      </c>
      <c r="S61" s="421" t="s">
        <v>1207</v>
      </c>
      <c r="T61" s="1247" t="s">
        <v>2667</v>
      </c>
      <c r="U61" s="421"/>
      <c r="V61" s="422" t="s">
        <v>1208</v>
      </c>
      <c r="W61" s="1246" t="s">
        <v>2666</v>
      </c>
      <c r="X61" s="425"/>
      <c r="Y61" s="426"/>
    </row>
    <row r="62" spans="2:25" ht="20.100000000000001" customHeight="1">
      <c r="B62" s="427"/>
      <c r="C62" s="428"/>
      <c r="D62" s="428"/>
      <c r="E62" s="428"/>
      <c r="F62" s="428"/>
      <c r="G62" s="428"/>
      <c r="H62" s="428"/>
      <c r="I62" s="428"/>
      <c r="J62" s="428"/>
      <c r="K62" s="428"/>
      <c r="L62" s="428"/>
      <c r="M62" s="429"/>
      <c r="N62" s="429"/>
      <c r="O62" s="429"/>
      <c r="P62" s="429"/>
      <c r="Q62" s="429"/>
      <c r="R62" s="429"/>
      <c r="S62" s="429"/>
      <c r="T62" s="429"/>
      <c r="U62" s="429"/>
      <c r="V62" s="429"/>
      <c r="W62" s="429"/>
      <c r="X62" s="429"/>
    </row>
    <row r="63" spans="2:25" s="430" customFormat="1" ht="20.100000000000001" customHeight="1">
      <c r="B63" s="430" t="s">
        <v>503</v>
      </c>
      <c r="M63" s="403"/>
      <c r="N63" s="403"/>
      <c r="O63" s="403"/>
      <c r="P63" s="403"/>
      <c r="Q63" s="403"/>
      <c r="R63" s="403"/>
      <c r="S63" s="403"/>
      <c r="T63" s="403"/>
      <c r="U63" s="403"/>
      <c r="V63" s="403"/>
      <c r="W63" s="403"/>
      <c r="X63" s="403"/>
      <c r="Y63" s="403"/>
    </row>
    <row r="64" spans="2:25" s="430" customFormat="1" ht="18" customHeight="1">
      <c r="B64" s="2528" t="s">
        <v>1209</v>
      </c>
      <c r="C64" s="2529"/>
      <c r="D64" s="2529"/>
      <c r="E64" s="2529"/>
      <c r="F64" s="2529"/>
      <c r="G64" s="2529"/>
      <c r="H64" s="2529"/>
      <c r="I64" s="2529"/>
      <c r="J64" s="2529"/>
      <c r="K64" s="2529"/>
      <c r="L64" s="2529"/>
      <c r="M64" s="2529"/>
      <c r="N64" s="2529"/>
      <c r="O64" s="2529"/>
      <c r="P64" s="2529"/>
      <c r="Q64" s="2529"/>
      <c r="R64" s="2529"/>
      <c r="S64" s="2529"/>
      <c r="T64" s="2529"/>
      <c r="U64" s="2529"/>
      <c r="V64" s="2529"/>
      <c r="W64" s="2529"/>
      <c r="X64" s="2529"/>
      <c r="Y64" s="403"/>
    </row>
    <row r="65" spans="2:25" s="430" customFormat="1" ht="18" customHeight="1">
      <c r="B65" s="2529"/>
      <c r="C65" s="2529"/>
      <c r="D65" s="2529"/>
      <c r="E65" s="2529"/>
      <c r="F65" s="2529"/>
      <c r="G65" s="2529"/>
      <c r="H65" s="2529"/>
      <c r="I65" s="2529"/>
      <c r="J65" s="2529"/>
      <c r="K65" s="2529"/>
      <c r="L65" s="2529"/>
      <c r="M65" s="2529"/>
      <c r="N65" s="2529"/>
      <c r="O65" s="2529"/>
      <c r="P65" s="2529"/>
      <c r="Q65" s="2529"/>
      <c r="R65" s="2529"/>
      <c r="S65" s="2529"/>
      <c r="T65" s="2529"/>
      <c r="U65" s="2529"/>
      <c r="V65" s="2529"/>
      <c r="W65" s="2529"/>
      <c r="X65" s="2529"/>
      <c r="Y65" s="403"/>
    </row>
    <row r="66" spans="2:25" s="430" customFormat="1" ht="18" customHeight="1">
      <c r="B66" s="2529"/>
      <c r="C66" s="2529"/>
      <c r="D66" s="2529"/>
      <c r="E66" s="2529"/>
      <c r="F66" s="2529"/>
      <c r="G66" s="2529"/>
      <c r="H66" s="2529"/>
      <c r="I66" s="2529"/>
      <c r="J66" s="2529"/>
      <c r="K66" s="2529"/>
      <c r="L66" s="2529"/>
      <c r="M66" s="2529"/>
      <c r="N66" s="2529"/>
      <c r="O66" s="2529"/>
      <c r="P66" s="2529"/>
      <c r="Q66" s="2529"/>
      <c r="R66" s="2529"/>
      <c r="S66" s="2529"/>
      <c r="T66" s="2529"/>
      <c r="U66" s="2529"/>
      <c r="V66" s="2529"/>
      <c r="W66" s="2529"/>
      <c r="X66" s="2529"/>
      <c r="Y66" s="403"/>
    </row>
    <row r="67" spans="2:25" s="430" customFormat="1" ht="18" customHeight="1">
      <c r="B67" s="2529"/>
      <c r="C67" s="2529"/>
      <c r="D67" s="2529"/>
      <c r="E67" s="2529"/>
      <c r="F67" s="2529"/>
      <c r="G67" s="2529"/>
      <c r="H67" s="2529"/>
      <c r="I67" s="2529"/>
      <c r="J67" s="2529"/>
      <c r="K67" s="2529"/>
      <c r="L67" s="2529"/>
      <c r="M67" s="2529"/>
      <c r="N67" s="2529"/>
      <c r="O67" s="2529"/>
      <c r="P67" s="2529"/>
      <c r="Q67" s="2529"/>
      <c r="R67" s="2529"/>
      <c r="S67" s="2529"/>
      <c r="T67" s="2529"/>
      <c r="U67" s="2529"/>
      <c r="V67" s="2529"/>
      <c r="W67" s="2529"/>
      <c r="X67" s="2529"/>
      <c r="Y67" s="403"/>
    </row>
    <row r="68" spans="2:25" s="430" customFormat="1" ht="18" customHeight="1">
      <c r="B68" s="2529"/>
      <c r="C68" s="2529"/>
      <c r="D68" s="2529"/>
      <c r="E68" s="2529"/>
      <c r="F68" s="2529"/>
      <c r="G68" s="2529"/>
      <c r="H68" s="2529"/>
      <c r="I68" s="2529"/>
      <c r="J68" s="2529"/>
      <c r="K68" s="2529"/>
      <c r="L68" s="2529"/>
      <c r="M68" s="2529"/>
      <c r="N68" s="2529"/>
      <c r="O68" s="2529"/>
      <c r="P68" s="2529"/>
      <c r="Q68" s="2529"/>
      <c r="R68" s="2529"/>
      <c r="S68" s="2529"/>
      <c r="T68" s="2529"/>
      <c r="U68" s="2529"/>
      <c r="V68" s="2529"/>
      <c r="W68" s="2529"/>
      <c r="X68" s="2529"/>
      <c r="Y68" s="403"/>
    </row>
    <row r="69" spans="2:25" s="430" customFormat="1" ht="12.75" customHeight="1">
      <c r="B69" s="2529"/>
      <c r="C69" s="2529"/>
      <c r="D69" s="2529"/>
      <c r="E69" s="2529"/>
      <c r="F69" s="2529"/>
      <c r="G69" s="2529"/>
      <c r="H69" s="2529"/>
      <c r="I69" s="2529"/>
      <c r="J69" s="2529"/>
      <c r="K69" s="2529"/>
      <c r="L69" s="2529"/>
      <c r="M69" s="2529"/>
      <c r="N69" s="2529"/>
      <c r="O69" s="2529"/>
      <c r="P69" s="2529"/>
      <c r="Q69" s="2529"/>
      <c r="R69" s="2529"/>
      <c r="S69" s="2529"/>
      <c r="T69" s="2529"/>
      <c r="U69" s="2529"/>
      <c r="V69" s="2529"/>
      <c r="W69" s="2529"/>
      <c r="X69" s="2529"/>
      <c r="Y69" s="403"/>
    </row>
    <row r="70" spans="2:25" s="430" customFormat="1" ht="18" customHeight="1">
      <c r="B70" s="2529"/>
      <c r="C70" s="2529"/>
      <c r="D70" s="2529"/>
      <c r="E70" s="2529"/>
      <c r="F70" s="2529"/>
      <c r="G70" s="2529"/>
      <c r="H70" s="2529"/>
      <c r="I70" s="2529"/>
      <c r="J70" s="2529"/>
      <c r="K70" s="2529"/>
      <c r="L70" s="2529"/>
      <c r="M70" s="2529"/>
      <c r="N70" s="2529"/>
      <c r="O70" s="2529"/>
      <c r="P70" s="2529"/>
      <c r="Q70" s="2529"/>
      <c r="R70" s="2529"/>
      <c r="S70" s="2529"/>
      <c r="T70" s="2529"/>
      <c r="U70" s="2529"/>
      <c r="V70" s="2529"/>
      <c r="W70" s="2529"/>
      <c r="X70" s="2529"/>
      <c r="Y70" s="403"/>
    </row>
    <row r="71" spans="2:25" s="430" customFormat="1" ht="18" customHeight="1">
      <c r="B71" s="2529"/>
      <c r="C71" s="2529"/>
      <c r="D71" s="2529"/>
      <c r="E71" s="2529"/>
      <c r="F71" s="2529"/>
      <c r="G71" s="2529"/>
      <c r="H71" s="2529"/>
      <c r="I71" s="2529"/>
      <c r="J71" s="2529"/>
      <c r="K71" s="2529"/>
      <c r="L71" s="2529"/>
      <c r="M71" s="2529"/>
      <c r="N71" s="2529"/>
      <c r="O71" s="2529"/>
      <c r="P71" s="2529"/>
      <c r="Q71" s="2529"/>
      <c r="R71" s="2529"/>
      <c r="S71" s="2529"/>
      <c r="T71" s="2529"/>
      <c r="U71" s="2529"/>
      <c r="V71" s="2529"/>
      <c r="W71" s="2529"/>
      <c r="X71" s="2529"/>
      <c r="Y71" s="403"/>
    </row>
    <row r="72" spans="2:25" s="430" customFormat="1" ht="21.75" customHeight="1">
      <c r="B72" s="2529"/>
      <c r="C72" s="2529"/>
      <c r="D72" s="2529"/>
      <c r="E72" s="2529"/>
      <c r="F72" s="2529"/>
      <c r="G72" s="2529"/>
      <c r="H72" s="2529"/>
      <c r="I72" s="2529"/>
      <c r="J72" s="2529"/>
      <c r="K72" s="2529"/>
      <c r="L72" s="2529"/>
      <c r="M72" s="2529"/>
      <c r="N72" s="2529"/>
      <c r="O72" s="2529"/>
      <c r="P72" s="2529"/>
      <c r="Q72" s="2529"/>
      <c r="R72" s="2529"/>
      <c r="S72" s="2529"/>
      <c r="T72" s="2529"/>
      <c r="U72" s="2529"/>
      <c r="V72" s="2529"/>
      <c r="W72" s="2529"/>
      <c r="X72" s="2529"/>
      <c r="Y72" s="403"/>
    </row>
    <row r="73" spans="2:25" s="430" customFormat="1" ht="18" customHeight="1">
      <c r="B73" s="2529"/>
      <c r="C73" s="2529"/>
      <c r="D73" s="2529"/>
      <c r="E73" s="2529"/>
      <c r="F73" s="2529"/>
      <c r="G73" s="2529"/>
      <c r="H73" s="2529"/>
      <c r="I73" s="2529"/>
      <c r="J73" s="2529"/>
      <c r="K73" s="2529"/>
      <c r="L73" s="2529"/>
      <c r="M73" s="2529"/>
      <c r="N73" s="2529"/>
      <c r="O73" s="2529"/>
      <c r="P73" s="2529"/>
      <c r="Q73" s="2529"/>
      <c r="R73" s="2529"/>
      <c r="S73" s="2529"/>
      <c r="T73" s="2529"/>
      <c r="U73" s="2529"/>
      <c r="V73" s="2529"/>
      <c r="W73" s="2529"/>
      <c r="X73" s="2529"/>
      <c r="Y73" s="403"/>
    </row>
    <row r="74" spans="2:25" s="430" customFormat="1" ht="21" customHeight="1">
      <c r="B74" s="2529"/>
      <c r="C74" s="2529"/>
      <c r="D74" s="2529"/>
      <c r="E74" s="2529"/>
      <c r="F74" s="2529"/>
      <c r="G74" s="2529"/>
      <c r="H74" s="2529"/>
      <c r="I74" s="2529"/>
      <c r="J74" s="2529"/>
      <c r="K74" s="2529"/>
      <c r="L74" s="2529"/>
      <c r="M74" s="2529"/>
      <c r="N74" s="2529"/>
      <c r="O74" s="2529"/>
      <c r="P74" s="2529"/>
      <c r="Q74" s="2529"/>
      <c r="R74" s="2529"/>
      <c r="S74" s="2529"/>
      <c r="T74" s="2529"/>
      <c r="U74" s="2529"/>
      <c r="V74" s="2529"/>
      <c r="W74" s="2529"/>
      <c r="X74" s="2529"/>
      <c r="Y74" s="403"/>
    </row>
    <row r="75" spans="2:25" s="430" customFormat="1" ht="18" customHeight="1">
      <c r="B75" s="2529"/>
      <c r="C75" s="2529"/>
      <c r="D75" s="2529"/>
      <c r="E75" s="2529"/>
      <c r="F75" s="2529"/>
      <c r="G75" s="2529"/>
      <c r="H75" s="2529"/>
      <c r="I75" s="2529"/>
      <c r="J75" s="2529"/>
      <c r="K75" s="2529"/>
      <c r="L75" s="2529"/>
      <c r="M75" s="2529"/>
      <c r="N75" s="2529"/>
      <c r="O75" s="2529"/>
      <c r="P75" s="2529"/>
      <c r="Q75" s="2529"/>
      <c r="R75" s="2529"/>
      <c r="S75" s="2529"/>
      <c r="T75" s="2529"/>
      <c r="U75" s="2529"/>
      <c r="V75" s="2529"/>
      <c r="W75" s="2529"/>
      <c r="X75" s="2529"/>
      <c r="Y75" s="403"/>
    </row>
    <row r="76" spans="2:25" s="430" customFormat="1" ht="24" customHeight="1">
      <c r="B76" s="2529"/>
      <c r="C76" s="2529"/>
      <c r="D76" s="2529"/>
      <c r="E76" s="2529"/>
      <c r="F76" s="2529"/>
      <c r="G76" s="2529"/>
      <c r="H76" s="2529"/>
      <c r="I76" s="2529"/>
      <c r="J76" s="2529"/>
      <c r="K76" s="2529"/>
      <c r="L76" s="2529"/>
      <c r="M76" s="2529"/>
      <c r="N76" s="2529"/>
      <c r="O76" s="2529"/>
      <c r="P76" s="2529"/>
      <c r="Q76" s="2529"/>
      <c r="R76" s="2529"/>
      <c r="S76" s="2529"/>
      <c r="T76" s="2529"/>
      <c r="U76" s="2529"/>
      <c r="V76" s="2529"/>
      <c r="W76" s="2529"/>
      <c r="X76" s="2529"/>
      <c r="Y76" s="403"/>
    </row>
    <row r="77" spans="2:25" s="430" customFormat="1" ht="18" customHeight="1">
      <c r="B77" s="2529"/>
      <c r="C77" s="2529"/>
      <c r="D77" s="2529"/>
      <c r="E77" s="2529"/>
      <c r="F77" s="2529"/>
      <c r="G77" s="2529"/>
      <c r="H77" s="2529"/>
      <c r="I77" s="2529"/>
      <c r="J77" s="2529"/>
      <c r="K77" s="2529"/>
      <c r="L77" s="2529"/>
      <c r="M77" s="2529"/>
      <c r="N77" s="2529"/>
      <c r="O77" s="2529"/>
      <c r="P77" s="2529"/>
      <c r="Q77" s="2529"/>
      <c r="R77" s="2529"/>
      <c r="S77" s="2529"/>
      <c r="T77" s="2529"/>
      <c r="U77" s="2529"/>
      <c r="V77" s="2529"/>
      <c r="W77" s="2529"/>
      <c r="X77" s="2529"/>
      <c r="Y77" s="403"/>
    </row>
    <row r="78" spans="2:25" ht="18" customHeight="1">
      <c r="B78" s="2529"/>
      <c r="C78" s="2529"/>
      <c r="D78" s="2529"/>
      <c r="E78" s="2529"/>
      <c r="F78" s="2529"/>
      <c r="G78" s="2529"/>
      <c r="H78" s="2529"/>
      <c r="I78" s="2529"/>
      <c r="J78" s="2529"/>
      <c r="K78" s="2529"/>
      <c r="L78" s="2529"/>
      <c r="M78" s="2529"/>
      <c r="N78" s="2529"/>
      <c r="O78" s="2529"/>
      <c r="P78" s="2529"/>
      <c r="Q78" s="2529"/>
      <c r="R78" s="2529"/>
      <c r="S78" s="2529"/>
      <c r="T78" s="2529"/>
      <c r="U78" s="2529"/>
      <c r="V78" s="2529"/>
      <c r="W78" s="2529"/>
      <c r="X78" s="2529"/>
    </row>
  </sheetData>
  <mergeCells count="151">
    <mergeCell ref="B21:B25"/>
    <mergeCell ref="D21:L21"/>
    <mergeCell ref="M21:N21"/>
    <mergeCell ref="P21:Q21"/>
    <mergeCell ref="D24:L24"/>
    <mergeCell ref="M24:N24"/>
    <mergeCell ref="P24:Q24"/>
    <mergeCell ref="B33:X33"/>
    <mergeCell ref="C34:L34"/>
    <mergeCell ref="B28:P28"/>
    <mergeCell ref="V28:X28"/>
    <mergeCell ref="S21:T21"/>
    <mergeCell ref="D23:L23"/>
    <mergeCell ref="M23:N23"/>
    <mergeCell ref="P23:Q23"/>
    <mergeCell ref="S23:T23"/>
    <mergeCell ref="V21:W21"/>
    <mergeCell ref="D22:L22"/>
    <mergeCell ref="M22:N22"/>
    <mergeCell ref="P22:Q22"/>
    <mergeCell ref="S22:T22"/>
    <mergeCell ref="V22:W22"/>
    <mergeCell ref="S24:T24"/>
    <mergeCell ref="V24:W24"/>
    <mergeCell ref="B1:P1"/>
    <mergeCell ref="V1:Y1"/>
    <mergeCell ref="B3:X3"/>
    <mergeCell ref="Q4:X4"/>
    <mergeCell ref="B13:X13"/>
    <mergeCell ref="C14:L14"/>
    <mergeCell ref="B10:E11"/>
    <mergeCell ref="G10:Q10"/>
    <mergeCell ref="G11:Q11"/>
    <mergeCell ref="B12:X12"/>
    <mergeCell ref="M14:N14"/>
    <mergeCell ref="P14:Q14"/>
    <mergeCell ref="S14:T14"/>
    <mergeCell ref="V14:W14"/>
    <mergeCell ref="B5:E5"/>
    <mergeCell ref="B6:E6"/>
    <mergeCell ref="B7:E7"/>
    <mergeCell ref="B8:E8"/>
    <mergeCell ref="B9:E9"/>
    <mergeCell ref="F5:Q5"/>
    <mergeCell ref="F6:Q6"/>
    <mergeCell ref="F7:Q7"/>
    <mergeCell ref="F8:Q8"/>
    <mergeCell ref="F9:Q9"/>
    <mergeCell ref="C15:L15"/>
    <mergeCell ref="M15:N15"/>
    <mergeCell ref="P15:Q15"/>
    <mergeCell ref="S15:T15"/>
    <mergeCell ref="V15:W15"/>
    <mergeCell ref="B17:X17"/>
    <mergeCell ref="M18:N18"/>
    <mergeCell ref="P18:Q18"/>
    <mergeCell ref="S18:T18"/>
    <mergeCell ref="V18:W18"/>
    <mergeCell ref="C18:L18"/>
    <mergeCell ref="C20:L20"/>
    <mergeCell ref="M20:N20"/>
    <mergeCell ref="P20:Q20"/>
    <mergeCell ref="S20:T20"/>
    <mergeCell ref="V20:W20"/>
    <mergeCell ref="V23:W23"/>
    <mergeCell ref="S19:T19"/>
    <mergeCell ref="V19:W19"/>
    <mergeCell ref="C19:L19"/>
    <mergeCell ref="M19:N19"/>
    <mergeCell ref="P19:Q19"/>
    <mergeCell ref="D25:L25"/>
    <mergeCell ref="M25:N25"/>
    <mergeCell ref="P25:Q25"/>
    <mergeCell ref="S25:T25"/>
    <mergeCell ref="V25:W25"/>
    <mergeCell ref="C26:L26"/>
    <mergeCell ref="M26:N26"/>
    <mergeCell ref="P26:Q26"/>
    <mergeCell ref="S26:T26"/>
    <mergeCell ref="V26:W26"/>
    <mergeCell ref="K30:P30"/>
    <mergeCell ref="Q30:X30"/>
    <mergeCell ref="K31:P31"/>
    <mergeCell ref="Q31:X31"/>
    <mergeCell ref="S34:T34"/>
    <mergeCell ref="V34:W34"/>
    <mergeCell ref="C35:L35"/>
    <mergeCell ref="M35:N35"/>
    <mergeCell ref="P35:Q35"/>
    <mergeCell ref="S35:T35"/>
    <mergeCell ref="V35:W35"/>
    <mergeCell ref="M34:N34"/>
    <mergeCell ref="P34:Q34"/>
    <mergeCell ref="C36:L36"/>
    <mergeCell ref="M36:N36"/>
    <mergeCell ref="P36:Q36"/>
    <mergeCell ref="S36:T36"/>
    <mergeCell ref="V36:W36"/>
    <mergeCell ref="C39:L39"/>
    <mergeCell ref="M39:N39"/>
    <mergeCell ref="P39:Q39"/>
    <mergeCell ref="S39:T39"/>
    <mergeCell ref="V39:W39"/>
    <mergeCell ref="B41:X41"/>
    <mergeCell ref="C37:L37"/>
    <mergeCell ref="M37:N37"/>
    <mergeCell ref="P37:Q37"/>
    <mergeCell ref="S37:T37"/>
    <mergeCell ref="V37:W37"/>
    <mergeCell ref="C38:L38"/>
    <mergeCell ref="M38:O38"/>
    <mergeCell ref="P38:R38"/>
    <mergeCell ref="S38:U38"/>
    <mergeCell ref="V38:X38"/>
    <mergeCell ref="C45:L45"/>
    <mergeCell ref="C46:L46"/>
    <mergeCell ref="C47:L47"/>
    <mergeCell ref="B49:P49"/>
    <mergeCell ref="V49:X49"/>
    <mergeCell ref="K51:P51"/>
    <mergeCell ref="Q51:X51"/>
    <mergeCell ref="W42:X42"/>
    <mergeCell ref="C43:L43"/>
    <mergeCell ref="C44:L44"/>
    <mergeCell ref="M44:N44"/>
    <mergeCell ref="O44:P44"/>
    <mergeCell ref="Q44:R44"/>
    <mergeCell ref="S44:T44"/>
    <mergeCell ref="U44:V44"/>
    <mergeCell ref="W44:X44"/>
    <mergeCell ref="C42:L42"/>
    <mergeCell ref="M42:N42"/>
    <mergeCell ref="O42:P42"/>
    <mergeCell ref="Q42:R42"/>
    <mergeCell ref="S42:T42"/>
    <mergeCell ref="U42:V42"/>
    <mergeCell ref="C56:L56"/>
    <mergeCell ref="C57:L57"/>
    <mergeCell ref="C58:L58"/>
    <mergeCell ref="B60:X60"/>
    <mergeCell ref="B64:X78"/>
    <mergeCell ref="K52:P52"/>
    <mergeCell ref="Q52:X52"/>
    <mergeCell ref="B54:X54"/>
    <mergeCell ref="B55:L55"/>
    <mergeCell ref="M55:N55"/>
    <mergeCell ref="O55:P55"/>
    <mergeCell ref="Q55:R55"/>
    <mergeCell ref="S55:T55"/>
    <mergeCell ref="U55:V55"/>
    <mergeCell ref="W55:X55"/>
  </mergeCells>
  <phoneticPr fontId="23"/>
  <dataValidations count="2">
    <dataValidation imeMode="hiragana" allowBlank="1" showInputMessage="1" showErrorMessage="1" sqref="WWD983084:WWF983084 JR5:JT6 TN5:TP6 ADJ5:ADL6 ANF5:ANH6 AXB5:AXD6 BGX5:BGZ6 BQT5:BQV6 CAP5:CAR6 CKL5:CKN6 CUH5:CUJ6 DED5:DEF6 DNZ5:DOB6 DXV5:DXX6 EHR5:EHT6 ERN5:ERP6 FBJ5:FBL6 FLF5:FLH6 FVB5:FVD6 GEX5:GEZ6 GOT5:GOV6 GYP5:GYR6 HIL5:HIN6 HSH5:HSJ6 ICD5:ICF6 ILZ5:IMB6 IVV5:IVX6 JFR5:JFT6 JPN5:JPP6 JZJ5:JZL6 KJF5:KJH6 KTB5:KTD6 LCX5:LCZ6 LMT5:LMV6 LWP5:LWR6 MGL5:MGN6 MQH5:MQJ6 NAD5:NAF6 NJZ5:NKB6 NTV5:NTX6 ODR5:ODT6 ONN5:ONP6 OXJ5:OXL6 PHF5:PHH6 PRB5:PRD6 QAX5:QAZ6 QKT5:QKV6 QUP5:QUR6 REL5:REN6 ROH5:ROJ6 RYD5:RYF6 SHZ5:SIB6 SRV5:SRX6 TBR5:TBT6 TLN5:TLP6 TVJ5:TVL6 UFF5:UFH6 UPB5:UPD6 UYX5:UYZ6 VIT5:VIV6 VSP5:VSR6 WCL5:WCN6 WMH5:WMJ6 WWD5:WWF6 T65580:X65580 JR65580:JT65580 TN65580:TP65580 ADJ65580:ADL65580 ANF65580:ANH65580 AXB65580:AXD65580 BGX65580:BGZ65580 BQT65580:BQV65580 CAP65580:CAR65580 CKL65580:CKN65580 CUH65580:CUJ65580 DED65580:DEF65580 DNZ65580:DOB65580 DXV65580:DXX65580 EHR65580:EHT65580 ERN65580:ERP65580 FBJ65580:FBL65580 FLF65580:FLH65580 FVB65580:FVD65580 GEX65580:GEZ65580 GOT65580:GOV65580 GYP65580:GYR65580 HIL65580:HIN65580 HSH65580:HSJ65580 ICD65580:ICF65580 ILZ65580:IMB65580 IVV65580:IVX65580 JFR65580:JFT65580 JPN65580:JPP65580 JZJ65580:JZL65580 KJF65580:KJH65580 KTB65580:KTD65580 LCX65580:LCZ65580 LMT65580:LMV65580 LWP65580:LWR65580 MGL65580:MGN65580 MQH65580:MQJ65580 NAD65580:NAF65580 NJZ65580:NKB65580 NTV65580:NTX65580 ODR65580:ODT65580 ONN65580:ONP65580 OXJ65580:OXL65580 PHF65580:PHH65580 PRB65580:PRD65580 QAX65580:QAZ65580 QKT65580:QKV65580 QUP65580:QUR65580 REL65580:REN65580 ROH65580:ROJ65580 RYD65580:RYF65580 SHZ65580:SIB65580 SRV65580:SRX65580 TBR65580:TBT65580 TLN65580:TLP65580 TVJ65580:TVL65580 UFF65580:UFH65580 UPB65580:UPD65580 UYX65580:UYZ65580 VIT65580:VIV65580 VSP65580:VSR65580 WCL65580:WCN65580 WMH65580:WMJ65580 WWD65580:WWF65580 T131116:X131116 JR131116:JT131116 TN131116:TP131116 ADJ131116:ADL131116 ANF131116:ANH131116 AXB131116:AXD131116 BGX131116:BGZ131116 BQT131116:BQV131116 CAP131116:CAR131116 CKL131116:CKN131116 CUH131116:CUJ131116 DED131116:DEF131116 DNZ131116:DOB131116 DXV131116:DXX131116 EHR131116:EHT131116 ERN131116:ERP131116 FBJ131116:FBL131116 FLF131116:FLH131116 FVB131116:FVD131116 GEX131116:GEZ131116 GOT131116:GOV131116 GYP131116:GYR131116 HIL131116:HIN131116 HSH131116:HSJ131116 ICD131116:ICF131116 ILZ131116:IMB131116 IVV131116:IVX131116 JFR131116:JFT131116 JPN131116:JPP131116 JZJ131116:JZL131116 KJF131116:KJH131116 KTB131116:KTD131116 LCX131116:LCZ131116 LMT131116:LMV131116 LWP131116:LWR131116 MGL131116:MGN131116 MQH131116:MQJ131116 NAD131116:NAF131116 NJZ131116:NKB131116 NTV131116:NTX131116 ODR131116:ODT131116 ONN131116:ONP131116 OXJ131116:OXL131116 PHF131116:PHH131116 PRB131116:PRD131116 QAX131116:QAZ131116 QKT131116:QKV131116 QUP131116:QUR131116 REL131116:REN131116 ROH131116:ROJ131116 RYD131116:RYF131116 SHZ131116:SIB131116 SRV131116:SRX131116 TBR131116:TBT131116 TLN131116:TLP131116 TVJ131116:TVL131116 UFF131116:UFH131116 UPB131116:UPD131116 UYX131116:UYZ131116 VIT131116:VIV131116 VSP131116:VSR131116 WCL131116:WCN131116 WMH131116:WMJ131116 WWD131116:WWF131116 T196652:X196652 JR196652:JT196652 TN196652:TP196652 ADJ196652:ADL196652 ANF196652:ANH196652 AXB196652:AXD196652 BGX196652:BGZ196652 BQT196652:BQV196652 CAP196652:CAR196652 CKL196652:CKN196652 CUH196652:CUJ196652 DED196652:DEF196652 DNZ196652:DOB196652 DXV196652:DXX196652 EHR196652:EHT196652 ERN196652:ERP196652 FBJ196652:FBL196652 FLF196652:FLH196652 FVB196652:FVD196652 GEX196652:GEZ196652 GOT196652:GOV196652 GYP196652:GYR196652 HIL196652:HIN196652 HSH196652:HSJ196652 ICD196652:ICF196652 ILZ196652:IMB196652 IVV196652:IVX196652 JFR196652:JFT196652 JPN196652:JPP196652 JZJ196652:JZL196652 KJF196652:KJH196652 KTB196652:KTD196652 LCX196652:LCZ196652 LMT196652:LMV196652 LWP196652:LWR196652 MGL196652:MGN196652 MQH196652:MQJ196652 NAD196652:NAF196652 NJZ196652:NKB196652 NTV196652:NTX196652 ODR196652:ODT196652 ONN196652:ONP196652 OXJ196652:OXL196652 PHF196652:PHH196652 PRB196652:PRD196652 QAX196652:QAZ196652 QKT196652:QKV196652 QUP196652:QUR196652 REL196652:REN196652 ROH196652:ROJ196652 RYD196652:RYF196652 SHZ196652:SIB196652 SRV196652:SRX196652 TBR196652:TBT196652 TLN196652:TLP196652 TVJ196652:TVL196652 UFF196652:UFH196652 UPB196652:UPD196652 UYX196652:UYZ196652 VIT196652:VIV196652 VSP196652:VSR196652 WCL196652:WCN196652 WMH196652:WMJ196652 WWD196652:WWF196652 T262188:X262188 JR262188:JT262188 TN262188:TP262188 ADJ262188:ADL262188 ANF262188:ANH262188 AXB262188:AXD262188 BGX262188:BGZ262188 BQT262188:BQV262188 CAP262188:CAR262188 CKL262188:CKN262188 CUH262188:CUJ262188 DED262188:DEF262188 DNZ262188:DOB262188 DXV262188:DXX262188 EHR262188:EHT262188 ERN262188:ERP262188 FBJ262188:FBL262188 FLF262188:FLH262188 FVB262188:FVD262188 GEX262188:GEZ262188 GOT262188:GOV262188 GYP262188:GYR262188 HIL262188:HIN262188 HSH262188:HSJ262188 ICD262188:ICF262188 ILZ262188:IMB262188 IVV262188:IVX262188 JFR262188:JFT262188 JPN262188:JPP262188 JZJ262188:JZL262188 KJF262188:KJH262188 KTB262188:KTD262188 LCX262188:LCZ262188 LMT262188:LMV262188 LWP262188:LWR262188 MGL262188:MGN262188 MQH262188:MQJ262188 NAD262188:NAF262188 NJZ262188:NKB262188 NTV262188:NTX262188 ODR262188:ODT262188 ONN262188:ONP262188 OXJ262188:OXL262188 PHF262188:PHH262188 PRB262188:PRD262188 QAX262188:QAZ262188 QKT262188:QKV262188 QUP262188:QUR262188 REL262188:REN262188 ROH262188:ROJ262188 RYD262188:RYF262188 SHZ262188:SIB262188 SRV262188:SRX262188 TBR262188:TBT262188 TLN262188:TLP262188 TVJ262188:TVL262188 UFF262188:UFH262188 UPB262188:UPD262188 UYX262188:UYZ262188 VIT262188:VIV262188 VSP262188:VSR262188 WCL262188:WCN262188 WMH262188:WMJ262188 WWD262188:WWF262188 T327724:X327724 JR327724:JT327724 TN327724:TP327724 ADJ327724:ADL327724 ANF327724:ANH327724 AXB327724:AXD327724 BGX327724:BGZ327724 BQT327724:BQV327724 CAP327724:CAR327724 CKL327724:CKN327724 CUH327724:CUJ327724 DED327724:DEF327724 DNZ327724:DOB327724 DXV327724:DXX327724 EHR327724:EHT327724 ERN327724:ERP327724 FBJ327724:FBL327724 FLF327724:FLH327724 FVB327724:FVD327724 GEX327724:GEZ327724 GOT327724:GOV327724 GYP327724:GYR327724 HIL327724:HIN327724 HSH327724:HSJ327724 ICD327724:ICF327724 ILZ327724:IMB327724 IVV327724:IVX327724 JFR327724:JFT327724 JPN327724:JPP327724 JZJ327724:JZL327724 KJF327724:KJH327724 KTB327724:KTD327724 LCX327724:LCZ327724 LMT327724:LMV327724 LWP327724:LWR327724 MGL327724:MGN327724 MQH327724:MQJ327724 NAD327724:NAF327724 NJZ327724:NKB327724 NTV327724:NTX327724 ODR327724:ODT327724 ONN327724:ONP327724 OXJ327724:OXL327724 PHF327724:PHH327724 PRB327724:PRD327724 QAX327724:QAZ327724 QKT327724:QKV327724 QUP327724:QUR327724 REL327724:REN327724 ROH327724:ROJ327724 RYD327724:RYF327724 SHZ327724:SIB327724 SRV327724:SRX327724 TBR327724:TBT327724 TLN327724:TLP327724 TVJ327724:TVL327724 UFF327724:UFH327724 UPB327724:UPD327724 UYX327724:UYZ327724 VIT327724:VIV327724 VSP327724:VSR327724 WCL327724:WCN327724 WMH327724:WMJ327724 WWD327724:WWF327724 T393260:X393260 JR393260:JT393260 TN393260:TP393260 ADJ393260:ADL393260 ANF393260:ANH393260 AXB393260:AXD393260 BGX393260:BGZ393260 BQT393260:BQV393260 CAP393260:CAR393260 CKL393260:CKN393260 CUH393260:CUJ393260 DED393260:DEF393260 DNZ393260:DOB393260 DXV393260:DXX393260 EHR393260:EHT393260 ERN393260:ERP393260 FBJ393260:FBL393260 FLF393260:FLH393260 FVB393260:FVD393260 GEX393260:GEZ393260 GOT393260:GOV393260 GYP393260:GYR393260 HIL393260:HIN393260 HSH393260:HSJ393260 ICD393260:ICF393260 ILZ393260:IMB393260 IVV393260:IVX393260 JFR393260:JFT393260 JPN393260:JPP393260 JZJ393260:JZL393260 KJF393260:KJH393260 KTB393260:KTD393260 LCX393260:LCZ393260 LMT393260:LMV393260 LWP393260:LWR393260 MGL393260:MGN393260 MQH393260:MQJ393260 NAD393260:NAF393260 NJZ393260:NKB393260 NTV393260:NTX393260 ODR393260:ODT393260 ONN393260:ONP393260 OXJ393260:OXL393260 PHF393260:PHH393260 PRB393260:PRD393260 QAX393260:QAZ393260 QKT393260:QKV393260 QUP393260:QUR393260 REL393260:REN393260 ROH393260:ROJ393260 RYD393260:RYF393260 SHZ393260:SIB393260 SRV393260:SRX393260 TBR393260:TBT393260 TLN393260:TLP393260 TVJ393260:TVL393260 UFF393260:UFH393260 UPB393260:UPD393260 UYX393260:UYZ393260 VIT393260:VIV393260 VSP393260:VSR393260 WCL393260:WCN393260 WMH393260:WMJ393260 WWD393260:WWF393260 T458796:X458796 JR458796:JT458796 TN458796:TP458796 ADJ458796:ADL458796 ANF458796:ANH458796 AXB458796:AXD458796 BGX458796:BGZ458796 BQT458796:BQV458796 CAP458796:CAR458796 CKL458796:CKN458796 CUH458796:CUJ458796 DED458796:DEF458796 DNZ458796:DOB458796 DXV458796:DXX458796 EHR458796:EHT458796 ERN458796:ERP458796 FBJ458796:FBL458796 FLF458796:FLH458796 FVB458796:FVD458796 GEX458796:GEZ458796 GOT458796:GOV458796 GYP458796:GYR458796 HIL458796:HIN458796 HSH458796:HSJ458796 ICD458796:ICF458796 ILZ458796:IMB458796 IVV458796:IVX458796 JFR458796:JFT458796 JPN458796:JPP458796 JZJ458796:JZL458796 KJF458796:KJH458796 KTB458796:KTD458796 LCX458796:LCZ458796 LMT458796:LMV458796 LWP458796:LWR458796 MGL458796:MGN458796 MQH458796:MQJ458796 NAD458796:NAF458796 NJZ458796:NKB458796 NTV458796:NTX458796 ODR458796:ODT458796 ONN458796:ONP458796 OXJ458796:OXL458796 PHF458796:PHH458796 PRB458796:PRD458796 QAX458796:QAZ458796 QKT458796:QKV458796 QUP458796:QUR458796 REL458796:REN458796 ROH458796:ROJ458796 RYD458796:RYF458796 SHZ458796:SIB458796 SRV458796:SRX458796 TBR458796:TBT458796 TLN458796:TLP458796 TVJ458796:TVL458796 UFF458796:UFH458796 UPB458796:UPD458796 UYX458796:UYZ458796 VIT458796:VIV458796 VSP458796:VSR458796 WCL458796:WCN458796 WMH458796:WMJ458796 WWD458796:WWF458796 T524332:X524332 JR524332:JT524332 TN524332:TP524332 ADJ524332:ADL524332 ANF524332:ANH524332 AXB524332:AXD524332 BGX524332:BGZ524332 BQT524332:BQV524332 CAP524332:CAR524332 CKL524332:CKN524332 CUH524332:CUJ524332 DED524332:DEF524332 DNZ524332:DOB524332 DXV524332:DXX524332 EHR524332:EHT524332 ERN524332:ERP524332 FBJ524332:FBL524332 FLF524332:FLH524332 FVB524332:FVD524332 GEX524332:GEZ524332 GOT524332:GOV524332 GYP524332:GYR524332 HIL524332:HIN524332 HSH524332:HSJ524332 ICD524332:ICF524332 ILZ524332:IMB524332 IVV524332:IVX524332 JFR524332:JFT524332 JPN524332:JPP524332 JZJ524332:JZL524332 KJF524332:KJH524332 KTB524332:KTD524332 LCX524332:LCZ524332 LMT524332:LMV524332 LWP524332:LWR524332 MGL524332:MGN524332 MQH524332:MQJ524332 NAD524332:NAF524332 NJZ524332:NKB524332 NTV524332:NTX524332 ODR524332:ODT524332 ONN524332:ONP524332 OXJ524332:OXL524332 PHF524332:PHH524332 PRB524332:PRD524332 QAX524332:QAZ524332 QKT524332:QKV524332 QUP524332:QUR524332 REL524332:REN524332 ROH524332:ROJ524332 RYD524332:RYF524332 SHZ524332:SIB524332 SRV524332:SRX524332 TBR524332:TBT524332 TLN524332:TLP524332 TVJ524332:TVL524332 UFF524332:UFH524332 UPB524332:UPD524332 UYX524332:UYZ524332 VIT524332:VIV524332 VSP524332:VSR524332 WCL524332:WCN524332 WMH524332:WMJ524332 WWD524332:WWF524332 T589868:X589868 JR589868:JT589868 TN589868:TP589868 ADJ589868:ADL589868 ANF589868:ANH589868 AXB589868:AXD589868 BGX589868:BGZ589868 BQT589868:BQV589868 CAP589868:CAR589868 CKL589868:CKN589868 CUH589868:CUJ589868 DED589868:DEF589868 DNZ589868:DOB589868 DXV589868:DXX589868 EHR589868:EHT589868 ERN589868:ERP589868 FBJ589868:FBL589868 FLF589868:FLH589868 FVB589868:FVD589868 GEX589868:GEZ589868 GOT589868:GOV589868 GYP589868:GYR589868 HIL589868:HIN589868 HSH589868:HSJ589868 ICD589868:ICF589868 ILZ589868:IMB589868 IVV589868:IVX589868 JFR589868:JFT589868 JPN589868:JPP589868 JZJ589868:JZL589868 KJF589868:KJH589868 KTB589868:KTD589868 LCX589868:LCZ589868 LMT589868:LMV589868 LWP589868:LWR589868 MGL589868:MGN589868 MQH589868:MQJ589868 NAD589868:NAF589868 NJZ589868:NKB589868 NTV589868:NTX589868 ODR589868:ODT589868 ONN589868:ONP589868 OXJ589868:OXL589868 PHF589868:PHH589868 PRB589868:PRD589868 QAX589868:QAZ589868 QKT589868:QKV589868 QUP589868:QUR589868 REL589868:REN589868 ROH589868:ROJ589868 RYD589868:RYF589868 SHZ589868:SIB589868 SRV589868:SRX589868 TBR589868:TBT589868 TLN589868:TLP589868 TVJ589868:TVL589868 UFF589868:UFH589868 UPB589868:UPD589868 UYX589868:UYZ589868 VIT589868:VIV589868 VSP589868:VSR589868 WCL589868:WCN589868 WMH589868:WMJ589868 WWD589868:WWF589868 T655404:X655404 JR655404:JT655404 TN655404:TP655404 ADJ655404:ADL655404 ANF655404:ANH655404 AXB655404:AXD655404 BGX655404:BGZ655404 BQT655404:BQV655404 CAP655404:CAR655404 CKL655404:CKN655404 CUH655404:CUJ655404 DED655404:DEF655404 DNZ655404:DOB655404 DXV655404:DXX655404 EHR655404:EHT655404 ERN655404:ERP655404 FBJ655404:FBL655404 FLF655404:FLH655404 FVB655404:FVD655404 GEX655404:GEZ655404 GOT655404:GOV655404 GYP655404:GYR655404 HIL655404:HIN655404 HSH655404:HSJ655404 ICD655404:ICF655404 ILZ655404:IMB655404 IVV655404:IVX655404 JFR655404:JFT655404 JPN655404:JPP655404 JZJ655404:JZL655404 KJF655404:KJH655404 KTB655404:KTD655404 LCX655404:LCZ655404 LMT655404:LMV655404 LWP655404:LWR655404 MGL655404:MGN655404 MQH655404:MQJ655404 NAD655404:NAF655404 NJZ655404:NKB655404 NTV655404:NTX655404 ODR655404:ODT655404 ONN655404:ONP655404 OXJ655404:OXL655404 PHF655404:PHH655404 PRB655404:PRD655404 QAX655404:QAZ655404 QKT655404:QKV655404 QUP655404:QUR655404 REL655404:REN655404 ROH655404:ROJ655404 RYD655404:RYF655404 SHZ655404:SIB655404 SRV655404:SRX655404 TBR655404:TBT655404 TLN655404:TLP655404 TVJ655404:TVL655404 UFF655404:UFH655404 UPB655404:UPD655404 UYX655404:UYZ655404 VIT655404:VIV655404 VSP655404:VSR655404 WCL655404:WCN655404 WMH655404:WMJ655404 WWD655404:WWF655404 T720940:X720940 JR720940:JT720940 TN720940:TP720940 ADJ720940:ADL720940 ANF720940:ANH720940 AXB720940:AXD720940 BGX720940:BGZ720940 BQT720940:BQV720940 CAP720940:CAR720940 CKL720940:CKN720940 CUH720940:CUJ720940 DED720940:DEF720940 DNZ720940:DOB720940 DXV720940:DXX720940 EHR720940:EHT720940 ERN720940:ERP720940 FBJ720940:FBL720940 FLF720940:FLH720940 FVB720940:FVD720940 GEX720940:GEZ720940 GOT720940:GOV720940 GYP720940:GYR720940 HIL720940:HIN720940 HSH720940:HSJ720940 ICD720940:ICF720940 ILZ720940:IMB720940 IVV720940:IVX720940 JFR720940:JFT720940 JPN720940:JPP720940 JZJ720940:JZL720940 KJF720940:KJH720940 KTB720940:KTD720940 LCX720940:LCZ720940 LMT720940:LMV720940 LWP720940:LWR720940 MGL720940:MGN720940 MQH720940:MQJ720940 NAD720940:NAF720940 NJZ720940:NKB720940 NTV720940:NTX720940 ODR720940:ODT720940 ONN720940:ONP720940 OXJ720940:OXL720940 PHF720940:PHH720940 PRB720940:PRD720940 QAX720940:QAZ720940 QKT720940:QKV720940 QUP720940:QUR720940 REL720940:REN720940 ROH720940:ROJ720940 RYD720940:RYF720940 SHZ720940:SIB720940 SRV720940:SRX720940 TBR720940:TBT720940 TLN720940:TLP720940 TVJ720940:TVL720940 UFF720940:UFH720940 UPB720940:UPD720940 UYX720940:UYZ720940 VIT720940:VIV720940 VSP720940:VSR720940 WCL720940:WCN720940 WMH720940:WMJ720940 WWD720940:WWF720940 T786476:X786476 JR786476:JT786476 TN786476:TP786476 ADJ786476:ADL786476 ANF786476:ANH786476 AXB786476:AXD786476 BGX786476:BGZ786476 BQT786476:BQV786476 CAP786476:CAR786476 CKL786476:CKN786476 CUH786476:CUJ786476 DED786476:DEF786476 DNZ786476:DOB786476 DXV786476:DXX786476 EHR786476:EHT786476 ERN786476:ERP786476 FBJ786476:FBL786476 FLF786476:FLH786476 FVB786476:FVD786476 GEX786476:GEZ786476 GOT786476:GOV786476 GYP786476:GYR786476 HIL786476:HIN786476 HSH786476:HSJ786476 ICD786476:ICF786476 ILZ786476:IMB786476 IVV786476:IVX786476 JFR786476:JFT786476 JPN786476:JPP786476 JZJ786476:JZL786476 KJF786476:KJH786476 KTB786476:KTD786476 LCX786476:LCZ786476 LMT786476:LMV786476 LWP786476:LWR786476 MGL786476:MGN786476 MQH786476:MQJ786476 NAD786476:NAF786476 NJZ786476:NKB786476 NTV786476:NTX786476 ODR786476:ODT786476 ONN786476:ONP786476 OXJ786476:OXL786476 PHF786476:PHH786476 PRB786476:PRD786476 QAX786476:QAZ786476 QKT786476:QKV786476 QUP786476:QUR786476 REL786476:REN786476 ROH786476:ROJ786476 RYD786476:RYF786476 SHZ786476:SIB786476 SRV786476:SRX786476 TBR786476:TBT786476 TLN786476:TLP786476 TVJ786476:TVL786476 UFF786476:UFH786476 UPB786476:UPD786476 UYX786476:UYZ786476 VIT786476:VIV786476 VSP786476:VSR786476 WCL786476:WCN786476 WMH786476:WMJ786476 WWD786476:WWF786476 T852012:X852012 JR852012:JT852012 TN852012:TP852012 ADJ852012:ADL852012 ANF852012:ANH852012 AXB852012:AXD852012 BGX852012:BGZ852012 BQT852012:BQV852012 CAP852012:CAR852012 CKL852012:CKN852012 CUH852012:CUJ852012 DED852012:DEF852012 DNZ852012:DOB852012 DXV852012:DXX852012 EHR852012:EHT852012 ERN852012:ERP852012 FBJ852012:FBL852012 FLF852012:FLH852012 FVB852012:FVD852012 GEX852012:GEZ852012 GOT852012:GOV852012 GYP852012:GYR852012 HIL852012:HIN852012 HSH852012:HSJ852012 ICD852012:ICF852012 ILZ852012:IMB852012 IVV852012:IVX852012 JFR852012:JFT852012 JPN852012:JPP852012 JZJ852012:JZL852012 KJF852012:KJH852012 KTB852012:KTD852012 LCX852012:LCZ852012 LMT852012:LMV852012 LWP852012:LWR852012 MGL852012:MGN852012 MQH852012:MQJ852012 NAD852012:NAF852012 NJZ852012:NKB852012 NTV852012:NTX852012 ODR852012:ODT852012 ONN852012:ONP852012 OXJ852012:OXL852012 PHF852012:PHH852012 PRB852012:PRD852012 QAX852012:QAZ852012 QKT852012:QKV852012 QUP852012:QUR852012 REL852012:REN852012 ROH852012:ROJ852012 RYD852012:RYF852012 SHZ852012:SIB852012 SRV852012:SRX852012 TBR852012:TBT852012 TLN852012:TLP852012 TVJ852012:TVL852012 UFF852012:UFH852012 UPB852012:UPD852012 UYX852012:UYZ852012 VIT852012:VIV852012 VSP852012:VSR852012 WCL852012:WCN852012 WMH852012:WMJ852012 WWD852012:WWF852012 T917548:X917548 JR917548:JT917548 TN917548:TP917548 ADJ917548:ADL917548 ANF917548:ANH917548 AXB917548:AXD917548 BGX917548:BGZ917548 BQT917548:BQV917548 CAP917548:CAR917548 CKL917548:CKN917548 CUH917548:CUJ917548 DED917548:DEF917548 DNZ917548:DOB917548 DXV917548:DXX917548 EHR917548:EHT917548 ERN917548:ERP917548 FBJ917548:FBL917548 FLF917548:FLH917548 FVB917548:FVD917548 GEX917548:GEZ917548 GOT917548:GOV917548 GYP917548:GYR917548 HIL917548:HIN917548 HSH917548:HSJ917548 ICD917548:ICF917548 ILZ917548:IMB917548 IVV917548:IVX917548 JFR917548:JFT917548 JPN917548:JPP917548 JZJ917548:JZL917548 KJF917548:KJH917548 KTB917548:KTD917548 LCX917548:LCZ917548 LMT917548:LMV917548 LWP917548:LWR917548 MGL917548:MGN917548 MQH917548:MQJ917548 NAD917548:NAF917548 NJZ917548:NKB917548 NTV917548:NTX917548 ODR917548:ODT917548 ONN917548:ONP917548 OXJ917548:OXL917548 PHF917548:PHH917548 PRB917548:PRD917548 QAX917548:QAZ917548 QKT917548:QKV917548 QUP917548:QUR917548 REL917548:REN917548 ROH917548:ROJ917548 RYD917548:RYF917548 SHZ917548:SIB917548 SRV917548:SRX917548 TBR917548:TBT917548 TLN917548:TLP917548 TVJ917548:TVL917548 UFF917548:UFH917548 UPB917548:UPD917548 UYX917548:UYZ917548 VIT917548:VIV917548 VSP917548:VSR917548 WCL917548:WCN917548 WMH917548:WMJ917548 WWD917548:WWF917548 T983084:X983084 JR983084:JT983084 TN983084:TP983084 ADJ983084:ADL983084 ANF983084:ANH983084 AXB983084:AXD983084 BGX983084:BGZ983084 BQT983084:BQV983084 CAP983084:CAR983084 CKL983084:CKN983084 CUH983084:CUJ983084 DED983084:DEF983084 DNZ983084:DOB983084 DXV983084:DXX983084 EHR983084:EHT983084 ERN983084:ERP983084 FBJ983084:FBL983084 FLF983084:FLH983084 FVB983084:FVD983084 GEX983084:GEZ983084 GOT983084:GOV983084 GYP983084:GYR983084 HIL983084:HIN983084 HSH983084:HSJ983084 ICD983084:ICF983084 ILZ983084:IMB983084 IVV983084:IVX983084 JFR983084:JFT983084 JPN983084:JPP983084 JZJ983084:JZL983084 KJF983084:KJH983084 KTB983084:KTD983084 LCX983084:LCZ983084 LMT983084:LMV983084 LWP983084:LWR983084 MGL983084:MGN983084 MQH983084:MQJ983084 NAD983084:NAF983084 NJZ983084:NKB983084 NTV983084:NTX983084 ODR983084:ODT983084 ONN983084:ONP983084 OXJ983084:OXL983084 PHF983084:PHH983084 PRB983084:PRD983084 QAX983084:QAZ983084 QKT983084:QKV983084 QUP983084:QUR983084 REL983084:REN983084 ROH983084:ROJ983084 RYD983084:RYF983084 SHZ983084:SIB983084 SRV983084:SRX983084 TBR983084:TBT983084 TLN983084:TLP983084 TVJ983084:TVL983084 UFF983084:UFH983084 UPB983084:UPD983084 UYX983084:UYZ983084 VIT983084:VIV983084 VSP983084:VSR983084 WCL983084:WCN983084 WMH983084:WMJ983084" xr:uid="{00000000-0002-0000-3200-000000000000}"/>
    <dataValidation imeMode="off" allowBlank="1" showInputMessage="1" showErrorMessage="1" sqref="V65584:W65589 JS65584:JS65589 TO65584:TO65589 ADK65584:ADK65589 ANG65584:ANG65589 AXC65584:AXC65589 BGY65584:BGY65589 BQU65584:BQU65589 CAQ65584:CAQ65589 CKM65584:CKM65589 CUI65584:CUI65589 DEE65584:DEE65589 DOA65584:DOA65589 DXW65584:DXW65589 EHS65584:EHS65589 ERO65584:ERO65589 FBK65584:FBK65589 FLG65584:FLG65589 FVC65584:FVC65589 GEY65584:GEY65589 GOU65584:GOU65589 GYQ65584:GYQ65589 HIM65584:HIM65589 HSI65584:HSI65589 ICE65584:ICE65589 IMA65584:IMA65589 IVW65584:IVW65589 JFS65584:JFS65589 JPO65584:JPO65589 JZK65584:JZK65589 KJG65584:KJG65589 KTC65584:KTC65589 LCY65584:LCY65589 LMU65584:LMU65589 LWQ65584:LWQ65589 MGM65584:MGM65589 MQI65584:MQI65589 NAE65584:NAE65589 NKA65584:NKA65589 NTW65584:NTW65589 ODS65584:ODS65589 ONO65584:ONO65589 OXK65584:OXK65589 PHG65584:PHG65589 PRC65584:PRC65589 QAY65584:QAY65589 QKU65584:QKU65589 QUQ65584:QUQ65589 REM65584:REM65589 ROI65584:ROI65589 RYE65584:RYE65589 SIA65584:SIA65589 SRW65584:SRW65589 TBS65584:TBS65589 TLO65584:TLO65589 TVK65584:TVK65589 UFG65584:UFG65589 UPC65584:UPC65589 UYY65584:UYY65589 VIU65584:VIU65589 VSQ65584:VSQ65589 WCM65584:WCM65589 WMI65584:WMI65589 WWE65584:WWE65589 V131120:W131125 JS131120:JS131125 TO131120:TO131125 ADK131120:ADK131125 ANG131120:ANG131125 AXC131120:AXC131125 BGY131120:BGY131125 BQU131120:BQU131125 CAQ131120:CAQ131125 CKM131120:CKM131125 CUI131120:CUI131125 DEE131120:DEE131125 DOA131120:DOA131125 DXW131120:DXW131125 EHS131120:EHS131125 ERO131120:ERO131125 FBK131120:FBK131125 FLG131120:FLG131125 FVC131120:FVC131125 GEY131120:GEY131125 GOU131120:GOU131125 GYQ131120:GYQ131125 HIM131120:HIM131125 HSI131120:HSI131125 ICE131120:ICE131125 IMA131120:IMA131125 IVW131120:IVW131125 JFS131120:JFS131125 JPO131120:JPO131125 JZK131120:JZK131125 KJG131120:KJG131125 KTC131120:KTC131125 LCY131120:LCY131125 LMU131120:LMU131125 LWQ131120:LWQ131125 MGM131120:MGM131125 MQI131120:MQI131125 NAE131120:NAE131125 NKA131120:NKA131125 NTW131120:NTW131125 ODS131120:ODS131125 ONO131120:ONO131125 OXK131120:OXK131125 PHG131120:PHG131125 PRC131120:PRC131125 QAY131120:QAY131125 QKU131120:QKU131125 QUQ131120:QUQ131125 REM131120:REM131125 ROI131120:ROI131125 RYE131120:RYE131125 SIA131120:SIA131125 SRW131120:SRW131125 TBS131120:TBS131125 TLO131120:TLO131125 TVK131120:TVK131125 UFG131120:UFG131125 UPC131120:UPC131125 UYY131120:UYY131125 VIU131120:VIU131125 VSQ131120:VSQ131125 WCM131120:WCM131125 WMI131120:WMI131125 WWE131120:WWE131125 V196656:W196661 JS196656:JS196661 TO196656:TO196661 ADK196656:ADK196661 ANG196656:ANG196661 AXC196656:AXC196661 BGY196656:BGY196661 BQU196656:BQU196661 CAQ196656:CAQ196661 CKM196656:CKM196661 CUI196656:CUI196661 DEE196656:DEE196661 DOA196656:DOA196661 DXW196656:DXW196661 EHS196656:EHS196661 ERO196656:ERO196661 FBK196656:FBK196661 FLG196656:FLG196661 FVC196656:FVC196661 GEY196656:GEY196661 GOU196656:GOU196661 GYQ196656:GYQ196661 HIM196656:HIM196661 HSI196656:HSI196661 ICE196656:ICE196661 IMA196656:IMA196661 IVW196656:IVW196661 JFS196656:JFS196661 JPO196656:JPO196661 JZK196656:JZK196661 KJG196656:KJG196661 KTC196656:KTC196661 LCY196656:LCY196661 LMU196656:LMU196661 LWQ196656:LWQ196661 MGM196656:MGM196661 MQI196656:MQI196661 NAE196656:NAE196661 NKA196656:NKA196661 NTW196656:NTW196661 ODS196656:ODS196661 ONO196656:ONO196661 OXK196656:OXK196661 PHG196656:PHG196661 PRC196656:PRC196661 QAY196656:QAY196661 QKU196656:QKU196661 QUQ196656:QUQ196661 REM196656:REM196661 ROI196656:ROI196661 RYE196656:RYE196661 SIA196656:SIA196661 SRW196656:SRW196661 TBS196656:TBS196661 TLO196656:TLO196661 TVK196656:TVK196661 UFG196656:UFG196661 UPC196656:UPC196661 UYY196656:UYY196661 VIU196656:VIU196661 VSQ196656:VSQ196661 WCM196656:WCM196661 WMI196656:WMI196661 WWE196656:WWE196661 V262192:W262197 JS262192:JS262197 TO262192:TO262197 ADK262192:ADK262197 ANG262192:ANG262197 AXC262192:AXC262197 BGY262192:BGY262197 BQU262192:BQU262197 CAQ262192:CAQ262197 CKM262192:CKM262197 CUI262192:CUI262197 DEE262192:DEE262197 DOA262192:DOA262197 DXW262192:DXW262197 EHS262192:EHS262197 ERO262192:ERO262197 FBK262192:FBK262197 FLG262192:FLG262197 FVC262192:FVC262197 GEY262192:GEY262197 GOU262192:GOU262197 GYQ262192:GYQ262197 HIM262192:HIM262197 HSI262192:HSI262197 ICE262192:ICE262197 IMA262192:IMA262197 IVW262192:IVW262197 JFS262192:JFS262197 JPO262192:JPO262197 JZK262192:JZK262197 KJG262192:KJG262197 KTC262192:KTC262197 LCY262192:LCY262197 LMU262192:LMU262197 LWQ262192:LWQ262197 MGM262192:MGM262197 MQI262192:MQI262197 NAE262192:NAE262197 NKA262192:NKA262197 NTW262192:NTW262197 ODS262192:ODS262197 ONO262192:ONO262197 OXK262192:OXK262197 PHG262192:PHG262197 PRC262192:PRC262197 QAY262192:QAY262197 QKU262192:QKU262197 QUQ262192:QUQ262197 REM262192:REM262197 ROI262192:ROI262197 RYE262192:RYE262197 SIA262192:SIA262197 SRW262192:SRW262197 TBS262192:TBS262197 TLO262192:TLO262197 TVK262192:TVK262197 UFG262192:UFG262197 UPC262192:UPC262197 UYY262192:UYY262197 VIU262192:VIU262197 VSQ262192:VSQ262197 WCM262192:WCM262197 WMI262192:WMI262197 WWE262192:WWE262197 V327728:W327733 JS327728:JS327733 TO327728:TO327733 ADK327728:ADK327733 ANG327728:ANG327733 AXC327728:AXC327733 BGY327728:BGY327733 BQU327728:BQU327733 CAQ327728:CAQ327733 CKM327728:CKM327733 CUI327728:CUI327733 DEE327728:DEE327733 DOA327728:DOA327733 DXW327728:DXW327733 EHS327728:EHS327733 ERO327728:ERO327733 FBK327728:FBK327733 FLG327728:FLG327733 FVC327728:FVC327733 GEY327728:GEY327733 GOU327728:GOU327733 GYQ327728:GYQ327733 HIM327728:HIM327733 HSI327728:HSI327733 ICE327728:ICE327733 IMA327728:IMA327733 IVW327728:IVW327733 JFS327728:JFS327733 JPO327728:JPO327733 JZK327728:JZK327733 KJG327728:KJG327733 KTC327728:KTC327733 LCY327728:LCY327733 LMU327728:LMU327733 LWQ327728:LWQ327733 MGM327728:MGM327733 MQI327728:MQI327733 NAE327728:NAE327733 NKA327728:NKA327733 NTW327728:NTW327733 ODS327728:ODS327733 ONO327728:ONO327733 OXK327728:OXK327733 PHG327728:PHG327733 PRC327728:PRC327733 QAY327728:QAY327733 QKU327728:QKU327733 QUQ327728:QUQ327733 REM327728:REM327733 ROI327728:ROI327733 RYE327728:RYE327733 SIA327728:SIA327733 SRW327728:SRW327733 TBS327728:TBS327733 TLO327728:TLO327733 TVK327728:TVK327733 UFG327728:UFG327733 UPC327728:UPC327733 UYY327728:UYY327733 VIU327728:VIU327733 VSQ327728:VSQ327733 WCM327728:WCM327733 WMI327728:WMI327733 WWE327728:WWE327733 V393264:W393269 JS393264:JS393269 TO393264:TO393269 ADK393264:ADK393269 ANG393264:ANG393269 AXC393264:AXC393269 BGY393264:BGY393269 BQU393264:BQU393269 CAQ393264:CAQ393269 CKM393264:CKM393269 CUI393264:CUI393269 DEE393264:DEE393269 DOA393264:DOA393269 DXW393264:DXW393269 EHS393264:EHS393269 ERO393264:ERO393269 FBK393264:FBK393269 FLG393264:FLG393269 FVC393264:FVC393269 GEY393264:GEY393269 GOU393264:GOU393269 GYQ393264:GYQ393269 HIM393264:HIM393269 HSI393264:HSI393269 ICE393264:ICE393269 IMA393264:IMA393269 IVW393264:IVW393269 JFS393264:JFS393269 JPO393264:JPO393269 JZK393264:JZK393269 KJG393264:KJG393269 KTC393264:KTC393269 LCY393264:LCY393269 LMU393264:LMU393269 LWQ393264:LWQ393269 MGM393264:MGM393269 MQI393264:MQI393269 NAE393264:NAE393269 NKA393264:NKA393269 NTW393264:NTW393269 ODS393264:ODS393269 ONO393264:ONO393269 OXK393264:OXK393269 PHG393264:PHG393269 PRC393264:PRC393269 QAY393264:QAY393269 QKU393264:QKU393269 QUQ393264:QUQ393269 REM393264:REM393269 ROI393264:ROI393269 RYE393264:RYE393269 SIA393264:SIA393269 SRW393264:SRW393269 TBS393264:TBS393269 TLO393264:TLO393269 TVK393264:TVK393269 UFG393264:UFG393269 UPC393264:UPC393269 UYY393264:UYY393269 VIU393264:VIU393269 VSQ393264:VSQ393269 WCM393264:WCM393269 WMI393264:WMI393269 WWE393264:WWE393269 V458800:W458805 JS458800:JS458805 TO458800:TO458805 ADK458800:ADK458805 ANG458800:ANG458805 AXC458800:AXC458805 BGY458800:BGY458805 BQU458800:BQU458805 CAQ458800:CAQ458805 CKM458800:CKM458805 CUI458800:CUI458805 DEE458800:DEE458805 DOA458800:DOA458805 DXW458800:DXW458805 EHS458800:EHS458805 ERO458800:ERO458805 FBK458800:FBK458805 FLG458800:FLG458805 FVC458800:FVC458805 GEY458800:GEY458805 GOU458800:GOU458805 GYQ458800:GYQ458805 HIM458800:HIM458805 HSI458800:HSI458805 ICE458800:ICE458805 IMA458800:IMA458805 IVW458800:IVW458805 JFS458800:JFS458805 JPO458800:JPO458805 JZK458800:JZK458805 KJG458800:KJG458805 KTC458800:KTC458805 LCY458800:LCY458805 LMU458800:LMU458805 LWQ458800:LWQ458805 MGM458800:MGM458805 MQI458800:MQI458805 NAE458800:NAE458805 NKA458800:NKA458805 NTW458800:NTW458805 ODS458800:ODS458805 ONO458800:ONO458805 OXK458800:OXK458805 PHG458800:PHG458805 PRC458800:PRC458805 QAY458800:QAY458805 QKU458800:QKU458805 QUQ458800:QUQ458805 REM458800:REM458805 ROI458800:ROI458805 RYE458800:RYE458805 SIA458800:SIA458805 SRW458800:SRW458805 TBS458800:TBS458805 TLO458800:TLO458805 TVK458800:TVK458805 UFG458800:UFG458805 UPC458800:UPC458805 UYY458800:UYY458805 VIU458800:VIU458805 VSQ458800:VSQ458805 WCM458800:WCM458805 WMI458800:WMI458805 WWE458800:WWE458805 V524336:W524341 JS524336:JS524341 TO524336:TO524341 ADK524336:ADK524341 ANG524336:ANG524341 AXC524336:AXC524341 BGY524336:BGY524341 BQU524336:BQU524341 CAQ524336:CAQ524341 CKM524336:CKM524341 CUI524336:CUI524341 DEE524336:DEE524341 DOA524336:DOA524341 DXW524336:DXW524341 EHS524336:EHS524341 ERO524336:ERO524341 FBK524336:FBK524341 FLG524336:FLG524341 FVC524336:FVC524341 GEY524336:GEY524341 GOU524336:GOU524341 GYQ524336:GYQ524341 HIM524336:HIM524341 HSI524336:HSI524341 ICE524336:ICE524341 IMA524336:IMA524341 IVW524336:IVW524341 JFS524336:JFS524341 JPO524336:JPO524341 JZK524336:JZK524341 KJG524336:KJG524341 KTC524336:KTC524341 LCY524336:LCY524341 LMU524336:LMU524341 LWQ524336:LWQ524341 MGM524336:MGM524341 MQI524336:MQI524341 NAE524336:NAE524341 NKA524336:NKA524341 NTW524336:NTW524341 ODS524336:ODS524341 ONO524336:ONO524341 OXK524336:OXK524341 PHG524336:PHG524341 PRC524336:PRC524341 QAY524336:QAY524341 QKU524336:QKU524341 QUQ524336:QUQ524341 REM524336:REM524341 ROI524336:ROI524341 RYE524336:RYE524341 SIA524336:SIA524341 SRW524336:SRW524341 TBS524336:TBS524341 TLO524336:TLO524341 TVK524336:TVK524341 UFG524336:UFG524341 UPC524336:UPC524341 UYY524336:UYY524341 VIU524336:VIU524341 VSQ524336:VSQ524341 WCM524336:WCM524341 WMI524336:WMI524341 WWE524336:WWE524341 V589872:W589877 JS589872:JS589877 TO589872:TO589877 ADK589872:ADK589877 ANG589872:ANG589877 AXC589872:AXC589877 BGY589872:BGY589877 BQU589872:BQU589877 CAQ589872:CAQ589877 CKM589872:CKM589877 CUI589872:CUI589877 DEE589872:DEE589877 DOA589872:DOA589877 DXW589872:DXW589877 EHS589872:EHS589877 ERO589872:ERO589877 FBK589872:FBK589877 FLG589872:FLG589877 FVC589872:FVC589877 GEY589872:GEY589877 GOU589872:GOU589877 GYQ589872:GYQ589877 HIM589872:HIM589877 HSI589872:HSI589877 ICE589872:ICE589877 IMA589872:IMA589877 IVW589872:IVW589877 JFS589872:JFS589877 JPO589872:JPO589877 JZK589872:JZK589877 KJG589872:KJG589877 KTC589872:KTC589877 LCY589872:LCY589877 LMU589872:LMU589877 LWQ589872:LWQ589877 MGM589872:MGM589877 MQI589872:MQI589877 NAE589872:NAE589877 NKA589872:NKA589877 NTW589872:NTW589877 ODS589872:ODS589877 ONO589872:ONO589877 OXK589872:OXK589877 PHG589872:PHG589877 PRC589872:PRC589877 QAY589872:QAY589877 QKU589872:QKU589877 QUQ589872:QUQ589877 REM589872:REM589877 ROI589872:ROI589877 RYE589872:RYE589877 SIA589872:SIA589877 SRW589872:SRW589877 TBS589872:TBS589877 TLO589872:TLO589877 TVK589872:TVK589877 UFG589872:UFG589877 UPC589872:UPC589877 UYY589872:UYY589877 VIU589872:VIU589877 VSQ589872:VSQ589877 WCM589872:WCM589877 WMI589872:WMI589877 WWE589872:WWE589877 V655408:W655413 JS655408:JS655413 TO655408:TO655413 ADK655408:ADK655413 ANG655408:ANG655413 AXC655408:AXC655413 BGY655408:BGY655413 BQU655408:BQU655413 CAQ655408:CAQ655413 CKM655408:CKM655413 CUI655408:CUI655413 DEE655408:DEE655413 DOA655408:DOA655413 DXW655408:DXW655413 EHS655408:EHS655413 ERO655408:ERO655413 FBK655408:FBK655413 FLG655408:FLG655413 FVC655408:FVC655413 GEY655408:GEY655413 GOU655408:GOU655413 GYQ655408:GYQ655413 HIM655408:HIM655413 HSI655408:HSI655413 ICE655408:ICE655413 IMA655408:IMA655413 IVW655408:IVW655413 JFS655408:JFS655413 JPO655408:JPO655413 JZK655408:JZK655413 KJG655408:KJG655413 KTC655408:KTC655413 LCY655408:LCY655413 LMU655408:LMU655413 LWQ655408:LWQ655413 MGM655408:MGM655413 MQI655408:MQI655413 NAE655408:NAE655413 NKA655408:NKA655413 NTW655408:NTW655413 ODS655408:ODS655413 ONO655408:ONO655413 OXK655408:OXK655413 PHG655408:PHG655413 PRC655408:PRC655413 QAY655408:QAY655413 QKU655408:QKU655413 QUQ655408:QUQ655413 REM655408:REM655413 ROI655408:ROI655413 RYE655408:RYE655413 SIA655408:SIA655413 SRW655408:SRW655413 TBS655408:TBS655413 TLO655408:TLO655413 TVK655408:TVK655413 UFG655408:UFG655413 UPC655408:UPC655413 UYY655408:UYY655413 VIU655408:VIU655413 VSQ655408:VSQ655413 WCM655408:WCM655413 WMI655408:WMI655413 WWE655408:WWE655413 V720944:W720949 JS720944:JS720949 TO720944:TO720949 ADK720944:ADK720949 ANG720944:ANG720949 AXC720944:AXC720949 BGY720944:BGY720949 BQU720944:BQU720949 CAQ720944:CAQ720949 CKM720944:CKM720949 CUI720944:CUI720949 DEE720944:DEE720949 DOA720944:DOA720949 DXW720944:DXW720949 EHS720944:EHS720949 ERO720944:ERO720949 FBK720944:FBK720949 FLG720944:FLG720949 FVC720944:FVC720949 GEY720944:GEY720949 GOU720944:GOU720949 GYQ720944:GYQ720949 HIM720944:HIM720949 HSI720944:HSI720949 ICE720944:ICE720949 IMA720944:IMA720949 IVW720944:IVW720949 JFS720944:JFS720949 JPO720944:JPO720949 JZK720944:JZK720949 KJG720944:KJG720949 KTC720944:KTC720949 LCY720944:LCY720949 LMU720944:LMU720949 LWQ720944:LWQ720949 MGM720944:MGM720949 MQI720944:MQI720949 NAE720944:NAE720949 NKA720944:NKA720949 NTW720944:NTW720949 ODS720944:ODS720949 ONO720944:ONO720949 OXK720944:OXK720949 PHG720944:PHG720949 PRC720944:PRC720949 QAY720944:QAY720949 QKU720944:QKU720949 QUQ720944:QUQ720949 REM720944:REM720949 ROI720944:ROI720949 RYE720944:RYE720949 SIA720944:SIA720949 SRW720944:SRW720949 TBS720944:TBS720949 TLO720944:TLO720949 TVK720944:TVK720949 UFG720944:UFG720949 UPC720944:UPC720949 UYY720944:UYY720949 VIU720944:VIU720949 VSQ720944:VSQ720949 WCM720944:WCM720949 WMI720944:WMI720949 WWE720944:WWE720949 V786480:W786485 JS786480:JS786485 TO786480:TO786485 ADK786480:ADK786485 ANG786480:ANG786485 AXC786480:AXC786485 BGY786480:BGY786485 BQU786480:BQU786485 CAQ786480:CAQ786485 CKM786480:CKM786485 CUI786480:CUI786485 DEE786480:DEE786485 DOA786480:DOA786485 DXW786480:DXW786485 EHS786480:EHS786485 ERO786480:ERO786485 FBK786480:FBK786485 FLG786480:FLG786485 FVC786480:FVC786485 GEY786480:GEY786485 GOU786480:GOU786485 GYQ786480:GYQ786485 HIM786480:HIM786485 HSI786480:HSI786485 ICE786480:ICE786485 IMA786480:IMA786485 IVW786480:IVW786485 JFS786480:JFS786485 JPO786480:JPO786485 JZK786480:JZK786485 KJG786480:KJG786485 KTC786480:KTC786485 LCY786480:LCY786485 LMU786480:LMU786485 LWQ786480:LWQ786485 MGM786480:MGM786485 MQI786480:MQI786485 NAE786480:NAE786485 NKA786480:NKA786485 NTW786480:NTW786485 ODS786480:ODS786485 ONO786480:ONO786485 OXK786480:OXK786485 PHG786480:PHG786485 PRC786480:PRC786485 QAY786480:QAY786485 QKU786480:QKU786485 QUQ786480:QUQ786485 REM786480:REM786485 ROI786480:ROI786485 RYE786480:RYE786485 SIA786480:SIA786485 SRW786480:SRW786485 TBS786480:TBS786485 TLO786480:TLO786485 TVK786480:TVK786485 UFG786480:UFG786485 UPC786480:UPC786485 UYY786480:UYY786485 VIU786480:VIU786485 VSQ786480:VSQ786485 WCM786480:WCM786485 WMI786480:WMI786485 WWE786480:WWE786485 V852016:W852021 JS852016:JS852021 TO852016:TO852021 ADK852016:ADK852021 ANG852016:ANG852021 AXC852016:AXC852021 BGY852016:BGY852021 BQU852016:BQU852021 CAQ852016:CAQ852021 CKM852016:CKM852021 CUI852016:CUI852021 DEE852016:DEE852021 DOA852016:DOA852021 DXW852016:DXW852021 EHS852016:EHS852021 ERO852016:ERO852021 FBK852016:FBK852021 FLG852016:FLG852021 FVC852016:FVC852021 GEY852016:GEY852021 GOU852016:GOU852021 GYQ852016:GYQ852021 HIM852016:HIM852021 HSI852016:HSI852021 ICE852016:ICE852021 IMA852016:IMA852021 IVW852016:IVW852021 JFS852016:JFS852021 JPO852016:JPO852021 JZK852016:JZK852021 KJG852016:KJG852021 KTC852016:KTC852021 LCY852016:LCY852021 LMU852016:LMU852021 LWQ852016:LWQ852021 MGM852016:MGM852021 MQI852016:MQI852021 NAE852016:NAE852021 NKA852016:NKA852021 NTW852016:NTW852021 ODS852016:ODS852021 ONO852016:ONO852021 OXK852016:OXK852021 PHG852016:PHG852021 PRC852016:PRC852021 QAY852016:QAY852021 QKU852016:QKU852021 QUQ852016:QUQ852021 REM852016:REM852021 ROI852016:ROI852021 RYE852016:RYE852021 SIA852016:SIA852021 SRW852016:SRW852021 TBS852016:TBS852021 TLO852016:TLO852021 TVK852016:TVK852021 UFG852016:UFG852021 UPC852016:UPC852021 UYY852016:UYY852021 VIU852016:VIU852021 VSQ852016:VSQ852021 WCM852016:WCM852021 WMI852016:WMI852021 WWE852016:WWE852021 V917552:W917557 JS917552:JS917557 TO917552:TO917557 ADK917552:ADK917557 ANG917552:ANG917557 AXC917552:AXC917557 BGY917552:BGY917557 BQU917552:BQU917557 CAQ917552:CAQ917557 CKM917552:CKM917557 CUI917552:CUI917557 DEE917552:DEE917557 DOA917552:DOA917557 DXW917552:DXW917557 EHS917552:EHS917557 ERO917552:ERO917557 FBK917552:FBK917557 FLG917552:FLG917557 FVC917552:FVC917557 GEY917552:GEY917557 GOU917552:GOU917557 GYQ917552:GYQ917557 HIM917552:HIM917557 HSI917552:HSI917557 ICE917552:ICE917557 IMA917552:IMA917557 IVW917552:IVW917557 JFS917552:JFS917557 JPO917552:JPO917557 JZK917552:JZK917557 KJG917552:KJG917557 KTC917552:KTC917557 LCY917552:LCY917557 LMU917552:LMU917557 LWQ917552:LWQ917557 MGM917552:MGM917557 MQI917552:MQI917557 NAE917552:NAE917557 NKA917552:NKA917557 NTW917552:NTW917557 ODS917552:ODS917557 ONO917552:ONO917557 OXK917552:OXK917557 PHG917552:PHG917557 PRC917552:PRC917557 QAY917552:QAY917557 QKU917552:QKU917557 QUQ917552:QUQ917557 REM917552:REM917557 ROI917552:ROI917557 RYE917552:RYE917557 SIA917552:SIA917557 SRW917552:SRW917557 TBS917552:TBS917557 TLO917552:TLO917557 TVK917552:TVK917557 UFG917552:UFG917557 UPC917552:UPC917557 UYY917552:UYY917557 VIU917552:VIU917557 VSQ917552:VSQ917557 WCM917552:WCM917557 WMI917552:WMI917557 WWE917552:WWE917557 V983088:W983093 JS983088:JS983093 TO983088:TO983093 ADK983088:ADK983093 ANG983088:ANG983093 AXC983088:AXC983093 BGY983088:BGY983093 BQU983088:BQU983093 CAQ983088:CAQ983093 CKM983088:CKM983093 CUI983088:CUI983093 DEE983088:DEE983093 DOA983088:DOA983093 DXW983088:DXW983093 EHS983088:EHS983093 ERO983088:ERO983093 FBK983088:FBK983093 FLG983088:FLG983093 FVC983088:FVC983093 GEY983088:GEY983093 GOU983088:GOU983093 GYQ983088:GYQ983093 HIM983088:HIM983093 HSI983088:HSI983093 ICE983088:ICE983093 IMA983088:IMA983093 IVW983088:IVW983093 JFS983088:JFS983093 JPO983088:JPO983093 JZK983088:JZK983093 KJG983088:KJG983093 KTC983088:KTC983093 LCY983088:LCY983093 LMU983088:LMU983093 LWQ983088:LWQ983093 MGM983088:MGM983093 MQI983088:MQI983093 NAE983088:NAE983093 NKA983088:NKA983093 NTW983088:NTW983093 ODS983088:ODS983093 ONO983088:ONO983093 OXK983088:OXK983093 PHG983088:PHG983093 PRC983088:PRC983093 QAY983088:QAY983093 QKU983088:QKU983093 QUQ983088:QUQ983093 REM983088:REM983093 ROI983088:ROI983093 RYE983088:RYE983093 SIA983088:SIA983093 SRW983088:SRW983093 TBS983088:TBS983093 TLO983088:TLO983093 TVK983088:TVK983093 UFG983088:UFG983093 UPC983088:UPC983093 UYY983088:UYY983093 VIU983088:VIU983093 VSQ983088:VSQ983093 WCM983088:WCM983093 WMI983088:WMI983093 WWE983088:WWE983093 WWE14:WWE17 JS20:JS24 TO20:TO24 ADK20:ADK24 ANG20:ANG24 AXC20:AXC24 BGY20:BGY24 BQU20:BQU24 CAQ20:CAQ24 CKM20:CKM24 CUI20:CUI24 DEE20:DEE24 DOA20:DOA24 DXW20:DXW24 EHS20:EHS24 ERO20:ERO24 FBK20:FBK24 FLG20:FLG24 FVC20:FVC24 GEY20:GEY24 GOU20:GOU24 GYQ20:GYQ24 HIM20:HIM24 HSI20:HSI24 ICE20:ICE24 IMA20:IMA24 IVW20:IVW24 JFS20:JFS24 JPO20:JPO24 JZK20:JZK24 KJG20:KJG24 KTC20:KTC24 LCY20:LCY24 LMU20:LMU24 LWQ20:LWQ24 MGM20:MGM24 MQI20:MQI24 NAE20:NAE24 NKA20:NKA24 NTW20:NTW24 ODS20:ODS24 ONO20:ONO24 OXK20:OXK24 PHG20:PHG24 PRC20:PRC24 QAY20:QAY24 QKU20:QKU24 QUQ20:QUQ24 REM20:REM24 ROI20:ROI24 RYE20:RYE24 SIA20:SIA24 SRW20:SRW24 TBS20:TBS24 TLO20:TLO24 TVK20:TVK24 UFG20:UFG24 UPC20:UPC24 UYY20:UYY24 VIU20:VIU24 VSQ20:VSQ24 WCM20:WCM24 WMI20:WMI24 WWE20:WWE24 V65592:W65596 JS65592:JS65596 TO65592:TO65596 ADK65592:ADK65596 ANG65592:ANG65596 AXC65592:AXC65596 BGY65592:BGY65596 BQU65592:BQU65596 CAQ65592:CAQ65596 CKM65592:CKM65596 CUI65592:CUI65596 DEE65592:DEE65596 DOA65592:DOA65596 DXW65592:DXW65596 EHS65592:EHS65596 ERO65592:ERO65596 FBK65592:FBK65596 FLG65592:FLG65596 FVC65592:FVC65596 GEY65592:GEY65596 GOU65592:GOU65596 GYQ65592:GYQ65596 HIM65592:HIM65596 HSI65592:HSI65596 ICE65592:ICE65596 IMA65592:IMA65596 IVW65592:IVW65596 JFS65592:JFS65596 JPO65592:JPO65596 JZK65592:JZK65596 KJG65592:KJG65596 KTC65592:KTC65596 LCY65592:LCY65596 LMU65592:LMU65596 LWQ65592:LWQ65596 MGM65592:MGM65596 MQI65592:MQI65596 NAE65592:NAE65596 NKA65592:NKA65596 NTW65592:NTW65596 ODS65592:ODS65596 ONO65592:ONO65596 OXK65592:OXK65596 PHG65592:PHG65596 PRC65592:PRC65596 QAY65592:QAY65596 QKU65592:QKU65596 QUQ65592:QUQ65596 REM65592:REM65596 ROI65592:ROI65596 RYE65592:RYE65596 SIA65592:SIA65596 SRW65592:SRW65596 TBS65592:TBS65596 TLO65592:TLO65596 TVK65592:TVK65596 UFG65592:UFG65596 UPC65592:UPC65596 UYY65592:UYY65596 VIU65592:VIU65596 VSQ65592:VSQ65596 WCM65592:WCM65596 WMI65592:WMI65596 WWE65592:WWE65596 V131128:W131132 JS131128:JS131132 TO131128:TO131132 ADK131128:ADK131132 ANG131128:ANG131132 AXC131128:AXC131132 BGY131128:BGY131132 BQU131128:BQU131132 CAQ131128:CAQ131132 CKM131128:CKM131132 CUI131128:CUI131132 DEE131128:DEE131132 DOA131128:DOA131132 DXW131128:DXW131132 EHS131128:EHS131132 ERO131128:ERO131132 FBK131128:FBK131132 FLG131128:FLG131132 FVC131128:FVC131132 GEY131128:GEY131132 GOU131128:GOU131132 GYQ131128:GYQ131132 HIM131128:HIM131132 HSI131128:HSI131132 ICE131128:ICE131132 IMA131128:IMA131132 IVW131128:IVW131132 JFS131128:JFS131132 JPO131128:JPO131132 JZK131128:JZK131132 KJG131128:KJG131132 KTC131128:KTC131132 LCY131128:LCY131132 LMU131128:LMU131132 LWQ131128:LWQ131132 MGM131128:MGM131132 MQI131128:MQI131132 NAE131128:NAE131132 NKA131128:NKA131132 NTW131128:NTW131132 ODS131128:ODS131132 ONO131128:ONO131132 OXK131128:OXK131132 PHG131128:PHG131132 PRC131128:PRC131132 QAY131128:QAY131132 QKU131128:QKU131132 QUQ131128:QUQ131132 REM131128:REM131132 ROI131128:ROI131132 RYE131128:RYE131132 SIA131128:SIA131132 SRW131128:SRW131132 TBS131128:TBS131132 TLO131128:TLO131132 TVK131128:TVK131132 UFG131128:UFG131132 UPC131128:UPC131132 UYY131128:UYY131132 VIU131128:VIU131132 VSQ131128:VSQ131132 WCM131128:WCM131132 WMI131128:WMI131132 WWE131128:WWE131132 V196664:W196668 JS196664:JS196668 TO196664:TO196668 ADK196664:ADK196668 ANG196664:ANG196668 AXC196664:AXC196668 BGY196664:BGY196668 BQU196664:BQU196668 CAQ196664:CAQ196668 CKM196664:CKM196668 CUI196664:CUI196668 DEE196664:DEE196668 DOA196664:DOA196668 DXW196664:DXW196668 EHS196664:EHS196668 ERO196664:ERO196668 FBK196664:FBK196668 FLG196664:FLG196668 FVC196664:FVC196668 GEY196664:GEY196668 GOU196664:GOU196668 GYQ196664:GYQ196668 HIM196664:HIM196668 HSI196664:HSI196668 ICE196664:ICE196668 IMA196664:IMA196668 IVW196664:IVW196668 JFS196664:JFS196668 JPO196664:JPO196668 JZK196664:JZK196668 KJG196664:KJG196668 KTC196664:KTC196668 LCY196664:LCY196668 LMU196664:LMU196668 LWQ196664:LWQ196668 MGM196664:MGM196668 MQI196664:MQI196668 NAE196664:NAE196668 NKA196664:NKA196668 NTW196664:NTW196668 ODS196664:ODS196668 ONO196664:ONO196668 OXK196664:OXK196668 PHG196664:PHG196668 PRC196664:PRC196668 QAY196664:QAY196668 QKU196664:QKU196668 QUQ196664:QUQ196668 REM196664:REM196668 ROI196664:ROI196668 RYE196664:RYE196668 SIA196664:SIA196668 SRW196664:SRW196668 TBS196664:TBS196668 TLO196664:TLO196668 TVK196664:TVK196668 UFG196664:UFG196668 UPC196664:UPC196668 UYY196664:UYY196668 VIU196664:VIU196668 VSQ196664:VSQ196668 WCM196664:WCM196668 WMI196664:WMI196668 WWE196664:WWE196668 V262200:W262204 JS262200:JS262204 TO262200:TO262204 ADK262200:ADK262204 ANG262200:ANG262204 AXC262200:AXC262204 BGY262200:BGY262204 BQU262200:BQU262204 CAQ262200:CAQ262204 CKM262200:CKM262204 CUI262200:CUI262204 DEE262200:DEE262204 DOA262200:DOA262204 DXW262200:DXW262204 EHS262200:EHS262204 ERO262200:ERO262204 FBK262200:FBK262204 FLG262200:FLG262204 FVC262200:FVC262204 GEY262200:GEY262204 GOU262200:GOU262204 GYQ262200:GYQ262204 HIM262200:HIM262204 HSI262200:HSI262204 ICE262200:ICE262204 IMA262200:IMA262204 IVW262200:IVW262204 JFS262200:JFS262204 JPO262200:JPO262204 JZK262200:JZK262204 KJG262200:KJG262204 KTC262200:KTC262204 LCY262200:LCY262204 LMU262200:LMU262204 LWQ262200:LWQ262204 MGM262200:MGM262204 MQI262200:MQI262204 NAE262200:NAE262204 NKA262200:NKA262204 NTW262200:NTW262204 ODS262200:ODS262204 ONO262200:ONO262204 OXK262200:OXK262204 PHG262200:PHG262204 PRC262200:PRC262204 QAY262200:QAY262204 QKU262200:QKU262204 QUQ262200:QUQ262204 REM262200:REM262204 ROI262200:ROI262204 RYE262200:RYE262204 SIA262200:SIA262204 SRW262200:SRW262204 TBS262200:TBS262204 TLO262200:TLO262204 TVK262200:TVK262204 UFG262200:UFG262204 UPC262200:UPC262204 UYY262200:UYY262204 VIU262200:VIU262204 VSQ262200:VSQ262204 WCM262200:WCM262204 WMI262200:WMI262204 WWE262200:WWE262204 V327736:W327740 JS327736:JS327740 TO327736:TO327740 ADK327736:ADK327740 ANG327736:ANG327740 AXC327736:AXC327740 BGY327736:BGY327740 BQU327736:BQU327740 CAQ327736:CAQ327740 CKM327736:CKM327740 CUI327736:CUI327740 DEE327736:DEE327740 DOA327736:DOA327740 DXW327736:DXW327740 EHS327736:EHS327740 ERO327736:ERO327740 FBK327736:FBK327740 FLG327736:FLG327740 FVC327736:FVC327740 GEY327736:GEY327740 GOU327736:GOU327740 GYQ327736:GYQ327740 HIM327736:HIM327740 HSI327736:HSI327740 ICE327736:ICE327740 IMA327736:IMA327740 IVW327736:IVW327740 JFS327736:JFS327740 JPO327736:JPO327740 JZK327736:JZK327740 KJG327736:KJG327740 KTC327736:KTC327740 LCY327736:LCY327740 LMU327736:LMU327740 LWQ327736:LWQ327740 MGM327736:MGM327740 MQI327736:MQI327740 NAE327736:NAE327740 NKA327736:NKA327740 NTW327736:NTW327740 ODS327736:ODS327740 ONO327736:ONO327740 OXK327736:OXK327740 PHG327736:PHG327740 PRC327736:PRC327740 QAY327736:QAY327740 QKU327736:QKU327740 QUQ327736:QUQ327740 REM327736:REM327740 ROI327736:ROI327740 RYE327736:RYE327740 SIA327736:SIA327740 SRW327736:SRW327740 TBS327736:TBS327740 TLO327736:TLO327740 TVK327736:TVK327740 UFG327736:UFG327740 UPC327736:UPC327740 UYY327736:UYY327740 VIU327736:VIU327740 VSQ327736:VSQ327740 WCM327736:WCM327740 WMI327736:WMI327740 WWE327736:WWE327740 V393272:W393276 JS393272:JS393276 TO393272:TO393276 ADK393272:ADK393276 ANG393272:ANG393276 AXC393272:AXC393276 BGY393272:BGY393276 BQU393272:BQU393276 CAQ393272:CAQ393276 CKM393272:CKM393276 CUI393272:CUI393276 DEE393272:DEE393276 DOA393272:DOA393276 DXW393272:DXW393276 EHS393272:EHS393276 ERO393272:ERO393276 FBK393272:FBK393276 FLG393272:FLG393276 FVC393272:FVC393276 GEY393272:GEY393276 GOU393272:GOU393276 GYQ393272:GYQ393276 HIM393272:HIM393276 HSI393272:HSI393276 ICE393272:ICE393276 IMA393272:IMA393276 IVW393272:IVW393276 JFS393272:JFS393276 JPO393272:JPO393276 JZK393272:JZK393276 KJG393272:KJG393276 KTC393272:KTC393276 LCY393272:LCY393276 LMU393272:LMU393276 LWQ393272:LWQ393276 MGM393272:MGM393276 MQI393272:MQI393276 NAE393272:NAE393276 NKA393272:NKA393276 NTW393272:NTW393276 ODS393272:ODS393276 ONO393272:ONO393276 OXK393272:OXK393276 PHG393272:PHG393276 PRC393272:PRC393276 QAY393272:QAY393276 QKU393272:QKU393276 QUQ393272:QUQ393276 REM393272:REM393276 ROI393272:ROI393276 RYE393272:RYE393276 SIA393272:SIA393276 SRW393272:SRW393276 TBS393272:TBS393276 TLO393272:TLO393276 TVK393272:TVK393276 UFG393272:UFG393276 UPC393272:UPC393276 UYY393272:UYY393276 VIU393272:VIU393276 VSQ393272:VSQ393276 WCM393272:WCM393276 WMI393272:WMI393276 WWE393272:WWE393276 V458808:W458812 JS458808:JS458812 TO458808:TO458812 ADK458808:ADK458812 ANG458808:ANG458812 AXC458808:AXC458812 BGY458808:BGY458812 BQU458808:BQU458812 CAQ458808:CAQ458812 CKM458808:CKM458812 CUI458808:CUI458812 DEE458808:DEE458812 DOA458808:DOA458812 DXW458808:DXW458812 EHS458808:EHS458812 ERO458808:ERO458812 FBK458808:FBK458812 FLG458808:FLG458812 FVC458808:FVC458812 GEY458808:GEY458812 GOU458808:GOU458812 GYQ458808:GYQ458812 HIM458808:HIM458812 HSI458808:HSI458812 ICE458808:ICE458812 IMA458808:IMA458812 IVW458808:IVW458812 JFS458808:JFS458812 JPO458808:JPO458812 JZK458808:JZK458812 KJG458808:KJG458812 KTC458808:KTC458812 LCY458808:LCY458812 LMU458808:LMU458812 LWQ458808:LWQ458812 MGM458808:MGM458812 MQI458808:MQI458812 NAE458808:NAE458812 NKA458808:NKA458812 NTW458808:NTW458812 ODS458808:ODS458812 ONO458808:ONO458812 OXK458808:OXK458812 PHG458808:PHG458812 PRC458808:PRC458812 QAY458808:QAY458812 QKU458808:QKU458812 QUQ458808:QUQ458812 REM458808:REM458812 ROI458808:ROI458812 RYE458808:RYE458812 SIA458808:SIA458812 SRW458808:SRW458812 TBS458808:TBS458812 TLO458808:TLO458812 TVK458808:TVK458812 UFG458808:UFG458812 UPC458808:UPC458812 UYY458808:UYY458812 VIU458808:VIU458812 VSQ458808:VSQ458812 WCM458808:WCM458812 WMI458808:WMI458812 WWE458808:WWE458812 V524344:W524348 JS524344:JS524348 TO524344:TO524348 ADK524344:ADK524348 ANG524344:ANG524348 AXC524344:AXC524348 BGY524344:BGY524348 BQU524344:BQU524348 CAQ524344:CAQ524348 CKM524344:CKM524348 CUI524344:CUI524348 DEE524344:DEE524348 DOA524344:DOA524348 DXW524344:DXW524348 EHS524344:EHS524348 ERO524344:ERO524348 FBK524344:FBK524348 FLG524344:FLG524348 FVC524344:FVC524348 GEY524344:GEY524348 GOU524344:GOU524348 GYQ524344:GYQ524348 HIM524344:HIM524348 HSI524344:HSI524348 ICE524344:ICE524348 IMA524344:IMA524348 IVW524344:IVW524348 JFS524344:JFS524348 JPO524344:JPO524348 JZK524344:JZK524348 KJG524344:KJG524348 KTC524344:KTC524348 LCY524344:LCY524348 LMU524344:LMU524348 LWQ524344:LWQ524348 MGM524344:MGM524348 MQI524344:MQI524348 NAE524344:NAE524348 NKA524344:NKA524348 NTW524344:NTW524348 ODS524344:ODS524348 ONO524344:ONO524348 OXK524344:OXK524348 PHG524344:PHG524348 PRC524344:PRC524348 QAY524344:QAY524348 QKU524344:QKU524348 QUQ524344:QUQ524348 REM524344:REM524348 ROI524344:ROI524348 RYE524344:RYE524348 SIA524344:SIA524348 SRW524344:SRW524348 TBS524344:TBS524348 TLO524344:TLO524348 TVK524344:TVK524348 UFG524344:UFG524348 UPC524344:UPC524348 UYY524344:UYY524348 VIU524344:VIU524348 VSQ524344:VSQ524348 WCM524344:WCM524348 WMI524344:WMI524348 WWE524344:WWE524348 V589880:W589884 JS589880:JS589884 TO589880:TO589884 ADK589880:ADK589884 ANG589880:ANG589884 AXC589880:AXC589884 BGY589880:BGY589884 BQU589880:BQU589884 CAQ589880:CAQ589884 CKM589880:CKM589884 CUI589880:CUI589884 DEE589880:DEE589884 DOA589880:DOA589884 DXW589880:DXW589884 EHS589880:EHS589884 ERO589880:ERO589884 FBK589880:FBK589884 FLG589880:FLG589884 FVC589880:FVC589884 GEY589880:GEY589884 GOU589880:GOU589884 GYQ589880:GYQ589884 HIM589880:HIM589884 HSI589880:HSI589884 ICE589880:ICE589884 IMA589880:IMA589884 IVW589880:IVW589884 JFS589880:JFS589884 JPO589880:JPO589884 JZK589880:JZK589884 KJG589880:KJG589884 KTC589880:KTC589884 LCY589880:LCY589884 LMU589880:LMU589884 LWQ589880:LWQ589884 MGM589880:MGM589884 MQI589880:MQI589884 NAE589880:NAE589884 NKA589880:NKA589884 NTW589880:NTW589884 ODS589880:ODS589884 ONO589880:ONO589884 OXK589880:OXK589884 PHG589880:PHG589884 PRC589880:PRC589884 QAY589880:QAY589884 QKU589880:QKU589884 QUQ589880:QUQ589884 REM589880:REM589884 ROI589880:ROI589884 RYE589880:RYE589884 SIA589880:SIA589884 SRW589880:SRW589884 TBS589880:TBS589884 TLO589880:TLO589884 TVK589880:TVK589884 UFG589880:UFG589884 UPC589880:UPC589884 UYY589880:UYY589884 VIU589880:VIU589884 VSQ589880:VSQ589884 WCM589880:WCM589884 WMI589880:WMI589884 WWE589880:WWE589884 V655416:W655420 JS655416:JS655420 TO655416:TO655420 ADK655416:ADK655420 ANG655416:ANG655420 AXC655416:AXC655420 BGY655416:BGY655420 BQU655416:BQU655420 CAQ655416:CAQ655420 CKM655416:CKM655420 CUI655416:CUI655420 DEE655416:DEE655420 DOA655416:DOA655420 DXW655416:DXW655420 EHS655416:EHS655420 ERO655416:ERO655420 FBK655416:FBK655420 FLG655416:FLG655420 FVC655416:FVC655420 GEY655416:GEY655420 GOU655416:GOU655420 GYQ655416:GYQ655420 HIM655416:HIM655420 HSI655416:HSI655420 ICE655416:ICE655420 IMA655416:IMA655420 IVW655416:IVW655420 JFS655416:JFS655420 JPO655416:JPO655420 JZK655416:JZK655420 KJG655416:KJG655420 KTC655416:KTC655420 LCY655416:LCY655420 LMU655416:LMU655420 LWQ655416:LWQ655420 MGM655416:MGM655420 MQI655416:MQI655420 NAE655416:NAE655420 NKA655416:NKA655420 NTW655416:NTW655420 ODS655416:ODS655420 ONO655416:ONO655420 OXK655416:OXK655420 PHG655416:PHG655420 PRC655416:PRC655420 QAY655416:QAY655420 QKU655416:QKU655420 QUQ655416:QUQ655420 REM655416:REM655420 ROI655416:ROI655420 RYE655416:RYE655420 SIA655416:SIA655420 SRW655416:SRW655420 TBS655416:TBS655420 TLO655416:TLO655420 TVK655416:TVK655420 UFG655416:UFG655420 UPC655416:UPC655420 UYY655416:UYY655420 VIU655416:VIU655420 VSQ655416:VSQ655420 WCM655416:WCM655420 WMI655416:WMI655420 WWE655416:WWE655420 V720952:W720956 JS720952:JS720956 TO720952:TO720956 ADK720952:ADK720956 ANG720952:ANG720956 AXC720952:AXC720956 BGY720952:BGY720956 BQU720952:BQU720956 CAQ720952:CAQ720956 CKM720952:CKM720956 CUI720952:CUI720956 DEE720952:DEE720956 DOA720952:DOA720956 DXW720952:DXW720956 EHS720952:EHS720956 ERO720952:ERO720956 FBK720952:FBK720956 FLG720952:FLG720956 FVC720952:FVC720956 GEY720952:GEY720956 GOU720952:GOU720956 GYQ720952:GYQ720956 HIM720952:HIM720956 HSI720952:HSI720956 ICE720952:ICE720956 IMA720952:IMA720956 IVW720952:IVW720956 JFS720952:JFS720956 JPO720952:JPO720956 JZK720952:JZK720956 KJG720952:KJG720956 KTC720952:KTC720956 LCY720952:LCY720956 LMU720952:LMU720956 LWQ720952:LWQ720956 MGM720952:MGM720956 MQI720952:MQI720956 NAE720952:NAE720956 NKA720952:NKA720956 NTW720952:NTW720956 ODS720952:ODS720956 ONO720952:ONO720956 OXK720952:OXK720956 PHG720952:PHG720956 PRC720952:PRC720956 QAY720952:QAY720956 QKU720952:QKU720956 QUQ720952:QUQ720956 REM720952:REM720956 ROI720952:ROI720956 RYE720952:RYE720956 SIA720952:SIA720956 SRW720952:SRW720956 TBS720952:TBS720956 TLO720952:TLO720956 TVK720952:TVK720956 UFG720952:UFG720956 UPC720952:UPC720956 UYY720952:UYY720956 VIU720952:VIU720956 VSQ720952:VSQ720956 WCM720952:WCM720956 WMI720952:WMI720956 WWE720952:WWE720956 V786488:W786492 JS786488:JS786492 TO786488:TO786492 ADK786488:ADK786492 ANG786488:ANG786492 AXC786488:AXC786492 BGY786488:BGY786492 BQU786488:BQU786492 CAQ786488:CAQ786492 CKM786488:CKM786492 CUI786488:CUI786492 DEE786488:DEE786492 DOA786488:DOA786492 DXW786488:DXW786492 EHS786488:EHS786492 ERO786488:ERO786492 FBK786488:FBK786492 FLG786488:FLG786492 FVC786488:FVC786492 GEY786488:GEY786492 GOU786488:GOU786492 GYQ786488:GYQ786492 HIM786488:HIM786492 HSI786488:HSI786492 ICE786488:ICE786492 IMA786488:IMA786492 IVW786488:IVW786492 JFS786488:JFS786492 JPO786488:JPO786492 JZK786488:JZK786492 KJG786488:KJG786492 KTC786488:KTC786492 LCY786488:LCY786492 LMU786488:LMU786492 LWQ786488:LWQ786492 MGM786488:MGM786492 MQI786488:MQI786492 NAE786488:NAE786492 NKA786488:NKA786492 NTW786488:NTW786492 ODS786488:ODS786492 ONO786488:ONO786492 OXK786488:OXK786492 PHG786488:PHG786492 PRC786488:PRC786492 QAY786488:QAY786492 QKU786488:QKU786492 QUQ786488:QUQ786492 REM786488:REM786492 ROI786488:ROI786492 RYE786488:RYE786492 SIA786488:SIA786492 SRW786488:SRW786492 TBS786488:TBS786492 TLO786488:TLO786492 TVK786488:TVK786492 UFG786488:UFG786492 UPC786488:UPC786492 UYY786488:UYY786492 VIU786488:VIU786492 VSQ786488:VSQ786492 WCM786488:WCM786492 WMI786488:WMI786492 WWE786488:WWE786492 V852024:W852028 JS852024:JS852028 TO852024:TO852028 ADK852024:ADK852028 ANG852024:ANG852028 AXC852024:AXC852028 BGY852024:BGY852028 BQU852024:BQU852028 CAQ852024:CAQ852028 CKM852024:CKM852028 CUI852024:CUI852028 DEE852024:DEE852028 DOA852024:DOA852028 DXW852024:DXW852028 EHS852024:EHS852028 ERO852024:ERO852028 FBK852024:FBK852028 FLG852024:FLG852028 FVC852024:FVC852028 GEY852024:GEY852028 GOU852024:GOU852028 GYQ852024:GYQ852028 HIM852024:HIM852028 HSI852024:HSI852028 ICE852024:ICE852028 IMA852024:IMA852028 IVW852024:IVW852028 JFS852024:JFS852028 JPO852024:JPO852028 JZK852024:JZK852028 KJG852024:KJG852028 KTC852024:KTC852028 LCY852024:LCY852028 LMU852024:LMU852028 LWQ852024:LWQ852028 MGM852024:MGM852028 MQI852024:MQI852028 NAE852024:NAE852028 NKA852024:NKA852028 NTW852024:NTW852028 ODS852024:ODS852028 ONO852024:ONO852028 OXK852024:OXK852028 PHG852024:PHG852028 PRC852024:PRC852028 QAY852024:QAY852028 QKU852024:QKU852028 QUQ852024:QUQ852028 REM852024:REM852028 ROI852024:ROI852028 RYE852024:RYE852028 SIA852024:SIA852028 SRW852024:SRW852028 TBS852024:TBS852028 TLO852024:TLO852028 TVK852024:TVK852028 UFG852024:UFG852028 UPC852024:UPC852028 UYY852024:UYY852028 VIU852024:VIU852028 VSQ852024:VSQ852028 WCM852024:WCM852028 WMI852024:WMI852028 WWE852024:WWE852028 V917560:W917564 JS917560:JS917564 TO917560:TO917564 ADK917560:ADK917564 ANG917560:ANG917564 AXC917560:AXC917564 BGY917560:BGY917564 BQU917560:BQU917564 CAQ917560:CAQ917564 CKM917560:CKM917564 CUI917560:CUI917564 DEE917560:DEE917564 DOA917560:DOA917564 DXW917560:DXW917564 EHS917560:EHS917564 ERO917560:ERO917564 FBK917560:FBK917564 FLG917560:FLG917564 FVC917560:FVC917564 GEY917560:GEY917564 GOU917560:GOU917564 GYQ917560:GYQ917564 HIM917560:HIM917564 HSI917560:HSI917564 ICE917560:ICE917564 IMA917560:IMA917564 IVW917560:IVW917564 JFS917560:JFS917564 JPO917560:JPO917564 JZK917560:JZK917564 KJG917560:KJG917564 KTC917560:KTC917564 LCY917560:LCY917564 LMU917560:LMU917564 LWQ917560:LWQ917564 MGM917560:MGM917564 MQI917560:MQI917564 NAE917560:NAE917564 NKA917560:NKA917564 NTW917560:NTW917564 ODS917560:ODS917564 ONO917560:ONO917564 OXK917560:OXK917564 PHG917560:PHG917564 PRC917560:PRC917564 QAY917560:QAY917564 QKU917560:QKU917564 QUQ917560:QUQ917564 REM917560:REM917564 ROI917560:ROI917564 RYE917560:RYE917564 SIA917560:SIA917564 SRW917560:SRW917564 TBS917560:TBS917564 TLO917560:TLO917564 TVK917560:TVK917564 UFG917560:UFG917564 UPC917560:UPC917564 UYY917560:UYY917564 VIU917560:VIU917564 VSQ917560:VSQ917564 WCM917560:WCM917564 WMI917560:WMI917564 WWE917560:WWE917564 V983096:W983100 JS983096:JS983100 TO983096:TO983100 ADK983096:ADK983100 ANG983096:ANG983100 AXC983096:AXC983100 BGY983096:BGY983100 BQU983096:BQU983100 CAQ983096:CAQ983100 CKM983096:CKM983100 CUI983096:CUI983100 DEE983096:DEE983100 DOA983096:DOA983100 DXW983096:DXW983100 EHS983096:EHS983100 ERO983096:ERO983100 FBK983096:FBK983100 FLG983096:FLG983100 FVC983096:FVC983100 GEY983096:GEY983100 GOU983096:GOU983100 GYQ983096:GYQ983100 HIM983096:HIM983100 HSI983096:HSI983100 ICE983096:ICE983100 IMA983096:IMA983100 IVW983096:IVW983100 JFS983096:JFS983100 JPO983096:JPO983100 JZK983096:JZK983100 KJG983096:KJG983100 KTC983096:KTC983100 LCY983096:LCY983100 LMU983096:LMU983100 LWQ983096:LWQ983100 MGM983096:MGM983100 MQI983096:MQI983100 NAE983096:NAE983100 NKA983096:NKA983100 NTW983096:NTW983100 ODS983096:ODS983100 ONO983096:ONO983100 OXK983096:OXK983100 PHG983096:PHG983100 PRC983096:PRC983100 QAY983096:QAY983100 QKU983096:QKU983100 QUQ983096:QUQ983100 REM983096:REM983100 ROI983096:ROI983100 RYE983096:RYE983100 SIA983096:SIA983100 SRW983096:SRW983100 TBS983096:TBS983100 TLO983096:TLO983100 TVK983096:TVK983100 UFG983096:UFG983100 UPC983096:UPC983100 UYY983096:UYY983100 VIU983096:VIU983100 VSQ983096:VSQ983100 WCM983096:WCM983100 WMI983096:WMI983100 WWE983096:WWE983100 V16:W16 JS14:JS17 TO14:TO17 ADK14:ADK17 ANG14:ANG17 AXC14:AXC17 BGY14:BGY17 BQU14:BQU17 CAQ14:CAQ17 CKM14:CKM17 CUI14:CUI17 DEE14:DEE17 DOA14:DOA17 DXW14:DXW17 EHS14:EHS17 ERO14:ERO17 FBK14:FBK17 FLG14:FLG17 FVC14:FVC17 GEY14:GEY17 GOU14:GOU17 GYQ14:GYQ17 HIM14:HIM17 HSI14:HSI17 ICE14:ICE17 IMA14:IMA17 IVW14:IVW17 JFS14:JFS17 JPO14:JPO17 JZK14:JZK17 KJG14:KJG17 KTC14:KTC17 LCY14:LCY17 LMU14:LMU17 LWQ14:LWQ17 MGM14:MGM17 MQI14:MQI17 NAE14:NAE17 NKA14:NKA17 NTW14:NTW17 ODS14:ODS17 ONO14:ONO17 OXK14:OXK17 PHG14:PHG17 PRC14:PRC17 QAY14:QAY17 QKU14:QKU17 QUQ14:QUQ17 REM14:REM17 ROI14:ROI17 RYE14:RYE17 SIA14:SIA17 SRW14:SRW17 TBS14:TBS17 TLO14:TLO17 TVK14:TVK17 UFG14:UFG17 UPC14:UPC17 UYY14:UYY17 VIU14:VIU17 VSQ14:VSQ17 WCM14:WCM17 WMI14:WMI17" xr:uid="{00000000-0002-0000-3200-000001000000}"/>
  </dataValidations>
  <printOptions horizontalCentered="1"/>
  <pageMargins left="0.70866141732283472" right="0.70866141732283472" top="0.74803149606299213" bottom="0.74803149606299213" header="0.31496062992125984" footer="0.31496062992125984"/>
  <pageSetup paperSize="9" scale="85" orientation="portrait" r:id="rId1"/>
  <headerFooter>
    <oddFooter>&amp;C&amp;P</oddFooter>
  </headerFooter>
  <rowBreaks count="2" manualBreakCount="2">
    <brk id="26" max="24" man="1"/>
    <brk id="48"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Check Box 1">
              <controlPr defaultSize="0" autoFill="0" autoLine="0" autoPict="0">
                <anchor moveWithCells="1" sizeWithCells="1">
                  <from>
                    <xdr:col>20</xdr:col>
                    <xdr:colOff>66675</xdr:colOff>
                    <xdr:row>60</xdr:row>
                    <xdr:rowOff>47625</xdr:rowOff>
                  </from>
                  <to>
                    <xdr:col>20</xdr:col>
                    <xdr:colOff>266700</xdr:colOff>
                    <xdr:row>60</xdr:row>
                    <xdr:rowOff>209550</xdr:rowOff>
                  </to>
                </anchor>
              </controlPr>
            </control>
          </mc:Choice>
        </mc:AlternateContent>
        <mc:AlternateContent xmlns:mc="http://schemas.openxmlformats.org/markup-compatibility/2006">
          <mc:Choice Requires="x14">
            <control shapeId="116738" r:id="rId5" name="Check Box 2">
              <controlPr defaultSize="0" autoFill="0" autoLine="0" autoPict="0">
                <anchor moveWithCells="1" sizeWithCells="1">
                  <from>
                    <xdr:col>17</xdr:col>
                    <xdr:colOff>19050</xdr:colOff>
                    <xdr:row>60</xdr:row>
                    <xdr:rowOff>47625</xdr:rowOff>
                  </from>
                  <to>
                    <xdr:col>17</xdr:col>
                    <xdr:colOff>219075</xdr:colOff>
                    <xdr:row>60</xdr:row>
                    <xdr:rowOff>209550</xdr:rowOff>
                  </to>
                </anchor>
              </controlPr>
            </control>
          </mc:Choice>
        </mc:AlternateContent>
        <mc:AlternateContent xmlns:mc="http://schemas.openxmlformats.org/markup-compatibility/2006">
          <mc:Choice Requires="x14">
            <control shapeId="116739" r:id="rId6" name="Check Box 3">
              <controlPr defaultSize="0" autoFill="0" autoLine="0" autoPict="0">
                <anchor moveWithCells="1">
                  <from>
                    <xdr:col>5</xdr:col>
                    <xdr:colOff>38100</xdr:colOff>
                    <xdr:row>10</xdr:row>
                    <xdr:rowOff>9525</xdr:rowOff>
                  </from>
                  <to>
                    <xdr:col>5</xdr:col>
                    <xdr:colOff>266700</xdr:colOff>
                    <xdr:row>11</xdr:row>
                    <xdr:rowOff>9525</xdr:rowOff>
                  </to>
                </anchor>
              </controlPr>
            </control>
          </mc:Choice>
        </mc:AlternateContent>
        <mc:AlternateContent xmlns:mc="http://schemas.openxmlformats.org/markup-compatibility/2006">
          <mc:Choice Requires="x14">
            <control shapeId="116740" r:id="rId7" name="Check Box 4">
              <controlPr defaultSize="0" autoFill="0" autoLine="0" autoPict="0">
                <anchor moveWithCells="1">
                  <from>
                    <xdr:col>5</xdr:col>
                    <xdr:colOff>38100</xdr:colOff>
                    <xdr:row>8</xdr:row>
                    <xdr:rowOff>238125</xdr:rowOff>
                  </from>
                  <to>
                    <xdr:col>5</xdr:col>
                    <xdr:colOff>266700</xdr:colOff>
                    <xdr:row>9</xdr:row>
                    <xdr:rowOff>209550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F0"/>
  </sheetPr>
  <dimension ref="A1:I39"/>
  <sheetViews>
    <sheetView zoomScaleNormal="100" zoomScaleSheetLayoutView="90" workbookViewId="0">
      <selection activeCell="C8" sqref="C8"/>
    </sheetView>
  </sheetViews>
  <sheetFormatPr defaultColWidth="9" defaultRowHeight="18.75"/>
  <cols>
    <col min="1" max="1" width="30.625" style="434" customWidth="1"/>
    <col min="2" max="2" width="23.5" style="434" bestFit="1" customWidth="1"/>
    <col min="3" max="3" width="3.125" style="434" customWidth="1"/>
    <col min="4" max="4" width="23.375" style="434" customWidth="1"/>
    <col min="5" max="5" width="6.625" style="434" customWidth="1"/>
    <col min="6" max="16384" width="9" style="434"/>
  </cols>
  <sheetData>
    <row r="1" spans="1:6" ht="20.25" customHeight="1">
      <c r="A1" s="431" t="s">
        <v>1210</v>
      </c>
      <c r="B1" s="431"/>
      <c r="C1" s="432"/>
      <c r="D1" s="2577"/>
      <c r="E1" s="2577"/>
      <c r="F1" s="433"/>
    </row>
    <row r="2" spans="1:6" ht="15" customHeight="1">
      <c r="A2" s="431"/>
      <c r="B2" s="431"/>
      <c r="C2" s="432"/>
      <c r="D2" s="432"/>
      <c r="E2" s="432"/>
      <c r="F2" s="433"/>
    </row>
    <row r="3" spans="1:6">
      <c r="A3" s="2578" t="s">
        <v>1211</v>
      </c>
      <c r="B3" s="2578"/>
      <c r="C3" s="2579"/>
      <c r="D3" s="2579"/>
      <c r="E3" s="2579"/>
      <c r="F3" s="433"/>
    </row>
    <row r="4" spans="1:6">
      <c r="A4" s="435"/>
      <c r="B4" s="435"/>
      <c r="C4" s="432"/>
      <c r="D4" s="432"/>
      <c r="E4" s="432"/>
      <c r="F4" s="433"/>
    </row>
    <row r="5" spans="1:6">
      <c r="A5" s="435"/>
      <c r="B5" s="435"/>
      <c r="C5" s="432"/>
      <c r="D5" s="432"/>
      <c r="E5" s="432"/>
      <c r="F5" s="433"/>
    </row>
    <row r="6" spans="1:6">
      <c r="A6" s="436"/>
      <c r="B6" s="437" t="s">
        <v>1212</v>
      </c>
      <c r="C6" s="2580"/>
      <c r="D6" s="2580"/>
      <c r="E6" s="2580"/>
      <c r="F6" s="438"/>
    </row>
    <row r="7" spans="1:6" ht="20.25" customHeight="1">
      <c r="A7" s="436"/>
      <c r="B7" s="437" t="s">
        <v>421</v>
      </c>
      <c r="C7" s="2581"/>
      <c r="D7" s="2581"/>
      <c r="E7" s="2581"/>
      <c r="F7" s="438"/>
    </row>
    <row r="8" spans="1:6" ht="20.25" customHeight="1">
      <c r="A8" s="436"/>
      <c r="B8" s="436"/>
      <c r="C8" s="249"/>
      <c r="D8" s="249"/>
      <c r="E8" s="249"/>
      <c r="F8" s="249"/>
    </row>
    <row r="9" spans="1:6" ht="27" customHeight="1">
      <c r="A9" s="2582" t="s">
        <v>2668</v>
      </c>
      <c r="B9" s="2582"/>
      <c r="C9" s="2579"/>
      <c r="D9" s="2579"/>
      <c r="E9" s="2579"/>
      <c r="F9" s="433"/>
    </row>
    <row r="10" spans="1:6" ht="12.75" customHeight="1">
      <c r="A10" s="439"/>
      <c r="B10" s="439"/>
      <c r="C10" s="432"/>
      <c r="D10" s="432"/>
      <c r="E10" s="432"/>
      <c r="F10" s="433"/>
    </row>
    <row r="11" spans="1:6" ht="12.75" customHeight="1">
      <c r="A11" s="439"/>
      <c r="B11" s="439"/>
      <c r="C11" s="432"/>
      <c r="D11" s="432"/>
      <c r="E11" s="432"/>
      <c r="F11" s="433"/>
    </row>
    <row r="12" spans="1:6" ht="57.75" customHeight="1">
      <c r="A12" s="2583" t="s">
        <v>1213</v>
      </c>
      <c r="B12" s="2583"/>
      <c r="C12" s="2579"/>
      <c r="D12" s="2579"/>
      <c r="E12" s="2579"/>
      <c r="F12" s="433"/>
    </row>
    <row r="13" spans="1:6" ht="21" customHeight="1">
      <c r="A13" s="440"/>
      <c r="B13" s="440"/>
      <c r="C13" s="432"/>
      <c r="D13" s="432"/>
      <c r="E13" s="432"/>
      <c r="F13" s="433"/>
    </row>
    <row r="14" spans="1:6" ht="54" customHeight="1">
      <c r="A14" s="2584"/>
      <c r="B14" s="2585"/>
      <c r="C14" s="2585"/>
      <c r="D14" s="2585"/>
      <c r="E14" s="441" t="s">
        <v>1214</v>
      </c>
      <c r="F14" s="433"/>
    </row>
    <row r="15" spans="1:6" ht="12.75" customHeight="1">
      <c r="A15" s="442"/>
      <c r="B15" s="442"/>
      <c r="C15" s="443"/>
      <c r="D15" s="443"/>
      <c r="E15" s="444"/>
      <c r="F15" s="433"/>
    </row>
    <row r="16" spans="1:6" ht="12.75" customHeight="1">
      <c r="A16" s="442"/>
      <c r="B16" s="442"/>
      <c r="C16" s="443"/>
      <c r="D16" s="443"/>
      <c r="E16" s="444"/>
      <c r="F16" s="433"/>
    </row>
    <row r="17" spans="1:9" ht="51" customHeight="1">
      <c r="A17" s="2586" t="s">
        <v>1215</v>
      </c>
      <c r="B17" s="2586"/>
      <c r="C17" s="2587"/>
      <c r="D17" s="2587"/>
      <c r="E17" s="2587"/>
      <c r="F17" s="433"/>
    </row>
    <row r="18" spans="1:9" ht="19.5" customHeight="1">
      <c r="A18" s="445"/>
      <c r="B18" s="445"/>
      <c r="C18" s="446"/>
      <c r="D18" s="446"/>
      <c r="E18" s="446"/>
      <c r="F18" s="433"/>
    </row>
    <row r="19" spans="1:9" ht="45.75" customHeight="1">
      <c r="A19" s="2573" t="s">
        <v>1216</v>
      </c>
      <c r="B19" s="2574"/>
      <c r="C19" s="447" t="s">
        <v>1217</v>
      </c>
      <c r="D19" s="448"/>
      <c r="E19" s="449" t="s">
        <v>1218</v>
      </c>
      <c r="F19" s="433"/>
      <c r="I19" s="450"/>
    </row>
    <row r="20" spans="1:9" ht="45.75" customHeight="1">
      <c r="A20" s="2573" t="s">
        <v>1219</v>
      </c>
      <c r="B20" s="2574"/>
      <c r="C20" s="447" t="s">
        <v>1220</v>
      </c>
      <c r="D20" s="448"/>
      <c r="E20" s="451" t="s">
        <v>1218</v>
      </c>
      <c r="F20" s="433"/>
    </row>
    <row r="21" spans="1:9" ht="45.75" customHeight="1">
      <c r="A21" s="2573" t="s">
        <v>1221</v>
      </c>
      <c r="B21" s="2574"/>
      <c r="C21" s="447" t="s">
        <v>1222</v>
      </c>
      <c r="D21" s="448"/>
      <c r="E21" s="451" t="s">
        <v>1218</v>
      </c>
      <c r="F21" s="433"/>
    </row>
    <row r="22" spans="1:9" ht="67.5" customHeight="1">
      <c r="A22" s="2573" t="s">
        <v>1223</v>
      </c>
      <c r="B22" s="2574"/>
      <c r="C22" s="2575"/>
      <c r="D22" s="2576"/>
      <c r="E22" s="451" t="s">
        <v>1224</v>
      </c>
      <c r="F22" s="433"/>
    </row>
    <row r="23" spans="1:9">
      <c r="A23" s="452"/>
      <c r="B23" s="452"/>
      <c r="C23" s="433"/>
      <c r="D23" s="433"/>
      <c r="E23" s="433"/>
      <c r="F23" s="433"/>
    </row>
    <row r="24" spans="1:9" s="454" customFormat="1">
      <c r="A24" s="453"/>
      <c r="B24" s="453"/>
      <c r="C24" s="453"/>
      <c r="D24" s="453"/>
    </row>
    <row r="25" spans="1:9" s="454" customFormat="1">
      <c r="A25" s="453"/>
      <c r="B25" s="453"/>
      <c r="C25" s="453"/>
      <c r="D25" s="453"/>
    </row>
    <row r="26" spans="1:9" s="454" customFormat="1">
      <c r="C26" s="453"/>
      <c r="D26" s="453"/>
    </row>
    <row r="27" spans="1:9" s="454" customFormat="1">
      <c r="C27" s="453"/>
      <c r="D27" s="453"/>
    </row>
    <row r="28" spans="1:9" s="454" customFormat="1">
      <c r="C28" s="453"/>
      <c r="D28" s="453"/>
    </row>
    <row r="29" spans="1:9" s="454" customFormat="1">
      <c r="C29" s="453"/>
      <c r="D29" s="453"/>
    </row>
    <row r="30" spans="1:9" s="454" customFormat="1">
      <c r="C30" s="453"/>
      <c r="D30" s="453"/>
    </row>
    <row r="31" spans="1:9" s="454" customFormat="1">
      <c r="C31" s="453"/>
      <c r="D31" s="453"/>
    </row>
    <row r="32" spans="1:9" s="454" customFormat="1">
      <c r="C32" s="453"/>
      <c r="D32" s="453"/>
    </row>
    <row r="33" spans="1:6" s="454" customFormat="1">
      <c r="C33" s="453"/>
      <c r="D33" s="453"/>
    </row>
    <row r="34" spans="1:6" s="454" customFormat="1">
      <c r="C34" s="453"/>
      <c r="D34" s="453"/>
    </row>
    <row r="35" spans="1:6" s="454" customFormat="1">
      <c r="C35" s="453"/>
      <c r="D35" s="453"/>
    </row>
    <row r="36" spans="1:6" s="454" customFormat="1">
      <c r="C36" s="453"/>
      <c r="D36" s="453"/>
    </row>
    <row r="37" spans="1:6" s="454" customFormat="1">
      <c r="C37" s="453"/>
      <c r="D37" s="453"/>
    </row>
    <row r="38" spans="1:6">
      <c r="A38" s="433"/>
      <c r="B38" s="433"/>
      <c r="C38" s="433"/>
      <c r="D38" s="433"/>
      <c r="E38" s="433"/>
      <c r="F38" s="433"/>
    </row>
    <row r="39" spans="1:6">
      <c r="A39" s="433"/>
      <c r="B39" s="433"/>
      <c r="C39" s="433"/>
      <c r="D39" s="433"/>
      <c r="E39" s="433"/>
      <c r="F39" s="433"/>
    </row>
  </sheetData>
  <mergeCells count="13">
    <mergeCell ref="A22:B22"/>
    <mergeCell ref="C22:D22"/>
    <mergeCell ref="D1:E1"/>
    <mergeCell ref="A3:E3"/>
    <mergeCell ref="C6:E6"/>
    <mergeCell ref="C7:E7"/>
    <mergeCell ref="A9:E9"/>
    <mergeCell ref="A12:E12"/>
    <mergeCell ref="A14:D14"/>
    <mergeCell ref="A17:E17"/>
    <mergeCell ref="A19:B19"/>
    <mergeCell ref="A20:B20"/>
    <mergeCell ref="A21:B21"/>
  </mergeCells>
  <phoneticPr fontId="1"/>
  <pageMargins left="0.74803149606299213" right="0.74803149606299213" top="1.1811023622047245" bottom="0.98425196850393704" header="0.51181102362204722" footer="0.51181102362204722"/>
  <pageSetup paperSize="9" scale="91" orientation="portrait" r:id="rId1"/>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89E70-C795-4841-B943-FE619416A1F2}">
  <dimension ref="A1:J36"/>
  <sheetViews>
    <sheetView zoomScaleNormal="100" zoomScaleSheetLayoutView="115" workbookViewId="0">
      <selection activeCell="A4" sqref="A4"/>
    </sheetView>
  </sheetViews>
  <sheetFormatPr defaultColWidth="9" defaultRowHeight="13.5"/>
  <cols>
    <col min="1" max="13" width="10.125" style="1248" customWidth="1"/>
    <col min="14" max="16384" width="9" style="1248"/>
  </cols>
  <sheetData>
    <row r="1" spans="1:10" ht="14.25">
      <c r="A1" s="2600" t="s">
        <v>2711</v>
      </c>
      <c r="B1" s="2600"/>
      <c r="C1" s="2600"/>
      <c r="D1" s="2600"/>
      <c r="E1" s="2600"/>
      <c r="F1" s="2600"/>
      <c r="G1" s="2600"/>
      <c r="H1" s="2600"/>
      <c r="I1" s="2600"/>
      <c r="J1" s="2600"/>
    </row>
    <row r="2" spans="1:10" ht="18.75" customHeight="1">
      <c r="A2" s="2601" t="s">
        <v>2710</v>
      </c>
      <c r="B2" s="2601"/>
      <c r="C2" s="2601"/>
      <c r="D2" s="2601"/>
      <c r="E2" s="2601"/>
      <c r="F2" s="2601"/>
      <c r="G2" s="2601"/>
      <c r="H2" s="2601"/>
      <c r="I2" s="2601"/>
      <c r="J2" s="2601"/>
    </row>
    <row r="3" spans="1:10">
      <c r="A3" s="2602" t="s">
        <v>2401</v>
      </c>
      <c r="B3" s="2602"/>
      <c r="C3" s="2602"/>
      <c r="D3" s="2602"/>
      <c r="E3" s="2602"/>
      <c r="F3" s="2602"/>
      <c r="G3" s="2602"/>
      <c r="H3" s="2602"/>
      <c r="I3" s="2602"/>
      <c r="J3" s="2602"/>
    </row>
    <row r="4" spans="1:10" ht="24.75" customHeight="1" thickBot="1">
      <c r="A4" s="1276"/>
      <c r="B4" s="1276"/>
      <c r="C4" s="1276"/>
      <c r="D4" s="1276"/>
      <c r="E4" s="2603" t="s">
        <v>2709</v>
      </c>
      <c r="F4" s="2603"/>
      <c r="G4" s="2604"/>
      <c r="H4" s="2604"/>
      <c r="I4" s="2604"/>
      <c r="J4" s="1276"/>
    </row>
    <row r="5" spans="1:10" ht="24.75" customHeight="1" thickBot="1">
      <c r="A5" s="1276"/>
      <c r="B5" s="1276"/>
      <c r="C5" s="1276"/>
      <c r="D5" s="1276"/>
      <c r="E5" s="2603" t="s">
        <v>2708</v>
      </c>
      <c r="F5" s="2603"/>
      <c r="G5" s="2605"/>
      <c r="H5" s="2605"/>
      <c r="I5" s="2605"/>
      <c r="J5" s="1276"/>
    </row>
    <row r="6" spans="1:10">
      <c r="A6" s="1276"/>
      <c r="B6" s="1276"/>
      <c r="C6" s="1276"/>
      <c r="D6" s="1276"/>
      <c r="E6" s="2606" t="s">
        <v>383</v>
      </c>
      <c r="F6" s="2606"/>
      <c r="G6" s="2607"/>
      <c r="H6" s="2607"/>
      <c r="I6" s="2607"/>
      <c r="J6" s="1276"/>
    </row>
    <row r="7" spans="1:10" ht="24.75" customHeight="1" thickBot="1">
      <c r="E7" s="2603" t="s">
        <v>2707</v>
      </c>
      <c r="F7" s="2603"/>
      <c r="G7" s="2608"/>
      <c r="H7" s="2608"/>
      <c r="I7" s="2608"/>
      <c r="J7" s="2608"/>
    </row>
    <row r="8" spans="1:10">
      <c r="A8" s="1275"/>
      <c r="B8" s="1275"/>
      <c r="C8" s="1275"/>
      <c r="D8" s="1275"/>
    </row>
    <row r="9" spans="1:10" s="1266" customFormat="1" ht="17.25">
      <c r="A9" s="1267" t="s">
        <v>2706</v>
      </c>
      <c r="B9" s="1267"/>
      <c r="C9" s="1267"/>
      <c r="D9" s="1267"/>
    </row>
    <row r="10" spans="1:10" s="1250" customFormat="1" ht="45" customHeight="1">
      <c r="A10" s="1274" t="s">
        <v>2705</v>
      </c>
      <c r="B10" s="1273"/>
      <c r="C10" s="1273"/>
      <c r="D10" s="1273"/>
      <c r="E10" s="1272"/>
      <c r="F10" s="1271"/>
      <c r="G10" s="2593"/>
      <c r="H10" s="2594"/>
      <c r="I10" s="2609"/>
      <c r="J10" s="1259" t="s">
        <v>2704</v>
      </c>
    </row>
    <row r="11" spans="1:10" s="1250" customFormat="1" ht="45" customHeight="1">
      <c r="A11" s="1274" t="s">
        <v>2703</v>
      </c>
      <c r="B11" s="1273"/>
      <c r="C11" s="1273"/>
      <c r="D11" s="1273"/>
      <c r="E11" s="1272"/>
      <c r="F11" s="1271"/>
      <c r="G11" s="1270"/>
      <c r="H11" s="1269" t="s">
        <v>2698</v>
      </c>
      <c r="I11" s="1269"/>
      <c r="J11" s="1268" t="s">
        <v>2702</v>
      </c>
    </row>
    <row r="12" spans="1:10" s="1250" customFormat="1" ht="14.25">
      <c r="A12" s="1261"/>
      <c r="B12" s="1261"/>
      <c r="C12" s="1261"/>
      <c r="D12" s="1261"/>
    </row>
    <row r="13" spans="1:10" s="1266" customFormat="1" ht="17.25">
      <c r="A13" s="1267" t="s">
        <v>2701</v>
      </c>
      <c r="B13" s="1267"/>
      <c r="C13" s="1267"/>
      <c r="D13" s="1267"/>
    </row>
    <row r="14" spans="1:10" s="1250" customFormat="1" ht="14.25">
      <c r="A14" s="1265" t="s">
        <v>2700</v>
      </c>
      <c r="B14" s="1261"/>
      <c r="C14" s="1261"/>
      <c r="D14" s="1261"/>
    </row>
    <row r="15" spans="1:10" s="1250" customFormat="1" ht="14.25">
      <c r="A15" s="1265" t="s">
        <v>2699</v>
      </c>
      <c r="B15" s="1261"/>
      <c r="C15" s="1261"/>
      <c r="D15" s="1261"/>
      <c r="F15" s="1264"/>
      <c r="G15" s="1263" t="s">
        <v>2698</v>
      </c>
      <c r="H15" s="1264"/>
      <c r="I15" s="1263" t="s">
        <v>2697</v>
      </c>
      <c r="J15" s="1262"/>
    </row>
    <row r="16" spans="1:10" s="1250" customFormat="1" ht="14.25">
      <c r="A16" s="1261"/>
      <c r="B16" s="1261"/>
      <c r="C16" s="1261"/>
      <c r="D16" s="1261"/>
    </row>
    <row r="17" spans="1:10" s="1250" customFormat="1" ht="45" customHeight="1">
      <c r="A17" s="2610" t="s">
        <v>2696</v>
      </c>
      <c r="B17" s="2610"/>
      <c r="C17" s="2610"/>
      <c r="D17" s="2610"/>
      <c r="E17" s="2610"/>
      <c r="F17" s="2610"/>
      <c r="G17" s="2610"/>
      <c r="H17" s="2610"/>
      <c r="I17" s="1260"/>
      <c r="J17" s="1259" t="s">
        <v>2686</v>
      </c>
    </row>
    <row r="18" spans="1:10" s="1250" customFormat="1" ht="45" customHeight="1">
      <c r="A18" s="2597" t="s">
        <v>2695</v>
      </c>
      <c r="B18" s="2598"/>
      <c r="C18" s="2598"/>
      <c r="D18" s="2598"/>
      <c r="E18" s="2598"/>
      <c r="F18" s="2598"/>
      <c r="G18" s="2598"/>
      <c r="H18" s="2599"/>
      <c r="I18" s="1260"/>
      <c r="J18" s="1259" t="s">
        <v>2686</v>
      </c>
    </row>
    <row r="19" spans="1:10" s="1250" customFormat="1" ht="45" customHeight="1">
      <c r="A19" s="2589" t="s">
        <v>2694</v>
      </c>
      <c r="B19" s="2589"/>
      <c r="C19" s="1253" t="s">
        <v>2693</v>
      </c>
      <c r="D19" s="1253"/>
      <c r="E19" s="1260"/>
      <c r="F19" s="1259" t="s">
        <v>2686</v>
      </c>
      <c r="G19" s="1252" t="s">
        <v>2692</v>
      </c>
      <c r="H19" s="1252"/>
      <c r="I19" s="1260"/>
      <c r="J19" s="1259" t="s">
        <v>2686</v>
      </c>
    </row>
    <row r="20" spans="1:10" s="1250" customFormat="1" ht="45" customHeight="1">
      <c r="A20" s="2589"/>
      <c r="B20" s="2589"/>
      <c r="C20" s="1253" t="s">
        <v>2691</v>
      </c>
      <c r="D20" s="1253"/>
      <c r="E20" s="1260"/>
      <c r="F20" s="1259" t="s">
        <v>2686</v>
      </c>
      <c r="G20" s="1252" t="s">
        <v>2690</v>
      </c>
      <c r="H20" s="1252"/>
      <c r="I20" s="1260"/>
      <c r="J20" s="1259" t="s">
        <v>2686</v>
      </c>
    </row>
    <row r="21" spans="1:10" s="1250" customFormat="1" ht="45" customHeight="1">
      <c r="A21" s="2589"/>
      <c r="B21" s="2589"/>
      <c r="C21" s="1253" t="s">
        <v>2689</v>
      </c>
      <c r="D21" s="1253"/>
      <c r="E21" s="1260"/>
      <c r="F21" s="1259" t="s">
        <v>2686</v>
      </c>
      <c r="G21" s="1252" t="s">
        <v>2688</v>
      </c>
      <c r="H21" s="1252"/>
      <c r="I21" s="1260"/>
      <c r="J21" s="1259" t="s">
        <v>2686</v>
      </c>
    </row>
    <row r="22" spans="1:10" s="1250" customFormat="1" ht="45" customHeight="1">
      <c r="A22" s="2590" t="s">
        <v>2687</v>
      </c>
      <c r="B22" s="2591"/>
      <c r="C22" s="2591"/>
      <c r="D22" s="2591"/>
      <c r="E22" s="2591"/>
      <c r="F22" s="2591"/>
      <c r="G22" s="2591"/>
      <c r="H22" s="2592"/>
      <c r="I22" s="1260"/>
      <c r="J22" s="1259" t="s">
        <v>2686</v>
      </c>
    </row>
    <row r="23" spans="1:10" s="1250" customFormat="1" ht="45" customHeight="1">
      <c r="A23" s="1252" t="s">
        <v>2685</v>
      </c>
      <c r="D23" s="1258" t="s">
        <v>2684</v>
      </c>
      <c r="E23" s="1254" t="str">
        <f>IFERROR((E19+I19+E20+I20+E21+I21)/I18,"")</f>
        <v/>
      </c>
      <c r="F23" s="1257" t="s">
        <v>2683</v>
      </c>
      <c r="G23" s="1256"/>
      <c r="H23" s="1256"/>
      <c r="I23" s="1255" t="s">
        <v>2682</v>
      </c>
      <c r="J23" s="1254" t="str">
        <f>IFERROR((E19+I19+I20)/I22,"")</f>
        <v/>
      </c>
    </row>
    <row r="24" spans="1:10" s="1250" customFormat="1" ht="45" customHeight="1">
      <c r="A24" s="1253" t="s">
        <v>2681</v>
      </c>
      <c r="B24" s="1253"/>
      <c r="C24" s="1253"/>
      <c r="D24" s="1253"/>
      <c r="E24" s="1252"/>
      <c r="F24" s="2593"/>
      <c r="G24" s="2594"/>
      <c r="H24" s="2594"/>
      <c r="I24" s="2594"/>
      <c r="J24" s="1251" t="s">
        <v>2680</v>
      </c>
    </row>
    <row r="25" spans="1:10" ht="15.75" customHeight="1">
      <c r="A25" s="2595" t="s">
        <v>1227</v>
      </c>
      <c r="B25" s="2595"/>
      <c r="C25" s="2595"/>
      <c r="D25" s="2595"/>
      <c r="E25" s="2595"/>
      <c r="F25" s="2595"/>
      <c r="G25" s="2595"/>
      <c r="H25" s="2595"/>
      <c r="I25" s="2595"/>
      <c r="J25" s="2595"/>
    </row>
    <row r="26" spans="1:10" ht="15.75" customHeight="1">
      <c r="A26" s="2588" t="s">
        <v>2679</v>
      </c>
      <c r="B26" s="2588"/>
      <c r="C26" s="2588"/>
      <c r="D26" s="2588"/>
      <c r="E26" s="2588"/>
      <c r="F26" s="2588"/>
      <c r="G26" s="2588"/>
      <c r="H26" s="2588"/>
      <c r="I26" s="2588"/>
      <c r="J26" s="2588"/>
    </row>
    <row r="27" spans="1:10" ht="15.75" customHeight="1">
      <c r="A27" s="2588" t="s">
        <v>2678</v>
      </c>
      <c r="B27" s="2588"/>
      <c r="C27" s="2588"/>
      <c r="D27" s="2588"/>
      <c r="E27" s="2588"/>
      <c r="F27" s="2588"/>
      <c r="G27" s="2588"/>
      <c r="H27" s="2588"/>
      <c r="I27" s="2588"/>
      <c r="J27" s="2588"/>
    </row>
    <row r="28" spans="1:10" ht="15.75" customHeight="1">
      <c r="A28" s="2588" t="s">
        <v>2677</v>
      </c>
      <c r="B28" s="2588"/>
      <c r="C28" s="2588"/>
      <c r="D28" s="2588"/>
      <c r="E28" s="2588"/>
      <c r="F28" s="2588"/>
      <c r="G28" s="2588"/>
      <c r="H28" s="2588"/>
      <c r="I28" s="2588"/>
      <c r="J28" s="2588"/>
    </row>
    <row r="29" spans="1:10" ht="15.75" customHeight="1">
      <c r="A29" s="2588" t="s">
        <v>2676</v>
      </c>
      <c r="B29" s="2588"/>
      <c r="C29" s="2588"/>
      <c r="D29" s="2588"/>
      <c r="E29" s="2588"/>
      <c r="F29" s="2588"/>
      <c r="G29" s="2588"/>
      <c r="H29" s="2588"/>
      <c r="I29" s="2588"/>
      <c r="J29" s="2588"/>
    </row>
    <row r="30" spans="1:10" ht="15.75" customHeight="1">
      <c r="A30" s="2596" t="s">
        <v>2675</v>
      </c>
      <c r="B30" s="2596"/>
      <c r="C30" s="2596"/>
      <c r="D30" s="2596"/>
      <c r="E30" s="2596"/>
      <c r="F30" s="2596"/>
      <c r="G30" s="2596"/>
      <c r="H30" s="2596"/>
      <c r="I30" s="2596"/>
      <c r="J30" s="2596"/>
    </row>
    <row r="31" spans="1:10" ht="15.75" customHeight="1">
      <c r="A31" s="2588" t="s">
        <v>2674</v>
      </c>
      <c r="B31" s="2588"/>
      <c r="C31" s="2588"/>
      <c r="D31" s="2588"/>
      <c r="E31" s="2588"/>
      <c r="F31" s="2588"/>
      <c r="G31" s="2588"/>
      <c r="H31" s="2588"/>
      <c r="I31" s="2588"/>
      <c r="J31" s="2588"/>
    </row>
    <row r="32" spans="1:10" ht="15.75" customHeight="1">
      <c r="A32" s="2596" t="s">
        <v>2673</v>
      </c>
      <c r="B32" s="2596"/>
      <c r="C32" s="2596"/>
      <c r="D32" s="2596"/>
      <c r="E32" s="2596"/>
      <c r="F32" s="2596"/>
      <c r="G32" s="2596"/>
      <c r="H32" s="2596"/>
      <c r="I32" s="2596"/>
      <c r="J32" s="2596"/>
    </row>
    <row r="33" spans="1:10" ht="15.75" customHeight="1">
      <c r="A33" s="2588" t="s">
        <v>2672</v>
      </c>
      <c r="B33" s="2588"/>
      <c r="C33" s="2588"/>
      <c r="D33" s="2588"/>
      <c r="E33" s="2588"/>
      <c r="F33" s="2588"/>
      <c r="G33" s="2588"/>
      <c r="H33" s="2588"/>
      <c r="I33" s="2588"/>
      <c r="J33" s="2588"/>
    </row>
    <row r="34" spans="1:10" ht="15.75" customHeight="1">
      <c r="A34" s="1277" t="s">
        <v>2671</v>
      </c>
      <c r="B34" s="1277"/>
      <c r="C34" s="1277"/>
      <c r="D34" s="1277"/>
      <c r="E34" s="1277"/>
      <c r="F34" s="1277"/>
      <c r="G34" s="1277"/>
      <c r="H34" s="1277"/>
      <c r="I34" s="1277"/>
      <c r="J34" s="1277"/>
    </row>
    <row r="35" spans="1:10">
      <c r="A35" s="1278" t="s">
        <v>2670</v>
      </c>
      <c r="B35" s="1277"/>
      <c r="C35" s="1277"/>
      <c r="D35" s="1277"/>
      <c r="E35" s="1277"/>
      <c r="F35" s="1277"/>
      <c r="G35" s="1277"/>
      <c r="H35" s="1277"/>
      <c r="I35" s="1277"/>
      <c r="J35" s="1277"/>
    </row>
    <row r="36" spans="1:10">
      <c r="A36" s="1249"/>
    </row>
  </sheetData>
  <mergeCells count="25">
    <mergeCell ref="A18:H18"/>
    <mergeCell ref="A1:J1"/>
    <mergeCell ref="A2:J2"/>
    <mergeCell ref="A3:J3"/>
    <mergeCell ref="E4:F4"/>
    <mergeCell ref="G4:I4"/>
    <mergeCell ref="E5:F5"/>
    <mergeCell ref="G5:I5"/>
    <mergeCell ref="E6:I6"/>
    <mergeCell ref="E7:F7"/>
    <mergeCell ref="G7:J7"/>
    <mergeCell ref="G10:I10"/>
    <mergeCell ref="A17:H17"/>
    <mergeCell ref="A33:J33"/>
    <mergeCell ref="A19:B21"/>
    <mergeCell ref="A22:H22"/>
    <mergeCell ref="F24:I24"/>
    <mergeCell ref="A25:J25"/>
    <mergeCell ref="A26:J26"/>
    <mergeCell ref="A27:J27"/>
    <mergeCell ref="A28:J28"/>
    <mergeCell ref="A29:J29"/>
    <mergeCell ref="A30:J30"/>
    <mergeCell ref="A31:J31"/>
    <mergeCell ref="A32:J32"/>
  </mergeCells>
  <phoneticPr fontId="1"/>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3329" r:id="rId4" name="Check Box 1">
              <controlPr defaultSize="0" autoFill="0" autoLine="0" autoPict="0">
                <anchor moveWithCells="1">
                  <from>
                    <xdr:col>5</xdr:col>
                    <xdr:colOff>371475</xdr:colOff>
                    <xdr:row>14</xdr:row>
                    <xdr:rowOff>0</xdr:rowOff>
                  </from>
                  <to>
                    <xdr:col>5</xdr:col>
                    <xdr:colOff>647700</xdr:colOff>
                    <xdr:row>15</xdr:row>
                    <xdr:rowOff>0</xdr:rowOff>
                  </to>
                </anchor>
              </controlPr>
            </control>
          </mc:Choice>
        </mc:AlternateContent>
        <mc:AlternateContent xmlns:mc="http://schemas.openxmlformats.org/markup-compatibility/2006">
          <mc:Choice Requires="x14">
            <control shapeId="483330" r:id="rId5" name="Check Box 2">
              <controlPr defaultSize="0" autoFill="0" autoLine="0" autoPict="0">
                <anchor moveWithCells="1">
                  <from>
                    <xdr:col>7</xdr:col>
                    <xdr:colOff>361950</xdr:colOff>
                    <xdr:row>14</xdr:row>
                    <xdr:rowOff>0</xdr:rowOff>
                  </from>
                  <to>
                    <xdr:col>7</xdr:col>
                    <xdr:colOff>638175</xdr:colOff>
                    <xdr:row>15</xdr:row>
                    <xdr:rowOff>0</xdr:rowOff>
                  </to>
                </anchor>
              </controlPr>
            </control>
          </mc:Choice>
        </mc:AlternateContent>
        <mc:AlternateContent xmlns:mc="http://schemas.openxmlformats.org/markup-compatibility/2006">
          <mc:Choice Requires="x14">
            <control shapeId="483333" r:id="rId6" name="Check Box 5">
              <controlPr defaultSize="0" autoFill="0" autoLine="0" autoPict="0">
                <anchor moveWithCells="1">
                  <from>
                    <xdr:col>6</xdr:col>
                    <xdr:colOff>647700</xdr:colOff>
                    <xdr:row>10</xdr:row>
                    <xdr:rowOff>219075</xdr:rowOff>
                  </from>
                  <to>
                    <xdr:col>7</xdr:col>
                    <xdr:colOff>152400</xdr:colOff>
                    <xdr:row>10</xdr:row>
                    <xdr:rowOff>400050</xdr:rowOff>
                  </to>
                </anchor>
              </controlPr>
            </control>
          </mc:Choice>
        </mc:AlternateContent>
        <mc:AlternateContent xmlns:mc="http://schemas.openxmlformats.org/markup-compatibility/2006">
          <mc:Choice Requires="x14">
            <control shapeId="483334" r:id="rId7" name="Check Box 6">
              <controlPr defaultSize="0" autoFill="0" autoLine="0" autoPict="0">
                <anchor moveWithCells="1">
                  <from>
                    <xdr:col>8</xdr:col>
                    <xdr:colOff>657225</xdr:colOff>
                    <xdr:row>10</xdr:row>
                    <xdr:rowOff>219075</xdr:rowOff>
                  </from>
                  <to>
                    <xdr:col>9</xdr:col>
                    <xdr:colOff>161925</xdr:colOff>
                    <xdr:row>10</xdr:row>
                    <xdr:rowOff>400050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CACBC-4859-4AB4-A761-EFD5282D99EC}">
  <sheetPr>
    <tabColor rgb="FF00B0F0"/>
  </sheetPr>
  <dimension ref="A1:R71"/>
  <sheetViews>
    <sheetView zoomScaleNormal="100" workbookViewId="0">
      <selection activeCell="V42" sqref="V42"/>
    </sheetView>
  </sheetViews>
  <sheetFormatPr defaultColWidth="9" defaultRowHeight="13.5"/>
  <cols>
    <col min="1" max="4" width="5" style="1383" customWidth="1"/>
    <col min="5" max="5" width="10.125" style="1383" customWidth="1"/>
    <col min="6" max="9" width="5" style="1383" customWidth="1"/>
    <col min="10" max="10" width="10.125" style="1383" customWidth="1"/>
    <col min="11" max="18" width="5" style="1383" customWidth="1"/>
    <col min="19" max="21" width="10.125" style="1383" customWidth="1"/>
    <col min="22" max="16384" width="9" style="1383"/>
  </cols>
  <sheetData>
    <row r="1" spans="1:18" ht="14.25">
      <c r="A1" s="2622" t="s">
        <v>2819</v>
      </c>
      <c r="B1" s="2622"/>
      <c r="C1" s="2622"/>
      <c r="D1" s="2622"/>
      <c r="E1" s="2622"/>
      <c r="F1" s="2622"/>
      <c r="G1" s="2622"/>
      <c r="H1" s="2622"/>
      <c r="I1" s="2622"/>
      <c r="J1" s="2622"/>
      <c r="K1" s="2622"/>
      <c r="L1" s="2622"/>
      <c r="M1" s="2622"/>
      <c r="N1" s="2622"/>
      <c r="O1" s="2622"/>
      <c r="P1" s="2622"/>
      <c r="Q1" s="2622"/>
      <c r="R1" s="2622"/>
    </row>
    <row r="2" spans="1:18" ht="14.25">
      <c r="A2" s="1384"/>
      <c r="B2" s="1384"/>
      <c r="C2" s="1384"/>
      <c r="D2" s="1384"/>
      <c r="E2" s="1384"/>
      <c r="F2" s="1384"/>
      <c r="G2" s="1384"/>
      <c r="H2" s="1384"/>
      <c r="I2" s="1384"/>
      <c r="J2" s="1385" t="s">
        <v>2820</v>
      </c>
      <c r="L2" s="2623"/>
      <c r="M2" s="2623"/>
      <c r="N2" s="2623"/>
      <c r="O2" s="2624"/>
      <c r="P2" s="2624"/>
      <c r="Q2" s="2624"/>
      <c r="R2" s="2624"/>
    </row>
    <row r="3" spans="1:18" ht="14.25">
      <c r="A3" s="1384"/>
      <c r="B3" s="1384"/>
      <c r="C3" s="1384"/>
      <c r="D3" s="1384"/>
      <c r="E3" s="1384"/>
      <c r="F3" s="1384"/>
      <c r="G3" s="1384"/>
      <c r="H3" s="1384"/>
      <c r="I3" s="1384"/>
      <c r="J3" s="1385" t="s">
        <v>2821</v>
      </c>
      <c r="L3" s="2625"/>
      <c r="M3" s="2625"/>
      <c r="N3" s="2625"/>
      <c r="O3" s="2626"/>
      <c r="P3" s="2626"/>
      <c r="Q3" s="2626"/>
      <c r="R3" s="2626"/>
    </row>
    <row r="4" spans="1:18" ht="14.25">
      <c r="A4" s="1384"/>
      <c r="B4" s="1384"/>
      <c r="C4" s="1384"/>
      <c r="D4" s="1384"/>
      <c r="E4" s="1384"/>
      <c r="F4" s="1384"/>
      <c r="G4" s="1384"/>
      <c r="H4" s="1384"/>
      <c r="I4" s="1384"/>
      <c r="K4" s="1384"/>
      <c r="L4" s="1385" t="s">
        <v>2822</v>
      </c>
      <c r="M4" s="1384"/>
      <c r="N4" s="1384"/>
      <c r="O4" s="1384"/>
      <c r="P4" s="1384"/>
      <c r="Q4" s="1384"/>
    </row>
    <row r="5" spans="1:18" ht="14.25">
      <c r="A5" s="1384"/>
      <c r="B5" s="1384"/>
      <c r="C5" s="1384"/>
      <c r="D5" s="1384"/>
      <c r="E5" s="1384"/>
      <c r="F5" s="1384"/>
      <c r="G5" s="1384"/>
      <c r="H5" s="1384"/>
      <c r="I5" s="1384"/>
      <c r="J5" s="1385" t="s">
        <v>2823</v>
      </c>
      <c r="L5" s="2623"/>
      <c r="M5" s="2623"/>
      <c r="N5" s="2623"/>
      <c r="O5" s="2623"/>
      <c r="P5" s="2623"/>
      <c r="Q5" s="2623"/>
      <c r="R5" s="2623"/>
    </row>
    <row r="6" spans="1:18" ht="14.25">
      <c r="A6" s="1384"/>
      <c r="B6" s="1384"/>
      <c r="C6" s="1384"/>
      <c r="D6" s="1384"/>
      <c r="E6" s="1384"/>
      <c r="F6" s="1384"/>
      <c r="G6" s="1384"/>
      <c r="H6" s="1384"/>
      <c r="I6" s="1384"/>
      <c r="J6" s="1384"/>
      <c r="K6" s="1384"/>
      <c r="L6" s="1384"/>
      <c r="M6" s="1384"/>
      <c r="N6" s="1384"/>
      <c r="O6" s="1384"/>
      <c r="P6" s="1384"/>
      <c r="Q6" s="1384"/>
      <c r="R6" s="1386"/>
    </row>
    <row r="7" spans="1:18" ht="18.75" customHeight="1">
      <c r="A7" s="2611" t="s">
        <v>2824</v>
      </c>
      <c r="B7" s="2611"/>
      <c r="C7" s="2611"/>
      <c r="D7" s="2611"/>
      <c r="E7" s="2611"/>
      <c r="F7" s="2611"/>
      <c r="G7" s="2611"/>
      <c r="H7" s="2611"/>
      <c r="I7" s="2611"/>
      <c r="J7" s="2611"/>
      <c r="K7" s="2611"/>
      <c r="L7" s="2611"/>
      <c r="M7" s="2611"/>
      <c r="N7" s="2611"/>
      <c r="O7" s="2611"/>
      <c r="P7" s="2611"/>
      <c r="Q7" s="2611"/>
      <c r="R7" s="2611"/>
    </row>
    <row r="8" spans="1:18">
      <c r="A8" s="2612"/>
      <c r="B8" s="2612"/>
      <c r="C8" s="2612"/>
      <c r="D8" s="2612"/>
      <c r="E8" s="2612"/>
      <c r="F8" s="2612"/>
      <c r="G8" s="2612"/>
      <c r="H8" s="2612"/>
      <c r="I8" s="2612"/>
      <c r="J8" s="2612"/>
      <c r="K8" s="2612"/>
      <c r="L8" s="2612"/>
      <c r="M8" s="2612"/>
      <c r="N8" s="2612"/>
      <c r="O8" s="2612"/>
      <c r="P8" s="2612"/>
      <c r="Q8" s="2612"/>
      <c r="R8" s="2612"/>
    </row>
    <row r="9" spans="1:18" s="1388" customFormat="1" ht="17.25">
      <c r="A9" s="1387" t="s">
        <v>2706</v>
      </c>
      <c r="B9" s="1387"/>
      <c r="C9" s="1387"/>
      <c r="D9" s="1387"/>
      <c r="E9" s="1387"/>
      <c r="F9" s="1387"/>
      <c r="G9" s="1387"/>
      <c r="H9" s="1387"/>
    </row>
    <row r="10" spans="1:18" s="1389" customFormat="1" ht="45" customHeight="1">
      <c r="A10" s="2613" t="s">
        <v>2705</v>
      </c>
      <c r="B10" s="2614"/>
      <c r="C10" s="2614"/>
      <c r="D10" s="2614"/>
      <c r="E10" s="2614"/>
      <c r="F10" s="2614"/>
      <c r="G10" s="2614"/>
      <c r="H10" s="2614"/>
      <c r="I10" s="2614"/>
      <c r="J10" s="2614"/>
      <c r="K10" s="2614"/>
      <c r="L10" s="2614"/>
      <c r="M10" s="2615"/>
      <c r="N10" s="2615"/>
      <c r="O10" s="2615"/>
      <c r="P10" s="2616"/>
      <c r="Q10" s="2617" t="s">
        <v>2704</v>
      </c>
      <c r="R10" s="2618"/>
    </row>
    <row r="11" spans="1:18" s="1389" customFormat="1" ht="45" customHeight="1">
      <c r="A11" s="2619" t="s">
        <v>2703</v>
      </c>
      <c r="B11" s="2619"/>
      <c r="C11" s="2619"/>
      <c r="D11" s="2619"/>
      <c r="E11" s="2619"/>
      <c r="F11" s="2619"/>
      <c r="G11" s="2619"/>
      <c r="H11" s="2619"/>
      <c r="I11" s="2619"/>
      <c r="J11" s="2619"/>
      <c r="K11" s="2619"/>
      <c r="L11" s="2619"/>
      <c r="M11" s="1390"/>
      <c r="N11" s="2620" t="s">
        <v>2698</v>
      </c>
      <c r="O11" s="2620"/>
      <c r="P11" s="1390"/>
      <c r="Q11" s="2620" t="s">
        <v>2702</v>
      </c>
      <c r="R11" s="2621"/>
    </row>
    <row r="12" spans="1:18" s="1389" customFormat="1" ht="14.25">
      <c r="A12" s="1391"/>
      <c r="B12" s="1391"/>
      <c r="C12" s="1391"/>
      <c r="D12" s="1391"/>
      <c r="E12" s="1391"/>
      <c r="F12" s="1391"/>
      <c r="G12" s="1391"/>
      <c r="H12" s="1391"/>
    </row>
    <row r="13" spans="1:18" s="1388" customFormat="1" ht="17.25">
      <c r="A13" s="1387" t="s">
        <v>2701</v>
      </c>
      <c r="B13" s="1387"/>
      <c r="C13" s="1387"/>
      <c r="D13" s="1387"/>
      <c r="E13" s="1387"/>
      <c r="F13" s="1387"/>
      <c r="G13" s="1387"/>
      <c r="H13" s="1387"/>
    </row>
    <row r="14" spans="1:18" s="1389" customFormat="1" ht="14.25">
      <c r="A14" s="1392" t="s">
        <v>2700</v>
      </c>
      <c r="B14" s="1392"/>
      <c r="C14" s="1392"/>
      <c r="D14" s="1391"/>
      <c r="E14" s="1391"/>
      <c r="F14" s="1391"/>
      <c r="G14" s="1391"/>
      <c r="H14" s="1391"/>
    </row>
    <row r="15" spans="1:18" s="1389" customFormat="1" ht="18.75" customHeight="1">
      <c r="A15" s="1392" t="s">
        <v>2699</v>
      </c>
      <c r="B15" s="1392"/>
      <c r="C15" s="1392"/>
      <c r="D15" s="1391"/>
      <c r="E15" s="1391"/>
      <c r="F15" s="1391"/>
      <c r="G15" s="1391"/>
      <c r="H15" s="1391"/>
      <c r="L15" s="1393"/>
      <c r="M15" s="2641" t="s">
        <v>2825</v>
      </c>
      <c r="N15" s="2641"/>
      <c r="O15" s="1393"/>
      <c r="P15" s="2641" t="s">
        <v>2697</v>
      </c>
      <c r="Q15" s="2641"/>
    </row>
    <row r="16" spans="1:18" s="1389" customFormat="1" ht="14.25">
      <c r="A16" s="1391"/>
      <c r="B16" s="1391"/>
      <c r="C16" s="1391"/>
      <c r="D16" s="1391"/>
      <c r="E16" s="1391"/>
      <c r="F16" s="1391"/>
      <c r="G16" s="1391"/>
      <c r="H16" s="1391"/>
    </row>
    <row r="17" spans="1:18" s="1389" customFormat="1" ht="16.5" customHeight="1">
      <c r="A17" s="2640" t="s">
        <v>2826</v>
      </c>
      <c r="B17" s="2640"/>
      <c r="C17" s="2640"/>
      <c r="D17" s="2640"/>
      <c r="E17" s="2640"/>
      <c r="F17" s="2640"/>
      <c r="G17" s="2640"/>
      <c r="H17" s="2640"/>
      <c r="I17" s="2640"/>
      <c r="J17" s="2640"/>
      <c r="K17" s="2640"/>
      <c r="L17" s="2640"/>
      <c r="M17" s="2640"/>
      <c r="N17" s="2640"/>
      <c r="O17" s="2640"/>
      <c r="P17" s="2640"/>
      <c r="Q17" s="2640"/>
      <c r="R17" s="2640"/>
    </row>
    <row r="18" spans="1:18" s="1389" customFormat="1" ht="16.5" customHeight="1">
      <c r="A18" s="2642" t="s">
        <v>2827</v>
      </c>
      <c r="B18" s="2642"/>
      <c r="C18" s="2642"/>
      <c r="D18" s="2642"/>
      <c r="E18" s="2642"/>
      <c r="F18" s="2642"/>
      <c r="G18" s="2642"/>
      <c r="H18" s="2642"/>
      <c r="I18" s="2642"/>
      <c r="J18" s="2642"/>
      <c r="K18" s="2642"/>
      <c r="L18" s="2642"/>
      <c r="M18" s="2642"/>
      <c r="N18" s="2642"/>
      <c r="O18" s="2642"/>
      <c r="P18" s="2642"/>
      <c r="Q18" s="2642"/>
      <c r="R18" s="2642"/>
    </row>
    <row r="19" spans="1:18" s="1389" customFormat="1" ht="45" customHeight="1">
      <c r="A19" s="2643" t="s">
        <v>2828</v>
      </c>
      <c r="B19" s="2644"/>
      <c r="C19" s="2644"/>
      <c r="D19" s="2644"/>
      <c r="E19" s="2644"/>
      <c r="F19" s="2644"/>
      <c r="G19" s="2644"/>
      <c r="H19" s="2644"/>
      <c r="I19" s="2644"/>
      <c r="J19" s="2644"/>
      <c r="K19" s="2644"/>
      <c r="L19" s="2644"/>
      <c r="M19" s="2644"/>
      <c r="N19" s="2644"/>
      <c r="O19" s="2645"/>
      <c r="P19" s="2630"/>
      <c r="Q19" s="2631"/>
      <c r="R19" s="1394" t="s">
        <v>2829</v>
      </c>
    </row>
    <row r="20" spans="1:18" s="1389" customFormat="1" ht="45" customHeight="1">
      <c r="A20" s="2627" t="s">
        <v>2830</v>
      </c>
      <c r="B20" s="2628"/>
      <c r="C20" s="2628"/>
      <c r="D20" s="2628"/>
      <c r="E20" s="2628"/>
      <c r="F20" s="2628"/>
      <c r="G20" s="2628"/>
      <c r="H20" s="2628"/>
      <c r="I20" s="2628"/>
      <c r="J20" s="2628"/>
      <c r="K20" s="2628"/>
      <c r="L20" s="2628"/>
      <c r="M20" s="2628"/>
      <c r="N20" s="2628"/>
      <c r="O20" s="2629"/>
      <c r="P20" s="2630"/>
      <c r="Q20" s="2631"/>
      <c r="R20" s="1394" t="s">
        <v>2831</v>
      </c>
    </row>
    <row r="21" spans="1:18" s="1389" customFormat="1" ht="22.5" customHeight="1">
      <c r="A21" s="2632" t="s">
        <v>2832</v>
      </c>
      <c r="B21" s="2633"/>
      <c r="C21" s="2633"/>
      <c r="D21" s="2633"/>
      <c r="E21" s="2633"/>
      <c r="F21" s="2633"/>
      <c r="G21" s="2633"/>
      <c r="H21" s="2633"/>
      <c r="I21" s="2633"/>
      <c r="J21" s="2633"/>
      <c r="K21" s="2633"/>
      <c r="L21" s="2633"/>
      <c r="M21" s="2633"/>
      <c r="N21" s="2633"/>
      <c r="O21" s="2634"/>
      <c r="P21" s="2630"/>
      <c r="Q21" s="2631"/>
      <c r="R21" s="1394" t="s">
        <v>2831</v>
      </c>
    </row>
    <row r="22" spans="1:18" s="1389" customFormat="1" ht="22.5" customHeight="1">
      <c r="A22" s="2635"/>
      <c r="B22" s="2636"/>
      <c r="C22" s="2636"/>
      <c r="D22" s="2636"/>
      <c r="E22" s="2636"/>
      <c r="F22" s="2636"/>
      <c r="G22" s="2636"/>
      <c r="H22" s="2636"/>
      <c r="I22" s="2636"/>
      <c r="J22" s="2636"/>
      <c r="K22" s="2636"/>
      <c r="L22" s="2636"/>
      <c r="M22" s="2636"/>
      <c r="N22" s="2636"/>
      <c r="O22" s="2637"/>
      <c r="P22" s="1395" t="str">
        <f>IF(AND(P21&lt;=300,P21&gt;0),"☑","□")</f>
        <v>□</v>
      </c>
      <c r="Q22" s="2638" t="s">
        <v>2833</v>
      </c>
      <c r="R22" s="2639"/>
    </row>
    <row r="23" spans="1:18" s="1389" customFormat="1" ht="17.25" customHeight="1">
      <c r="A23" s="1396"/>
      <c r="B23" s="1396"/>
      <c r="C23" s="1396"/>
      <c r="D23" s="1396"/>
      <c r="E23" s="1396"/>
      <c r="F23" s="1396"/>
      <c r="G23" s="1396"/>
      <c r="H23" s="1396"/>
      <c r="I23" s="1396"/>
      <c r="J23" s="1396"/>
      <c r="K23" s="1396"/>
      <c r="L23" s="1396"/>
      <c r="M23" s="1396"/>
      <c r="N23" s="1396"/>
      <c r="O23" s="1396"/>
      <c r="P23" s="1397"/>
      <c r="Q23" s="1397"/>
      <c r="R23" s="1398"/>
    </row>
    <row r="24" spans="1:18" s="1389" customFormat="1" ht="17.25" customHeight="1">
      <c r="A24" s="2640" t="s">
        <v>2834</v>
      </c>
      <c r="B24" s="2640"/>
      <c r="C24" s="2640"/>
      <c r="D24" s="2640"/>
      <c r="E24" s="2640"/>
      <c r="F24" s="2640"/>
      <c r="G24" s="2640"/>
      <c r="H24" s="2640"/>
      <c r="I24" s="2640"/>
      <c r="J24" s="2640"/>
      <c r="K24" s="2640"/>
      <c r="L24" s="2640"/>
      <c r="M24" s="2640"/>
      <c r="N24" s="2640"/>
      <c r="O24" s="2640"/>
      <c r="P24" s="2640"/>
      <c r="Q24" s="2640"/>
      <c r="R24" s="2640"/>
    </row>
    <row r="25" spans="1:18" s="1389" customFormat="1" ht="17.25" customHeight="1">
      <c r="A25" s="2640" t="s">
        <v>2835</v>
      </c>
      <c r="B25" s="2640"/>
      <c r="C25" s="2640"/>
      <c r="D25" s="2640"/>
      <c r="E25" s="2640"/>
      <c r="F25" s="2640"/>
      <c r="G25" s="2640"/>
      <c r="H25" s="2640"/>
      <c r="I25" s="2640"/>
      <c r="J25" s="2640"/>
      <c r="K25" s="2640"/>
      <c r="L25" s="2640"/>
      <c r="M25" s="2640"/>
      <c r="N25" s="2640"/>
      <c r="O25" s="2640"/>
      <c r="P25" s="2640"/>
      <c r="Q25" s="2640"/>
      <c r="R25" s="2640"/>
    </row>
    <row r="26" spans="1:18" s="1389" customFormat="1" ht="17.25" customHeight="1">
      <c r="A26" s="2646"/>
      <c r="B26" s="2647"/>
      <c r="C26" s="2647"/>
      <c r="D26" s="2647"/>
      <c r="E26" s="2647"/>
      <c r="F26" s="2647"/>
      <c r="G26" s="2647"/>
      <c r="H26" s="2647"/>
      <c r="I26" s="2647"/>
      <c r="J26" s="2647"/>
      <c r="K26" s="2647"/>
      <c r="L26" s="2647"/>
      <c r="M26" s="2648" t="s">
        <v>2836</v>
      </c>
      <c r="N26" s="2648"/>
      <c r="O26" s="2648"/>
      <c r="P26" s="2648"/>
      <c r="Q26" s="2646" t="s">
        <v>2837</v>
      </c>
      <c r="R26" s="2649"/>
    </row>
    <row r="27" spans="1:18" s="1389" customFormat="1" ht="17.25" customHeight="1">
      <c r="A27" s="2650" t="s">
        <v>2838</v>
      </c>
      <c r="B27" s="2651"/>
      <c r="C27" s="2651"/>
      <c r="D27" s="2651"/>
      <c r="E27" s="2651"/>
      <c r="F27" s="2651"/>
      <c r="G27" s="2651"/>
      <c r="H27" s="2651"/>
      <c r="I27" s="2651"/>
      <c r="J27" s="2651"/>
      <c r="K27" s="2651"/>
      <c r="L27" s="2652"/>
      <c r="M27" s="2656" t="s">
        <v>2839</v>
      </c>
      <c r="N27" s="1399"/>
      <c r="O27" s="2659" t="s">
        <v>2840</v>
      </c>
      <c r="P27" s="2660"/>
      <c r="Q27" s="2661" t="s">
        <v>2841</v>
      </c>
      <c r="R27" s="2662"/>
    </row>
    <row r="28" spans="1:18" s="1389" customFormat="1" ht="17.25" customHeight="1">
      <c r="A28" s="2653"/>
      <c r="B28" s="2654"/>
      <c r="C28" s="2654"/>
      <c r="D28" s="2654"/>
      <c r="E28" s="2654"/>
      <c r="F28" s="2654"/>
      <c r="G28" s="2654"/>
      <c r="H28" s="2654"/>
      <c r="I28" s="2654"/>
      <c r="J28" s="2654"/>
      <c r="K28" s="2654"/>
      <c r="L28" s="2655"/>
      <c r="M28" s="2657"/>
      <c r="N28" s="2663" t="s">
        <v>2842</v>
      </c>
      <c r="O28" s="2664"/>
      <c r="P28" s="2665"/>
      <c r="Q28" s="2666" t="s">
        <v>2842</v>
      </c>
      <c r="R28" s="2667"/>
    </row>
    <row r="29" spans="1:18" s="1389" customFormat="1" ht="17.25" customHeight="1">
      <c r="A29" s="2653"/>
      <c r="B29" s="2654"/>
      <c r="C29" s="2654"/>
      <c r="D29" s="2654"/>
      <c r="E29" s="2654"/>
      <c r="F29" s="2654"/>
      <c r="G29" s="2654"/>
      <c r="H29" s="2654"/>
      <c r="I29" s="2654"/>
      <c r="J29" s="2654"/>
      <c r="K29" s="2654"/>
      <c r="L29" s="2655"/>
      <c r="M29" s="2658"/>
      <c r="N29" s="1400"/>
      <c r="O29" s="2668" t="s">
        <v>2843</v>
      </c>
      <c r="P29" s="2669"/>
      <c r="Q29" s="2670" t="s">
        <v>2844</v>
      </c>
      <c r="R29" s="2671"/>
    </row>
    <row r="30" spans="1:18" s="1389" customFormat="1" ht="17.25" customHeight="1">
      <c r="A30" s="2672"/>
      <c r="B30" s="2673" t="s">
        <v>2845</v>
      </c>
      <c r="C30" s="2674"/>
      <c r="D30" s="2674"/>
      <c r="E30" s="2674"/>
      <c r="F30" s="2674"/>
      <c r="G30" s="2674"/>
      <c r="H30" s="2674"/>
      <c r="I30" s="2674"/>
      <c r="J30" s="2674"/>
      <c r="K30" s="2674"/>
      <c r="L30" s="2675"/>
      <c r="M30" s="2656" t="s">
        <v>2846</v>
      </c>
      <c r="N30" s="1399"/>
      <c r="O30" s="2659" t="s">
        <v>2840</v>
      </c>
      <c r="P30" s="2660"/>
      <c r="Q30" s="2661" t="s">
        <v>2847</v>
      </c>
      <c r="R30" s="2662"/>
    </row>
    <row r="31" spans="1:18" s="1389" customFormat="1" ht="17.25" customHeight="1">
      <c r="A31" s="2672"/>
      <c r="B31" s="2676"/>
      <c r="C31" s="2677"/>
      <c r="D31" s="2677"/>
      <c r="E31" s="2677"/>
      <c r="F31" s="2677"/>
      <c r="G31" s="2677"/>
      <c r="H31" s="2677"/>
      <c r="I31" s="2677"/>
      <c r="J31" s="2677"/>
      <c r="K31" s="2677"/>
      <c r="L31" s="2678"/>
      <c r="M31" s="2657"/>
      <c r="N31" s="2663" t="s">
        <v>2842</v>
      </c>
      <c r="O31" s="2664"/>
      <c r="P31" s="2665"/>
      <c r="Q31" s="2666" t="s">
        <v>2842</v>
      </c>
      <c r="R31" s="2667"/>
    </row>
    <row r="32" spans="1:18" s="1389" customFormat="1" ht="17.25" customHeight="1">
      <c r="A32" s="2672"/>
      <c r="B32" s="2679"/>
      <c r="C32" s="2680"/>
      <c r="D32" s="2680"/>
      <c r="E32" s="2680"/>
      <c r="F32" s="2680"/>
      <c r="G32" s="2680"/>
      <c r="H32" s="2680"/>
      <c r="I32" s="2680"/>
      <c r="J32" s="2680"/>
      <c r="K32" s="2680"/>
      <c r="L32" s="2681"/>
      <c r="M32" s="2658"/>
      <c r="N32" s="1400"/>
      <c r="O32" s="2682" t="s">
        <v>2848</v>
      </c>
      <c r="P32" s="2683"/>
      <c r="Q32" s="2670" t="s">
        <v>2849</v>
      </c>
      <c r="R32" s="2671"/>
    </row>
    <row r="33" spans="1:18" s="1389" customFormat="1" ht="17.25" customHeight="1">
      <c r="A33" s="2672"/>
      <c r="B33" s="2684" t="s">
        <v>2850</v>
      </c>
      <c r="C33" s="2685"/>
      <c r="D33" s="2689" t="s">
        <v>2851</v>
      </c>
      <c r="E33" s="2689"/>
      <c r="F33" s="2689"/>
      <c r="G33" s="2689"/>
      <c r="H33" s="2689"/>
      <c r="I33" s="2689"/>
      <c r="J33" s="2689"/>
      <c r="K33" s="1401"/>
      <c r="L33" s="1402" t="s">
        <v>2840</v>
      </c>
      <c r="M33" s="2690" t="s">
        <v>2852</v>
      </c>
      <c r="N33" s="2691"/>
      <c r="O33" s="2691"/>
      <c r="P33" s="2692"/>
      <c r="Q33" s="1403"/>
      <c r="R33" s="1402" t="s">
        <v>2840</v>
      </c>
    </row>
    <row r="34" spans="1:18" s="1389" customFormat="1" ht="17.25" customHeight="1">
      <c r="A34" s="2672"/>
      <c r="B34" s="2666"/>
      <c r="C34" s="2686"/>
      <c r="D34" s="2689" t="s">
        <v>2853</v>
      </c>
      <c r="E34" s="2689"/>
      <c r="F34" s="2689"/>
      <c r="G34" s="2689"/>
      <c r="H34" s="2689"/>
      <c r="I34" s="2689"/>
      <c r="J34" s="2689"/>
      <c r="K34" s="1401"/>
      <c r="L34" s="1402" t="s">
        <v>2840</v>
      </c>
      <c r="M34" s="2690" t="s">
        <v>2854</v>
      </c>
      <c r="N34" s="2691"/>
      <c r="O34" s="2691"/>
      <c r="P34" s="2692"/>
      <c r="Q34" s="1403"/>
      <c r="R34" s="1402" t="s">
        <v>2840</v>
      </c>
    </row>
    <row r="35" spans="1:18" s="1389" customFormat="1" ht="17.25" customHeight="1">
      <c r="A35" s="2672"/>
      <c r="B35" s="2666"/>
      <c r="C35" s="2686"/>
      <c r="D35" s="2689" t="s">
        <v>2855</v>
      </c>
      <c r="E35" s="2689"/>
      <c r="F35" s="2689"/>
      <c r="G35" s="2689"/>
      <c r="H35" s="2689"/>
      <c r="I35" s="2689"/>
      <c r="J35" s="2689"/>
      <c r="K35" s="1401"/>
      <c r="L35" s="1402" t="s">
        <v>2840</v>
      </c>
      <c r="M35" s="2690" t="s">
        <v>2856</v>
      </c>
      <c r="N35" s="2691"/>
      <c r="O35" s="2691"/>
      <c r="P35" s="2692"/>
      <c r="Q35" s="1403"/>
      <c r="R35" s="1402" t="s">
        <v>2840</v>
      </c>
    </row>
    <row r="36" spans="1:18" s="1389" customFormat="1" ht="17.25" customHeight="1">
      <c r="A36" s="2672"/>
      <c r="B36" s="2687"/>
      <c r="C36" s="2688"/>
      <c r="D36" s="2689" t="s">
        <v>2857</v>
      </c>
      <c r="E36" s="2689"/>
      <c r="F36" s="2689"/>
      <c r="G36" s="2689"/>
      <c r="H36" s="2689"/>
      <c r="I36" s="2689"/>
      <c r="J36" s="2689"/>
      <c r="K36" s="1401"/>
      <c r="L36" s="1402" t="s">
        <v>2840</v>
      </c>
      <c r="M36" s="1404"/>
      <c r="N36" s="1404"/>
      <c r="O36" s="1404"/>
      <c r="P36" s="1404"/>
      <c r="Q36" s="1404"/>
      <c r="R36" s="1404"/>
    </row>
    <row r="37" spans="1:18" s="1389" customFormat="1" ht="17.25" customHeight="1">
      <c r="A37" s="1405"/>
      <c r="B37" s="1405"/>
      <c r="C37" s="1405"/>
      <c r="D37" s="1405"/>
      <c r="E37" s="1405"/>
      <c r="F37" s="1405"/>
      <c r="G37" s="1405"/>
      <c r="H37" s="1405"/>
      <c r="I37" s="1405"/>
      <c r="J37" s="1405"/>
      <c r="K37" s="1405"/>
      <c r="L37" s="1405"/>
      <c r="M37" s="1405"/>
      <c r="N37" s="1405"/>
      <c r="O37" s="1405"/>
      <c r="P37" s="1405"/>
      <c r="Q37" s="1405"/>
      <c r="R37" s="1405"/>
    </row>
    <row r="38" spans="1:18" s="1389" customFormat="1" ht="16.5" customHeight="1">
      <c r="A38" s="2640" t="s">
        <v>2858</v>
      </c>
      <c r="B38" s="2640"/>
      <c r="C38" s="2640"/>
      <c r="D38" s="2640"/>
      <c r="E38" s="2640"/>
      <c r="F38" s="2640"/>
      <c r="G38" s="2640"/>
      <c r="H38" s="2640"/>
      <c r="I38" s="2640"/>
      <c r="J38" s="2640"/>
      <c r="K38" s="2640"/>
      <c r="L38" s="2640"/>
      <c r="M38" s="2640"/>
      <c r="N38" s="2640"/>
      <c r="O38" s="2640"/>
      <c r="P38" s="2640"/>
      <c r="Q38" s="2640"/>
      <c r="R38" s="2640"/>
    </row>
    <row r="39" spans="1:18" s="1389" customFormat="1" ht="16.5" customHeight="1">
      <c r="A39" s="2642" t="s">
        <v>2859</v>
      </c>
      <c r="B39" s="2642"/>
      <c r="C39" s="2642"/>
      <c r="D39" s="2642"/>
      <c r="E39" s="2642"/>
      <c r="F39" s="2642"/>
      <c r="G39" s="2642"/>
      <c r="H39" s="2642"/>
      <c r="I39" s="2642"/>
      <c r="J39" s="2642"/>
      <c r="K39" s="2642"/>
      <c r="L39" s="2642"/>
      <c r="M39" s="2642"/>
      <c r="N39" s="2642"/>
      <c r="O39" s="2642"/>
      <c r="P39" s="2642"/>
      <c r="Q39" s="2642"/>
      <c r="R39" s="2642"/>
    </row>
    <row r="40" spans="1:18" s="1389" customFormat="1" ht="45" customHeight="1">
      <c r="A40" s="2613" t="s">
        <v>2860</v>
      </c>
      <c r="B40" s="2614"/>
      <c r="C40" s="2614"/>
      <c r="D40" s="2614"/>
      <c r="E40" s="2614"/>
      <c r="F40" s="2614"/>
      <c r="G40" s="2614"/>
      <c r="H40" s="2614"/>
      <c r="I40" s="2693"/>
      <c r="J40" s="2694"/>
      <c r="K40" s="2695"/>
      <c r="L40" s="2695"/>
      <c r="M40" s="2695"/>
      <c r="N40" s="2695"/>
      <c r="O40" s="2695"/>
      <c r="P40" s="2695"/>
      <c r="Q40" s="2696" t="s">
        <v>2686</v>
      </c>
      <c r="R40" s="2618"/>
    </row>
    <row r="41" spans="1:18" s="1389" customFormat="1" ht="45" customHeight="1">
      <c r="A41" s="2613" t="s">
        <v>2861</v>
      </c>
      <c r="B41" s="2614"/>
      <c r="C41" s="2614"/>
      <c r="D41" s="2614"/>
      <c r="E41" s="2693"/>
      <c r="F41" s="2694"/>
      <c r="G41" s="2695"/>
      <c r="H41" s="2696" t="s">
        <v>2686</v>
      </c>
      <c r="I41" s="2618"/>
      <c r="J41" s="2613" t="s">
        <v>2862</v>
      </c>
      <c r="K41" s="2614"/>
      <c r="L41" s="2614"/>
      <c r="M41" s="2614"/>
      <c r="N41" s="2693"/>
      <c r="O41" s="2694"/>
      <c r="P41" s="2695"/>
      <c r="Q41" s="2696" t="s">
        <v>2686</v>
      </c>
      <c r="R41" s="2618"/>
    </row>
    <row r="42" spans="1:18" s="1389" customFormat="1" ht="22.5" customHeight="1">
      <c r="A42" s="2697" t="s">
        <v>2863</v>
      </c>
      <c r="B42" s="2698"/>
      <c r="C42" s="2698"/>
      <c r="D42" s="2698"/>
      <c r="E42" s="2699"/>
      <c r="F42" s="2703"/>
      <c r="G42" s="2704"/>
      <c r="H42" s="2707" t="s">
        <v>2686</v>
      </c>
      <c r="I42" s="2708"/>
      <c r="J42" s="1406" t="s">
        <v>2864</v>
      </c>
      <c r="K42" s="1407"/>
      <c r="L42" s="1407"/>
      <c r="M42" s="1407"/>
      <c r="N42" s="1408"/>
      <c r="O42" s="2703"/>
      <c r="P42" s="2704"/>
      <c r="Q42" s="2707" t="s">
        <v>2686</v>
      </c>
      <c r="R42" s="2708"/>
    </row>
    <row r="43" spans="1:18" s="1389" customFormat="1" ht="22.5" customHeight="1">
      <c r="A43" s="2700"/>
      <c r="B43" s="2701"/>
      <c r="C43" s="2701"/>
      <c r="D43" s="2701"/>
      <c r="E43" s="2702"/>
      <c r="F43" s="2705"/>
      <c r="G43" s="2706"/>
      <c r="H43" s="2709"/>
      <c r="I43" s="2710"/>
      <c r="J43" s="2711" t="s">
        <v>2865</v>
      </c>
      <c r="K43" s="2712"/>
      <c r="L43" s="2712"/>
      <c r="M43" s="2712"/>
      <c r="N43" s="2713"/>
      <c r="O43" s="2714"/>
      <c r="P43" s="2715"/>
      <c r="Q43" s="2716" t="s">
        <v>2686</v>
      </c>
      <c r="R43" s="2717"/>
    </row>
    <row r="44" spans="1:18" s="1389" customFormat="1" ht="45" customHeight="1">
      <c r="A44" s="2613" t="s">
        <v>2866</v>
      </c>
      <c r="B44" s="2614"/>
      <c r="C44" s="2614"/>
      <c r="D44" s="2614"/>
      <c r="E44" s="2693"/>
      <c r="F44" s="2694"/>
      <c r="G44" s="2695"/>
      <c r="H44" s="2696" t="s">
        <v>2686</v>
      </c>
      <c r="I44" s="2618"/>
      <c r="J44" s="2613" t="s">
        <v>2867</v>
      </c>
      <c r="K44" s="2614"/>
      <c r="L44" s="2614"/>
      <c r="M44" s="2614"/>
      <c r="N44" s="2693"/>
      <c r="O44" s="2694"/>
      <c r="P44" s="2695"/>
      <c r="Q44" s="2696" t="s">
        <v>2686</v>
      </c>
      <c r="R44" s="2618"/>
    </row>
    <row r="45" spans="1:18" s="1389" customFormat="1" ht="45" customHeight="1">
      <c r="A45" s="2718" t="s">
        <v>2868</v>
      </c>
      <c r="B45" s="2719"/>
      <c r="C45" s="2719"/>
      <c r="D45" s="2719"/>
      <c r="E45" s="2719"/>
      <c r="F45" s="2719"/>
      <c r="G45" s="2719"/>
      <c r="H45" s="2719"/>
      <c r="I45" s="2719"/>
      <c r="J45" s="2694"/>
      <c r="K45" s="2695"/>
      <c r="L45" s="2695"/>
      <c r="M45" s="2695"/>
      <c r="N45" s="2695"/>
      <c r="O45" s="2695"/>
      <c r="P45" s="2695"/>
      <c r="Q45" s="2696" t="s">
        <v>2686</v>
      </c>
      <c r="R45" s="2618"/>
    </row>
    <row r="46" spans="1:18" s="1389" customFormat="1" ht="17.25" customHeight="1">
      <c r="A46" s="1405"/>
      <c r="B46" s="1405"/>
      <c r="C46" s="1405"/>
      <c r="D46" s="1405"/>
      <c r="E46" s="1405"/>
      <c r="F46" s="1405"/>
      <c r="G46" s="1405"/>
      <c r="H46" s="1405"/>
      <c r="I46" s="1405"/>
      <c r="J46" s="1405"/>
      <c r="K46" s="1405"/>
      <c r="L46" s="1405"/>
      <c r="M46" s="1405"/>
      <c r="N46" s="1405"/>
      <c r="O46" s="1405"/>
      <c r="P46" s="1405"/>
      <c r="Q46" s="1405"/>
      <c r="R46" s="1405"/>
    </row>
    <row r="47" spans="1:18" s="1389" customFormat="1" ht="16.5" customHeight="1">
      <c r="A47" s="2720" t="s">
        <v>2869</v>
      </c>
      <c r="B47" s="2720"/>
      <c r="C47" s="2720"/>
      <c r="D47" s="2720"/>
      <c r="E47" s="2720"/>
      <c r="F47" s="2720"/>
      <c r="G47" s="2720"/>
      <c r="H47" s="2720"/>
      <c r="I47" s="2720"/>
      <c r="J47" s="2720"/>
      <c r="K47" s="2720"/>
      <c r="L47" s="2720"/>
      <c r="M47" s="2720"/>
      <c r="N47" s="2720"/>
      <c r="O47" s="2720"/>
      <c r="P47" s="2720"/>
      <c r="Q47" s="2720"/>
      <c r="R47" s="2720"/>
    </row>
    <row r="48" spans="1:18" s="1389" customFormat="1" ht="15" customHeight="1">
      <c r="J48" s="1409"/>
      <c r="K48" s="2721" t="s">
        <v>2870</v>
      </c>
      <c r="L48" s="2722"/>
      <c r="M48" s="2722"/>
      <c r="N48" s="2708"/>
      <c r="O48" s="1410" t="s">
        <v>2682</v>
      </c>
      <c r="P48" s="2728" t="str">
        <f>IFERROR((F41+O41+O42)/J45,"")</f>
        <v/>
      </c>
      <c r="Q48" s="2729"/>
      <c r="R48" s="2730"/>
    </row>
    <row r="49" spans="1:18" s="1389" customFormat="1" ht="15" customHeight="1">
      <c r="I49" s="1411"/>
      <c r="J49" s="1409"/>
      <c r="K49" s="2723"/>
      <c r="L49" s="2724"/>
      <c r="M49" s="2724"/>
      <c r="N49" s="2725"/>
      <c r="O49" s="1412"/>
      <c r="P49" s="2731"/>
      <c r="Q49" s="2732"/>
      <c r="R49" s="2733"/>
    </row>
    <row r="50" spans="1:18" s="1389" customFormat="1" ht="15" customHeight="1">
      <c r="A50" s="2734" t="s">
        <v>2871</v>
      </c>
      <c r="B50" s="2734"/>
      <c r="C50" s="2734"/>
      <c r="D50" s="2734"/>
      <c r="E50" s="2735"/>
      <c r="F50" s="1410" t="s">
        <v>2684</v>
      </c>
      <c r="G50" s="2728" t="str">
        <f>IFERROR((F41+O41+F42+O42+F44+O44)/J40,"")</f>
        <v/>
      </c>
      <c r="H50" s="2729"/>
      <c r="I50" s="2730"/>
      <c r="J50" s="1412"/>
      <c r="K50" s="2726"/>
      <c r="L50" s="2727"/>
      <c r="M50" s="2727"/>
      <c r="N50" s="2710"/>
      <c r="O50" s="1413"/>
      <c r="P50" s="1414" t="str">
        <f>IF(AND(P48&lt;&gt;"",P48&gt;=0.25),"☑","□")</f>
        <v>□</v>
      </c>
      <c r="Q50" s="2727" t="s">
        <v>2872</v>
      </c>
      <c r="R50" s="2710"/>
    </row>
    <row r="51" spans="1:18" s="1389" customFormat="1" ht="15" customHeight="1">
      <c r="A51" s="2734"/>
      <c r="B51" s="2734"/>
      <c r="C51" s="2734"/>
      <c r="D51" s="2734"/>
      <c r="E51" s="2734"/>
      <c r="F51" s="1415"/>
      <c r="G51" s="2731"/>
      <c r="H51" s="2732"/>
      <c r="I51" s="2733"/>
      <c r="J51" s="1243" t="s">
        <v>2873</v>
      </c>
      <c r="K51" s="2617" t="s">
        <v>2842</v>
      </c>
      <c r="L51" s="2617"/>
      <c r="M51" s="2617"/>
      <c r="N51" s="2617"/>
      <c r="O51" s="1416"/>
      <c r="P51" s="1416"/>
      <c r="Q51" s="1416"/>
      <c r="R51" s="1416"/>
    </row>
    <row r="52" spans="1:18" s="1389" customFormat="1" ht="15" customHeight="1">
      <c r="A52" s="2734"/>
      <c r="B52" s="2734"/>
      <c r="C52" s="2734"/>
      <c r="D52" s="2734"/>
      <c r="E52" s="2734"/>
      <c r="F52" s="1417"/>
      <c r="G52" s="1418" t="str">
        <f>IF(AND(G50&gt;=0.6,G50&lt;&gt;""),"☑","□")</f>
        <v>□</v>
      </c>
      <c r="H52" s="2738" t="s">
        <v>2874</v>
      </c>
      <c r="I52" s="2739"/>
      <c r="K52" s="2721" t="s">
        <v>2875</v>
      </c>
      <c r="L52" s="2722"/>
      <c r="M52" s="2722"/>
      <c r="N52" s="2708"/>
      <c r="O52" s="1419" t="s">
        <v>2876</v>
      </c>
      <c r="P52" s="2740" t="str">
        <f>IF(F41+O41+O42&gt;0,F41+O41+O42,"")</f>
        <v/>
      </c>
      <c r="Q52" s="2741"/>
      <c r="R52" s="2708" t="s">
        <v>2686</v>
      </c>
    </row>
    <row r="53" spans="1:18" s="1389" customFormat="1" ht="15" customHeight="1">
      <c r="A53" s="1243"/>
      <c r="B53" s="1243"/>
      <c r="C53" s="1243"/>
      <c r="D53" s="1243"/>
      <c r="E53" s="1243"/>
      <c r="F53" s="1243"/>
      <c r="G53" s="1243"/>
      <c r="H53" s="1243"/>
      <c r="I53" s="1243"/>
      <c r="K53" s="2723"/>
      <c r="L53" s="2724"/>
      <c r="M53" s="2724"/>
      <c r="N53" s="2725"/>
      <c r="O53" s="1420"/>
      <c r="P53" s="2742"/>
      <c r="Q53" s="2743"/>
      <c r="R53" s="2725"/>
    </row>
    <row r="54" spans="1:18" s="1389" customFormat="1" ht="15" customHeight="1">
      <c r="A54" s="1243"/>
      <c r="B54" s="1243"/>
      <c r="C54" s="1243"/>
      <c r="D54" s="1243"/>
      <c r="E54" s="1243"/>
      <c r="F54" s="1243"/>
      <c r="G54" s="1243"/>
      <c r="H54" s="1243"/>
      <c r="I54" s="1243"/>
      <c r="K54" s="2726"/>
      <c r="L54" s="2727"/>
      <c r="M54" s="2727"/>
      <c r="N54" s="2710"/>
      <c r="O54" s="1413"/>
      <c r="P54" s="1414" t="str">
        <f>IF(AND(P52&lt;&gt;"",P52&gt;=20),"☑","□")</f>
        <v>□</v>
      </c>
      <c r="Q54" s="2727" t="s">
        <v>5479</v>
      </c>
      <c r="R54" s="2710"/>
    </row>
    <row r="55" spans="1:18" s="1389" customFormat="1" ht="15" customHeight="1">
      <c r="A55" s="2744" t="s">
        <v>1227</v>
      </c>
      <c r="B55" s="2744"/>
      <c r="C55" s="2744"/>
      <c r="D55" s="2744"/>
      <c r="E55" s="2744"/>
      <c r="F55" s="2744"/>
      <c r="G55" s="2744"/>
      <c r="H55" s="2744"/>
      <c r="I55" s="2744"/>
      <c r="J55" s="2744"/>
      <c r="K55" s="2744"/>
      <c r="L55" s="2744"/>
      <c r="M55" s="2744"/>
      <c r="N55" s="2744"/>
      <c r="O55" s="2744"/>
      <c r="P55" s="2744"/>
      <c r="Q55" s="2744"/>
      <c r="R55" s="2744"/>
    </row>
    <row r="56" spans="1:18" s="1389" customFormat="1" ht="15" customHeight="1">
      <c r="A56" s="2736" t="s">
        <v>2679</v>
      </c>
      <c r="B56" s="2736"/>
      <c r="C56" s="2736"/>
      <c r="D56" s="2736"/>
      <c r="E56" s="2736"/>
      <c r="F56" s="2736"/>
      <c r="G56" s="2736"/>
      <c r="H56" s="2736"/>
      <c r="I56" s="2736"/>
      <c r="J56" s="2736"/>
      <c r="K56" s="2736"/>
      <c r="L56" s="2736"/>
      <c r="M56" s="2736"/>
      <c r="N56" s="2736"/>
      <c r="O56" s="2736"/>
      <c r="P56" s="2736"/>
      <c r="Q56" s="2736"/>
      <c r="R56" s="2736"/>
    </row>
    <row r="57" spans="1:18" s="1389" customFormat="1" ht="15" customHeight="1">
      <c r="A57" s="2736" t="s">
        <v>2678</v>
      </c>
      <c r="B57" s="2736"/>
      <c r="C57" s="2736"/>
      <c r="D57" s="2736"/>
      <c r="E57" s="2736"/>
      <c r="F57" s="2736"/>
      <c r="G57" s="2736"/>
      <c r="H57" s="2736"/>
      <c r="I57" s="2736"/>
      <c r="J57" s="2736"/>
      <c r="K57" s="2736"/>
      <c r="L57" s="2736"/>
      <c r="M57" s="2736"/>
      <c r="N57" s="2736"/>
      <c r="O57" s="2736"/>
      <c r="P57" s="2736"/>
      <c r="Q57" s="2736"/>
      <c r="R57" s="2736"/>
    </row>
    <row r="58" spans="1:18" ht="15.75" customHeight="1">
      <c r="A58" s="2736" t="s">
        <v>2877</v>
      </c>
      <c r="B58" s="2736"/>
      <c r="C58" s="2736"/>
      <c r="D58" s="2736"/>
      <c r="E58" s="2736"/>
      <c r="F58" s="2736"/>
      <c r="G58" s="2736"/>
      <c r="H58" s="2736"/>
      <c r="I58" s="2736"/>
      <c r="J58" s="2736"/>
      <c r="K58" s="2736"/>
      <c r="L58" s="2736"/>
      <c r="M58" s="2736"/>
      <c r="N58" s="2736"/>
      <c r="O58" s="2736"/>
      <c r="P58" s="2736"/>
      <c r="Q58" s="2736"/>
      <c r="R58" s="2736"/>
    </row>
    <row r="59" spans="1:18" ht="15.75" customHeight="1">
      <c r="A59" s="2736" t="s">
        <v>2878</v>
      </c>
      <c r="B59" s="2736"/>
      <c r="C59" s="2736"/>
      <c r="D59" s="2736"/>
      <c r="E59" s="2736"/>
      <c r="F59" s="2736"/>
      <c r="G59" s="2736"/>
      <c r="H59" s="2736"/>
      <c r="I59" s="2736"/>
      <c r="J59" s="2736"/>
      <c r="K59" s="2736"/>
      <c r="L59" s="2736"/>
      <c r="M59" s="2736"/>
      <c r="N59" s="2736"/>
      <c r="O59" s="2736"/>
      <c r="P59" s="2736"/>
      <c r="Q59" s="2736"/>
      <c r="R59" s="2736"/>
    </row>
    <row r="60" spans="1:18" ht="15.75" customHeight="1">
      <c r="A60" s="1421"/>
      <c r="B60" s="1421" t="s">
        <v>2879</v>
      </c>
      <c r="C60" s="1421"/>
      <c r="D60" s="1421"/>
      <c r="E60" s="1421"/>
      <c r="F60" s="1421"/>
      <c r="G60" s="1421"/>
      <c r="H60" s="1421"/>
      <c r="I60" s="1421"/>
      <c r="J60" s="1421"/>
      <c r="K60" s="1421"/>
      <c r="L60" s="1421"/>
      <c r="M60" s="1421"/>
      <c r="N60" s="1421"/>
      <c r="O60" s="1421"/>
      <c r="P60" s="1421"/>
      <c r="Q60" s="1421"/>
      <c r="R60" s="1421"/>
    </row>
    <row r="61" spans="1:18" ht="15.75" customHeight="1">
      <c r="A61" s="1421"/>
      <c r="B61" s="1421" t="s">
        <v>2880</v>
      </c>
      <c r="C61" s="1421"/>
      <c r="D61" s="1421"/>
      <c r="E61" s="1421"/>
      <c r="F61" s="1421"/>
      <c r="G61" s="1421"/>
      <c r="H61" s="1421"/>
      <c r="I61" s="1421"/>
      <c r="J61" s="1421"/>
      <c r="K61" s="1421"/>
      <c r="L61" s="1421"/>
      <c r="M61" s="1421"/>
      <c r="N61" s="1421"/>
      <c r="O61" s="1421"/>
      <c r="P61" s="1421"/>
      <c r="Q61" s="1421"/>
      <c r="R61" s="1421"/>
    </row>
    <row r="62" spans="1:18" ht="15.75" customHeight="1">
      <c r="A62" s="2736" t="s">
        <v>2881</v>
      </c>
      <c r="B62" s="2736"/>
      <c r="C62" s="2736"/>
      <c r="D62" s="2736"/>
      <c r="E62" s="2736"/>
      <c r="F62" s="2736"/>
      <c r="G62" s="2736"/>
      <c r="H62" s="2736"/>
      <c r="I62" s="2736"/>
      <c r="J62" s="2736"/>
      <c r="K62" s="2736"/>
      <c r="L62" s="2736"/>
      <c r="M62" s="2736"/>
      <c r="N62" s="2736"/>
      <c r="O62" s="2736"/>
      <c r="P62" s="2736"/>
      <c r="Q62" s="2736"/>
      <c r="R62" s="2736"/>
    </row>
    <row r="63" spans="1:18" ht="15.75" customHeight="1">
      <c r="A63" s="1421"/>
      <c r="B63" s="1421" t="s">
        <v>2882</v>
      </c>
      <c r="C63" s="1421"/>
      <c r="D63" s="1421"/>
      <c r="E63" s="1421"/>
      <c r="F63" s="1421"/>
      <c r="G63" s="1421"/>
      <c r="H63" s="1421"/>
      <c r="I63" s="1421"/>
      <c r="J63" s="1421"/>
      <c r="K63" s="1421"/>
      <c r="L63" s="1421"/>
      <c r="M63" s="1421"/>
      <c r="N63" s="1421"/>
      <c r="O63" s="1421"/>
      <c r="P63" s="1421"/>
      <c r="Q63" s="1421"/>
      <c r="R63" s="1421"/>
    </row>
    <row r="64" spans="1:18" ht="15.75" customHeight="1">
      <c r="A64" s="1421"/>
      <c r="B64" s="1421" t="s">
        <v>2883</v>
      </c>
      <c r="C64" s="1421"/>
      <c r="D64" s="1421"/>
      <c r="E64" s="1421"/>
      <c r="F64" s="1421"/>
      <c r="G64" s="1421"/>
      <c r="H64" s="1421"/>
      <c r="I64" s="1421"/>
      <c r="J64" s="1421"/>
      <c r="K64" s="1421"/>
      <c r="L64" s="1421"/>
      <c r="M64" s="1421"/>
      <c r="N64" s="1421"/>
      <c r="O64" s="1421"/>
      <c r="P64" s="1421"/>
      <c r="Q64" s="1421"/>
      <c r="R64" s="1421"/>
    </row>
    <row r="65" spans="1:18" ht="15.75" customHeight="1">
      <c r="A65" s="1421" t="s">
        <v>2884</v>
      </c>
      <c r="B65" s="1421"/>
      <c r="C65" s="1421"/>
      <c r="D65" s="1421"/>
      <c r="E65" s="1421"/>
      <c r="F65" s="1421"/>
      <c r="G65" s="1421"/>
      <c r="H65" s="1421"/>
      <c r="I65" s="1421"/>
      <c r="J65" s="1421"/>
      <c r="K65" s="1421"/>
      <c r="L65" s="1421"/>
      <c r="M65" s="1421"/>
      <c r="N65" s="1421"/>
      <c r="O65" s="1421"/>
      <c r="P65" s="1421"/>
      <c r="Q65" s="1421"/>
      <c r="R65" s="1421"/>
    </row>
    <row r="66" spans="1:18" ht="15.75" customHeight="1">
      <c r="A66" s="2737" t="s">
        <v>2885</v>
      </c>
      <c r="B66" s="2737"/>
      <c r="C66" s="2737"/>
      <c r="D66" s="2737"/>
      <c r="E66" s="2737"/>
      <c r="F66" s="2737"/>
      <c r="G66" s="2737"/>
      <c r="H66" s="2737"/>
      <c r="I66" s="2737"/>
      <c r="J66" s="2737"/>
      <c r="K66" s="2737"/>
      <c r="L66" s="2737"/>
      <c r="M66" s="2737"/>
      <c r="N66" s="2737"/>
      <c r="O66" s="2737"/>
      <c r="P66" s="2737"/>
      <c r="Q66" s="2737"/>
      <c r="R66" s="2737"/>
    </row>
    <row r="67" spans="1:18" ht="15.75" customHeight="1">
      <c r="A67" s="2736" t="s">
        <v>2886</v>
      </c>
      <c r="B67" s="2736"/>
      <c r="C67" s="2736"/>
      <c r="D67" s="2736"/>
      <c r="E67" s="2736"/>
      <c r="F67" s="2736"/>
      <c r="G67" s="2736"/>
      <c r="H67" s="2736"/>
      <c r="I67" s="2736"/>
      <c r="J67" s="2736"/>
      <c r="K67" s="2736"/>
      <c r="L67" s="2736"/>
      <c r="M67" s="2736"/>
      <c r="N67" s="2736"/>
      <c r="O67" s="2736"/>
      <c r="P67" s="2736"/>
      <c r="Q67" s="2736"/>
      <c r="R67" s="2736"/>
    </row>
    <row r="68" spans="1:18" ht="15.75" customHeight="1">
      <c r="A68" s="1422" t="s">
        <v>2887</v>
      </c>
      <c r="B68" s="1422"/>
      <c r="C68" s="1422"/>
      <c r="D68" s="1423"/>
      <c r="E68" s="1423"/>
      <c r="F68" s="1423"/>
      <c r="G68" s="1423"/>
      <c r="H68" s="1423"/>
      <c r="I68" s="1423"/>
      <c r="J68" s="1423"/>
      <c r="K68" s="1423"/>
      <c r="L68" s="1423"/>
      <c r="M68" s="1423"/>
      <c r="N68" s="1423"/>
      <c r="O68" s="1423"/>
      <c r="P68" s="1423"/>
      <c r="Q68" s="1423"/>
      <c r="R68" s="1423"/>
    </row>
    <row r="69" spans="1:18" ht="15.75" customHeight="1"/>
    <row r="70" spans="1:18" ht="15.75" customHeight="1"/>
    <row r="71" spans="1:18" ht="15.75" customHeight="1"/>
  </sheetData>
  <mergeCells count="103">
    <mergeCell ref="A67:R67"/>
    <mergeCell ref="A56:R56"/>
    <mergeCell ref="A57:R57"/>
    <mergeCell ref="A58:R58"/>
    <mergeCell ref="A59:R59"/>
    <mergeCell ref="A62:R62"/>
    <mergeCell ref="A66:R66"/>
    <mergeCell ref="H52:I52"/>
    <mergeCell ref="K52:N54"/>
    <mergeCell ref="P52:Q53"/>
    <mergeCell ref="R52:R53"/>
    <mergeCell ref="Q54:R54"/>
    <mergeCell ref="A55:R55"/>
    <mergeCell ref="A45:I45"/>
    <mergeCell ref="J45:P45"/>
    <mergeCell ref="Q45:R45"/>
    <mergeCell ref="A47:R47"/>
    <mergeCell ref="K48:N50"/>
    <mergeCell ref="P48:R49"/>
    <mergeCell ref="A50:E52"/>
    <mergeCell ref="G50:I51"/>
    <mergeCell ref="Q50:R50"/>
    <mergeCell ref="K51:N51"/>
    <mergeCell ref="A44:E44"/>
    <mergeCell ref="F44:G44"/>
    <mergeCell ref="H44:I44"/>
    <mergeCell ref="J44:N44"/>
    <mergeCell ref="O44:P44"/>
    <mergeCell ref="Q44:R44"/>
    <mergeCell ref="Q41:R41"/>
    <mergeCell ref="A42:E43"/>
    <mergeCell ref="F42:G43"/>
    <mergeCell ref="H42:I43"/>
    <mergeCell ref="O42:P42"/>
    <mergeCell ref="Q42:R42"/>
    <mergeCell ref="J43:N43"/>
    <mergeCell ref="O43:P43"/>
    <mergeCell ref="Q43:R43"/>
    <mergeCell ref="A38:R38"/>
    <mergeCell ref="A39:R39"/>
    <mergeCell ref="A40:I40"/>
    <mergeCell ref="J40:P40"/>
    <mergeCell ref="Q40:R40"/>
    <mergeCell ref="A41:E41"/>
    <mergeCell ref="F41:G41"/>
    <mergeCell ref="H41:I41"/>
    <mergeCell ref="J41:N41"/>
    <mergeCell ref="O41:P41"/>
    <mergeCell ref="A30:A36"/>
    <mergeCell ref="B30:L32"/>
    <mergeCell ref="M30:M32"/>
    <mergeCell ref="O30:P30"/>
    <mergeCell ref="Q30:R30"/>
    <mergeCell ref="N31:P31"/>
    <mergeCell ref="Q31:R31"/>
    <mergeCell ref="O32:P32"/>
    <mergeCell ref="Q32:R32"/>
    <mergeCell ref="B33:C36"/>
    <mergeCell ref="D33:J33"/>
    <mergeCell ref="M33:P33"/>
    <mergeCell ref="D34:J34"/>
    <mergeCell ref="M34:P34"/>
    <mergeCell ref="D35:J35"/>
    <mergeCell ref="M35:P35"/>
    <mergeCell ref="D36:J36"/>
    <mergeCell ref="A25:R25"/>
    <mergeCell ref="A26:L26"/>
    <mergeCell ref="M26:P26"/>
    <mergeCell ref="Q26:R26"/>
    <mergeCell ref="A27:L29"/>
    <mergeCell ref="M27:M29"/>
    <mergeCell ref="O27:P27"/>
    <mergeCell ref="Q27:R27"/>
    <mergeCell ref="N28:P28"/>
    <mergeCell ref="Q28:R28"/>
    <mergeCell ref="O29:P29"/>
    <mergeCell ref="Q29:R29"/>
    <mergeCell ref="A20:O20"/>
    <mergeCell ref="P20:Q20"/>
    <mergeCell ref="A21:O22"/>
    <mergeCell ref="P21:Q21"/>
    <mergeCell ref="Q22:R22"/>
    <mergeCell ref="A24:R24"/>
    <mergeCell ref="M15:N15"/>
    <mergeCell ref="P15:Q15"/>
    <mergeCell ref="A17:R17"/>
    <mergeCell ref="A18:R18"/>
    <mergeCell ref="A19:O19"/>
    <mergeCell ref="P19:Q19"/>
    <mergeCell ref="A7:R7"/>
    <mergeCell ref="A8:R8"/>
    <mergeCell ref="A10:L10"/>
    <mergeCell ref="M10:P10"/>
    <mergeCell ref="Q10:R10"/>
    <mergeCell ref="A11:L11"/>
    <mergeCell ref="N11:O11"/>
    <mergeCell ref="Q11:R11"/>
    <mergeCell ref="A1:R1"/>
    <mergeCell ref="L2:N2"/>
    <mergeCell ref="O2:R2"/>
    <mergeCell ref="L3:N3"/>
    <mergeCell ref="O3:R3"/>
    <mergeCell ref="L5:R5"/>
  </mergeCells>
  <phoneticPr fontId="1"/>
  <pageMargins left="0.7" right="0.7" top="0.75" bottom="0.75" header="0.3" footer="0.3"/>
  <pageSetup paperSize="9" scale="80" orientation="portrait" r:id="rId1"/>
  <rowBreaks count="1" manualBreakCount="1">
    <brk id="36" max="17" man="1"/>
  </rowBreaks>
  <colBreaks count="1" manualBreakCount="1">
    <brk id="1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63201" r:id="rId4" name="Check Box 1">
              <controlPr defaultSize="0" autoFill="0" autoLine="0" autoPict="0">
                <anchor moveWithCells="1">
                  <from>
                    <xdr:col>16</xdr:col>
                    <xdr:colOff>9525</xdr:colOff>
                    <xdr:row>27</xdr:row>
                    <xdr:rowOff>142875</xdr:rowOff>
                  </from>
                  <to>
                    <xdr:col>16</xdr:col>
                    <xdr:colOff>371475</xdr:colOff>
                    <xdr:row>29</xdr:row>
                    <xdr:rowOff>19050</xdr:rowOff>
                  </to>
                </anchor>
              </controlPr>
            </control>
          </mc:Choice>
        </mc:AlternateContent>
        <mc:AlternateContent xmlns:mc="http://schemas.openxmlformats.org/markup-compatibility/2006">
          <mc:Choice Requires="x14">
            <control shapeId="563202" r:id="rId5" name="Check Box 2">
              <controlPr defaultSize="0" autoFill="0" autoLine="0" autoPict="0">
                <anchor moveWithCells="1">
                  <from>
                    <xdr:col>16</xdr:col>
                    <xdr:colOff>9525</xdr:colOff>
                    <xdr:row>25</xdr:row>
                    <xdr:rowOff>142875</xdr:rowOff>
                  </from>
                  <to>
                    <xdr:col>16</xdr:col>
                    <xdr:colOff>371475</xdr:colOff>
                    <xdr:row>27</xdr:row>
                    <xdr:rowOff>19050</xdr:rowOff>
                  </to>
                </anchor>
              </controlPr>
            </control>
          </mc:Choice>
        </mc:AlternateContent>
        <mc:AlternateContent xmlns:mc="http://schemas.openxmlformats.org/markup-compatibility/2006">
          <mc:Choice Requires="x14">
            <control shapeId="563203" r:id="rId6" name="Check Box 3">
              <controlPr defaultSize="0" autoFill="0" autoLine="0" autoPict="0">
                <anchor moveWithCells="1">
                  <from>
                    <xdr:col>16</xdr:col>
                    <xdr:colOff>9525</xdr:colOff>
                    <xdr:row>28</xdr:row>
                    <xdr:rowOff>142875</xdr:rowOff>
                  </from>
                  <to>
                    <xdr:col>16</xdr:col>
                    <xdr:colOff>371475</xdr:colOff>
                    <xdr:row>30</xdr:row>
                    <xdr:rowOff>19050</xdr:rowOff>
                  </to>
                </anchor>
              </controlPr>
            </control>
          </mc:Choice>
        </mc:AlternateContent>
        <mc:AlternateContent xmlns:mc="http://schemas.openxmlformats.org/markup-compatibility/2006">
          <mc:Choice Requires="x14">
            <control shapeId="563204" r:id="rId7" name="Check Box 4">
              <controlPr defaultSize="0" autoFill="0" autoLine="0" autoPict="0">
                <anchor moveWithCells="1">
                  <from>
                    <xdr:col>16</xdr:col>
                    <xdr:colOff>9525</xdr:colOff>
                    <xdr:row>30</xdr:row>
                    <xdr:rowOff>142875</xdr:rowOff>
                  </from>
                  <to>
                    <xdr:col>16</xdr:col>
                    <xdr:colOff>371475</xdr:colOff>
                    <xdr:row>32</xdr:row>
                    <xdr:rowOff>19050</xdr:rowOff>
                  </to>
                </anchor>
              </controlPr>
            </control>
          </mc:Choice>
        </mc:AlternateContent>
        <mc:AlternateContent xmlns:mc="http://schemas.openxmlformats.org/markup-compatibility/2006">
          <mc:Choice Requires="x14">
            <control shapeId="563205" r:id="rId8" name="Check Box 5">
              <controlPr defaultSize="0" autoFill="0" autoLine="0" autoPict="0">
                <anchor moveWithCells="1">
                  <from>
                    <xdr:col>11</xdr:col>
                    <xdr:colOff>142875</xdr:colOff>
                    <xdr:row>14</xdr:row>
                    <xdr:rowOff>19050</xdr:rowOff>
                  </from>
                  <to>
                    <xdr:col>12</xdr:col>
                    <xdr:colOff>38100</xdr:colOff>
                    <xdr:row>14</xdr:row>
                    <xdr:rowOff>209550</xdr:rowOff>
                  </to>
                </anchor>
              </controlPr>
            </control>
          </mc:Choice>
        </mc:AlternateContent>
        <mc:AlternateContent xmlns:mc="http://schemas.openxmlformats.org/markup-compatibility/2006">
          <mc:Choice Requires="x14">
            <control shapeId="563206" r:id="rId9" name="Check Box 6">
              <controlPr defaultSize="0" autoFill="0" autoLine="0" autoPict="0">
                <anchor moveWithCells="1">
                  <from>
                    <xdr:col>14</xdr:col>
                    <xdr:colOff>104775</xdr:colOff>
                    <xdr:row>14</xdr:row>
                    <xdr:rowOff>19050</xdr:rowOff>
                  </from>
                  <to>
                    <xdr:col>15</xdr:col>
                    <xdr:colOff>0</xdr:colOff>
                    <xdr:row>14</xdr:row>
                    <xdr:rowOff>219075</xdr:rowOff>
                  </to>
                </anchor>
              </controlPr>
            </control>
          </mc:Choice>
        </mc:AlternateContent>
        <mc:AlternateContent xmlns:mc="http://schemas.openxmlformats.org/markup-compatibility/2006">
          <mc:Choice Requires="x14">
            <control shapeId="563207" r:id="rId10" name="Check Box 7">
              <controlPr defaultSize="0" autoFill="0" autoLine="0" autoPict="0">
                <anchor moveWithCells="1">
                  <from>
                    <xdr:col>15</xdr:col>
                    <xdr:colOff>333375</xdr:colOff>
                    <xdr:row>10</xdr:row>
                    <xdr:rowOff>28575</xdr:rowOff>
                  </from>
                  <to>
                    <xdr:col>16</xdr:col>
                    <xdr:colOff>228600</xdr:colOff>
                    <xdr:row>10</xdr:row>
                    <xdr:rowOff>561975</xdr:rowOff>
                  </to>
                </anchor>
              </controlPr>
            </control>
          </mc:Choice>
        </mc:AlternateContent>
        <mc:AlternateContent xmlns:mc="http://schemas.openxmlformats.org/markup-compatibility/2006">
          <mc:Choice Requires="x14">
            <control shapeId="563208" r:id="rId11" name="Check Box 8">
              <controlPr defaultSize="0" autoFill="0" autoLine="0" autoPict="0">
                <anchor moveWithCells="1">
                  <from>
                    <xdr:col>12</xdr:col>
                    <xdr:colOff>314325</xdr:colOff>
                    <xdr:row>10</xdr:row>
                    <xdr:rowOff>28575</xdr:rowOff>
                  </from>
                  <to>
                    <xdr:col>13</xdr:col>
                    <xdr:colOff>209550</xdr:colOff>
                    <xdr:row>10</xdr:row>
                    <xdr:rowOff>561975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Q11"/>
  <sheetViews>
    <sheetView workbookViewId="0">
      <selection activeCell="E28" sqref="E28"/>
    </sheetView>
  </sheetViews>
  <sheetFormatPr defaultRowHeight="18.75"/>
  <cols>
    <col min="2" max="2" width="5" customWidth="1"/>
    <col min="3" max="3" width="5.25" customWidth="1"/>
    <col min="5" max="5" width="27.625" bestFit="1" customWidth="1"/>
    <col min="6" max="6" width="5.875" style="605" customWidth="1"/>
    <col min="7" max="7" width="15.875" customWidth="1"/>
  </cols>
  <sheetData>
    <row r="1" spans="1:17">
      <c r="A1" s="600">
        <v>2610451</v>
      </c>
      <c r="B1" t="s">
        <v>22</v>
      </c>
      <c r="C1" t="s">
        <v>3045</v>
      </c>
      <c r="D1" t="s">
        <v>3046</v>
      </c>
      <c r="E1" t="s">
        <v>1930</v>
      </c>
      <c r="F1" s="605" t="s">
        <v>3047</v>
      </c>
      <c r="G1" t="s">
        <v>3369</v>
      </c>
      <c r="H1" t="s">
        <v>23</v>
      </c>
      <c r="I1" t="s">
        <v>3370</v>
      </c>
      <c r="J1" t="s">
        <v>3371</v>
      </c>
      <c r="K1" t="s">
        <v>3372</v>
      </c>
      <c r="L1" t="s">
        <v>3373</v>
      </c>
      <c r="M1" t="s">
        <v>3374</v>
      </c>
      <c r="N1" t="s">
        <v>3375</v>
      </c>
      <c r="O1" t="s">
        <v>1931</v>
      </c>
      <c r="P1" t="s">
        <v>42</v>
      </c>
      <c r="Q1" t="s">
        <v>3376</v>
      </c>
    </row>
    <row r="2" spans="1:17">
      <c r="A2" s="600">
        <v>2610451</v>
      </c>
      <c r="B2" t="s">
        <v>22</v>
      </c>
      <c r="C2" t="s">
        <v>3045</v>
      </c>
      <c r="D2" t="s">
        <v>3046</v>
      </c>
      <c r="E2" t="s">
        <v>1930</v>
      </c>
      <c r="F2" s="605" t="s">
        <v>3047</v>
      </c>
      <c r="G2" t="s">
        <v>3369</v>
      </c>
      <c r="H2" t="s">
        <v>23</v>
      </c>
      <c r="I2" t="s">
        <v>3370</v>
      </c>
      <c r="J2" t="s">
        <v>3371</v>
      </c>
      <c r="K2" t="s">
        <v>3372</v>
      </c>
      <c r="L2" t="s">
        <v>3373</v>
      </c>
      <c r="M2" t="s">
        <v>3374</v>
      </c>
      <c r="N2" t="s">
        <v>3375</v>
      </c>
      <c r="O2" t="s">
        <v>1931</v>
      </c>
      <c r="P2" t="s">
        <v>42</v>
      </c>
      <c r="Q2" t="s">
        <v>3376</v>
      </c>
    </row>
    <row r="3" spans="1:17">
      <c r="A3" s="600">
        <v>2610451</v>
      </c>
      <c r="B3" t="s">
        <v>22</v>
      </c>
      <c r="C3" t="s">
        <v>3045</v>
      </c>
      <c r="D3" t="s">
        <v>3046</v>
      </c>
      <c r="E3" t="s">
        <v>1930</v>
      </c>
      <c r="F3" s="605" t="s">
        <v>3047</v>
      </c>
      <c r="G3" t="s">
        <v>3369</v>
      </c>
      <c r="H3" t="s">
        <v>23</v>
      </c>
      <c r="I3" t="s">
        <v>3370</v>
      </c>
      <c r="J3" t="s">
        <v>3371</v>
      </c>
      <c r="K3" t="s">
        <v>3372</v>
      </c>
      <c r="L3" t="s">
        <v>3373</v>
      </c>
      <c r="M3" t="s">
        <v>3374</v>
      </c>
      <c r="N3" t="s">
        <v>3375</v>
      </c>
      <c r="O3" t="s">
        <v>1931</v>
      </c>
      <c r="P3" t="s">
        <v>42</v>
      </c>
      <c r="Q3" t="s">
        <v>3376</v>
      </c>
    </row>
    <row r="4" spans="1:17">
      <c r="A4" s="600">
        <v>2610451</v>
      </c>
      <c r="B4" t="s">
        <v>22</v>
      </c>
      <c r="C4" t="s">
        <v>3045</v>
      </c>
      <c r="D4" t="s">
        <v>3046</v>
      </c>
      <c r="E4" t="s">
        <v>1930</v>
      </c>
      <c r="F4" s="605" t="s">
        <v>3047</v>
      </c>
      <c r="G4" t="s">
        <v>3369</v>
      </c>
      <c r="H4" t="s">
        <v>23</v>
      </c>
      <c r="I4" t="s">
        <v>3370</v>
      </c>
      <c r="J4" t="s">
        <v>3371</v>
      </c>
      <c r="K4" t="s">
        <v>3372</v>
      </c>
      <c r="L4" t="s">
        <v>3373</v>
      </c>
      <c r="M4" t="s">
        <v>3374</v>
      </c>
      <c r="N4" t="s">
        <v>3375</v>
      </c>
      <c r="O4" t="s">
        <v>1931</v>
      </c>
      <c r="P4" t="s">
        <v>42</v>
      </c>
      <c r="Q4" t="s">
        <v>3376</v>
      </c>
    </row>
    <row r="5" spans="1:17">
      <c r="A5" s="600">
        <v>2610451</v>
      </c>
      <c r="B5" t="s">
        <v>22</v>
      </c>
      <c r="C5" t="s">
        <v>3045</v>
      </c>
      <c r="D5" t="s">
        <v>3046</v>
      </c>
      <c r="E5" t="s">
        <v>1930</v>
      </c>
      <c r="F5" s="605" t="s">
        <v>3047</v>
      </c>
      <c r="G5" t="s">
        <v>3369</v>
      </c>
      <c r="H5" t="s">
        <v>23</v>
      </c>
      <c r="I5" t="s">
        <v>3370</v>
      </c>
      <c r="J5" t="s">
        <v>3371</v>
      </c>
      <c r="K5" t="s">
        <v>3372</v>
      </c>
      <c r="L5" t="s">
        <v>3373</v>
      </c>
      <c r="M5" t="s">
        <v>3374</v>
      </c>
      <c r="N5" t="s">
        <v>3375</v>
      </c>
      <c r="O5" t="s">
        <v>1931</v>
      </c>
      <c r="P5" t="s">
        <v>42</v>
      </c>
      <c r="Q5" t="s">
        <v>3376</v>
      </c>
    </row>
    <row r="6" spans="1:17">
      <c r="A6" s="600">
        <v>2610451</v>
      </c>
      <c r="B6" t="s">
        <v>22</v>
      </c>
      <c r="C6" t="s">
        <v>3045</v>
      </c>
      <c r="D6" t="s">
        <v>3046</v>
      </c>
      <c r="E6" t="s">
        <v>1930</v>
      </c>
      <c r="F6" s="605" t="s">
        <v>3047</v>
      </c>
      <c r="G6" t="s">
        <v>3369</v>
      </c>
      <c r="H6" t="s">
        <v>23</v>
      </c>
      <c r="I6" t="s">
        <v>3370</v>
      </c>
      <c r="J6" t="s">
        <v>3371</v>
      </c>
      <c r="K6" t="s">
        <v>3372</v>
      </c>
      <c r="L6" t="s">
        <v>3373</v>
      </c>
      <c r="M6" t="s">
        <v>3374</v>
      </c>
      <c r="N6" t="s">
        <v>3375</v>
      </c>
      <c r="O6" t="s">
        <v>1931</v>
      </c>
      <c r="P6" t="s">
        <v>42</v>
      </c>
      <c r="Q6" t="s">
        <v>3376</v>
      </c>
    </row>
    <row r="7" spans="1:17">
      <c r="A7" s="600">
        <v>3010792</v>
      </c>
      <c r="B7" t="s">
        <v>27</v>
      </c>
      <c r="C7" t="s">
        <v>3045</v>
      </c>
      <c r="D7" t="s">
        <v>3046</v>
      </c>
      <c r="E7" t="s">
        <v>1930</v>
      </c>
      <c r="F7" s="605" t="s">
        <v>3047</v>
      </c>
      <c r="G7" t="s">
        <v>3377</v>
      </c>
      <c r="H7" t="s">
        <v>3378</v>
      </c>
      <c r="I7" t="s">
        <v>3379</v>
      </c>
      <c r="J7" t="s">
        <v>3380</v>
      </c>
      <c r="K7" t="s">
        <v>3381</v>
      </c>
      <c r="L7" t="s">
        <v>3382</v>
      </c>
      <c r="M7" t="s">
        <v>3383</v>
      </c>
      <c r="N7" t="s">
        <v>3384</v>
      </c>
      <c r="O7" t="s">
        <v>1931</v>
      </c>
      <c r="P7" t="s">
        <v>28</v>
      </c>
      <c r="Q7" t="s">
        <v>71</v>
      </c>
    </row>
    <row r="8" spans="1:17">
      <c r="A8" s="600">
        <v>3010792</v>
      </c>
      <c r="B8" t="s">
        <v>27</v>
      </c>
      <c r="C8" t="s">
        <v>3045</v>
      </c>
      <c r="D8" t="s">
        <v>3046</v>
      </c>
      <c r="E8" t="s">
        <v>1930</v>
      </c>
      <c r="F8" s="605" t="s">
        <v>3047</v>
      </c>
      <c r="G8" t="s">
        <v>3377</v>
      </c>
      <c r="H8" t="s">
        <v>3378</v>
      </c>
      <c r="I8" t="s">
        <v>3379</v>
      </c>
      <c r="J8" t="s">
        <v>3380</v>
      </c>
      <c r="K8" t="s">
        <v>3381</v>
      </c>
      <c r="L8" t="s">
        <v>3382</v>
      </c>
      <c r="M8" t="s">
        <v>3383</v>
      </c>
      <c r="N8" t="s">
        <v>3384</v>
      </c>
      <c r="O8" t="s">
        <v>1931</v>
      </c>
      <c r="P8" t="s">
        <v>28</v>
      </c>
      <c r="Q8" t="s">
        <v>71</v>
      </c>
    </row>
    <row r="9" spans="1:17">
      <c r="A9" s="600">
        <v>3010792</v>
      </c>
      <c r="B9" t="s">
        <v>27</v>
      </c>
      <c r="C9" t="s">
        <v>3045</v>
      </c>
      <c r="D9" t="s">
        <v>3046</v>
      </c>
      <c r="E9" t="s">
        <v>1930</v>
      </c>
      <c r="F9" s="605" t="s">
        <v>3047</v>
      </c>
      <c r="G9" t="s">
        <v>3377</v>
      </c>
      <c r="H9" t="s">
        <v>3378</v>
      </c>
      <c r="I9" t="s">
        <v>3379</v>
      </c>
      <c r="J9" t="s">
        <v>3380</v>
      </c>
      <c r="K9" t="s">
        <v>3381</v>
      </c>
      <c r="L9" t="s">
        <v>3382</v>
      </c>
      <c r="M9" t="s">
        <v>3383</v>
      </c>
      <c r="N9" t="s">
        <v>3384</v>
      </c>
      <c r="O9" t="s">
        <v>1931</v>
      </c>
      <c r="P9" t="s">
        <v>28</v>
      </c>
      <c r="Q9" t="s">
        <v>71</v>
      </c>
    </row>
    <row r="10" spans="1:17">
      <c r="A10" s="600">
        <v>3010792</v>
      </c>
      <c r="B10" t="s">
        <v>27</v>
      </c>
      <c r="C10" t="s">
        <v>3045</v>
      </c>
      <c r="D10" t="s">
        <v>3046</v>
      </c>
      <c r="E10" t="s">
        <v>1930</v>
      </c>
      <c r="F10" s="605" t="s">
        <v>3047</v>
      </c>
      <c r="G10" t="s">
        <v>3377</v>
      </c>
      <c r="H10" t="s">
        <v>3378</v>
      </c>
      <c r="I10" t="s">
        <v>3379</v>
      </c>
      <c r="J10" t="s">
        <v>3380</v>
      </c>
      <c r="K10" t="s">
        <v>3381</v>
      </c>
      <c r="L10" t="s">
        <v>3382</v>
      </c>
      <c r="M10" t="s">
        <v>3383</v>
      </c>
      <c r="N10" t="s">
        <v>3384</v>
      </c>
      <c r="O10" t="s">
        <v>1931</v>
      </c>
      <c r="P10" t="s">
        <v>28</v>
      </c>
      <c r="Q10" t="s">
        <v>71</v>
      </c>
    </row>
    <row r="11" spans="1:17">
      <c r="A11" s="600">
        <v>3010792</v>
      </c>
      <c r="B11" t="s">
        <v>27</v>
      </c>
      <c r="C11" t="s">
        <v>3045</v>
      </c>
      <c r="D11" t="s">
        <v>3046</v>
      </c>
      <c r="E11" t="s">
        <v>1930</v>
      </c>
      <c r="F11" s="605" t="s">
        <v>3047</v>
      </c>
      <c r="G11" t="s">
        <v>3377</v>
      </c>
      <c r="H11" t="s">
        <v>3378</v>
      </c>
      <c r="I11" t="s">
        <v>3379</v>
      </c>
      <c r="J11" t="s">
        <v>3380</v>
      </c>
      <c r="K11" t="s">
        <v>3381</v>
      </c>
      <c r="L11" t="s">
        <v>3382</v>
      </c>
      <c r="M11" t="s">
        <v>3383</v>
      </c>
      <c r="N11" t="s">
        <v>3384</v>
      </c>
      <c r="O11" t="s">
        <v>1931</v>
      </c>
      <c r="P11" t="s">
        <v>28</v>
      </c>
      <c r="Q11" t="s">
        <v>71</v>
      </c>
    </row>
  </sheetData>
  <sortState xmlns:xlrd2="http://schemas.microsoft.com/office/spreadsheetml/2017/richdata2" ref="A1:R4">
    <sortCondition ref="A1:A4"/>
  </sortState>
  <phoneticPr fontId="1"/>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AD898-03E2-430A-BACB-01919655E8ED}">
  <sheetPr>
    <tabColor rgb="FF00B0F0"/>
  </sheetPr>
  <dimension ref="A1:J36"/>
  <sheetViews>
    <sheetView zoomScaleNormal="100" workbookViewId="0">
      <selection activeCell="A6" sqref="A6"/>
    </sheetView>
  </sheetViews>
  <sheetFormatPr defaultRowHeight="18.75"/>
  <sheetData>
    <row r="1" spans="1:10" s="1383" customFormat="1" ht="14.25">
      <c r="A1" s="2622" t="s">
        <v>2888</v>
      </c>
      <c r="B1" s="2622"/>
      <c r="C1" s="2622"/>
      <c r="D1" s="2622"/>
      <c r="E1" s="2622"/>
      <c r="F1" s="2622"/>
      <c r="G1" s="2622"/>
      <c r="H1" s="2622"/>
      <c r="I1" s="2622"/>
      <c r="J1" s="2622"/>
    </row>
    <row r="2" spans="1:10" s="1383" customFormat="1" ht="18.75" customHeight="1">
      <c r="A2" s="1424"/>
      <c r="B2" s="2745" t="s">
        <v>1952</v>
      </c>
      <c r="C2" s="2745"/>
      <c r="D2" s="2745"/>
      <c r="E2" s="2745"/>
      <c r="F2" s="2745"/>
      <c r="G2" s="2746"/>
      <c r="H2" s="2746"/>
      <c r="I2" s="2746"/>
      <c r="J2" s="2746"/>
    </row>
    <row r="3" spans="1:10" s="1383" customFormat="1" ht="18.75" customHeight="1">
      <c r="A3" s="1424"/>
      <c r="B3" s="2745" t="s">
        <v>2889</v>
      </c>
      <c r="C3" s="2745"/>
      <c r="D3" s="2745"/>
      <c r="E3" s="2745"/>
      <c r="F3" s="2745"/>
      <c r="G3" s="2746" t="s">
        <v>2890</v>
      </c>
      <c r="H3" s="2746"/>
      <c r="I3" s="2746"/>
      <c r="J3" s="2746"/>
    </row>
    <row r="4" spans="1:10" s="1383" customFormat="1" ht="18.75" customHeight="1">
      <c r="A4" s="1424"/>
      <c r="B4" s="2745" t="s">
        <v>2891</v>
      </c>
      <c r="C4" s="2745"/>
      <c r="D4" s="2745"/>
      <c r="E4" s="2745"/>
      <c r="F4" s="2745"/>
      <c r="G4" s="2746"/>
      <c r="H4" s="2746"/>
      <c r="I4" s="2746"/>
      <c r="J4" s="2746"/>
    </row>
    <row r="5" spans="1:10" s="1383" customFormat="1" ht="13.5" customHeight="1">
      <c r="A5" s="2612" t="s">
        <v>2401</v>
      </c>
      <c r="B5" s="2612"/>
      <c r="C5" s="2612"/>
      <c r="D5" s="2612"/>
      <c r="E5" s="2612"/>
      <c r="F5" s="2612"/>
      <c r="G5" s="2612"/>
      <c r="H5" s="2612"/>
      <c r="I5" s="2612"/>
      <c r="J5" s="2612"/>
    </row>
    <row r="6" spans="1:10" s="1383" customFormat="1" ht="24.75" customHeight="1" thickBot="1">
      <c r="A6" s="1425"/>
      <c r="B6" s="1425"/>
      <c r="C6" s="1425"/>
      <c r="D6" s="1425"/>
      <c r="E6" s="2750" t="s">
        <v>2915</v>
      </c>
      <c r="F6" s="2750"/>
      <c r="G6" s="2751"/>
      <c r="H6" s="2751"/>
      <c r="I6" s="2751"/>
      <c r="J6" s="1425"/>
    </row>
    <row r="7" spans="1:10" s="1383" customFormat="1" ht="24.75" customHeight="1" thickBot="1">
      <c r="A7" s="1425"/>
      <c r="B7" s="1425"/>
      <c r="C7" s="1425"/>
      <c r="D7" s="1425"/>
      <c r="E7" s="2750" t="s">
        <v>2708</v>
      </c>
      <c r="F7" s="2750"/>
      <c r="G7" s="2752"/>
      <c r="H7" s="2752"/>
      <c r="I7" s="2752"/>
      <c r="J7" s="1425"/>
    </row>
    <row r="8" spans="1:10" s="1383" customFormat="1" ht="13.5" customHeight="1">
      <c r="A8" s="1425"/>
      <c r="B8" s="1425"/>
      <c r="C8" s="1425"/>
      <c r="D8" s="1425"/>
      <c r="E8" s="2753" t="s">
        <v>383</v>
      </c>
      <c r="F8" s="2753"/>
      <c r="G8" s="2754"/>
      <c r="H8" s="2754"/>
      <c r="I8" s="2754"/>
      <c r="J8" s="1425"/>
    </row>
    <row r="9" spans="1:10" s="1383" customFormat="1" ht="24.75" customHeight="1" thickBot="1">
      <c r="E9" s="2750" t="s">
        <v>2916</v>
      </c>
      <c r="F9" s="2750"/>
      <c r="G9" s="2755"/>
      <c r="H9" s="2755"/>
      <c r="I9" s="2755"/>
      <c r="J9" s="2755"/>
    </row>
    <row r="10" spans="1:10" s="1389" customFormat="1" ht="14.25">
      <c r="A10" s="1392" t="s">
        <v>2700</v>
      </c>
      <c r="B10" s="1391"/>
      <c r="C10" s="1391"/>
      <c r="D10" s="1391"/>
    </row>
    <row r="11" spans="1:10" s="1389" customFormat="1" ht="14.25">
      <c r="A11" s="1392" t="s">
        <v>2699</v>
      </c>
      <c r="B11" s="1391"/>
      <c r="C11" s="1391"/>
      <c r="D11" s="1391"/>
      <c r="F11" s="1426"/>
      <c r="G11" s="1393" t="s">
        <v>2698</v>
      </c>
      <c r="H11" s="1426"/>
      <c r="I11" s="1393" t="s">
        <v>2697</v>
      </c>
      <c r="J11" s="1243"/>
    </row>
    <row r="12" spans="1:10" s="1389" customFormat="1" ht="14.25">
      <c r="A12" s="1391"/>
      <c r="B12" s="1391"/>
      <c r="C12" s="1391"/>
      <c r="D12" s="1391"/>
    </row>
    <row r="13" spans="1:10" s="1389" customFormat="1" ht="67.5" customHeight="1">
      <c r="A13" s="2756"/>
      <c r="B13" s="2638"/>
      <c r="C13" s="2747" t="s">
        <v>1231</v>
      </c>
      <c r="D13" s="2747"/>
      <c r="E13" s="2747"/>
      <c r="F13" s="2747"/>
      <c r="G13" s="2747" t="s">
        <v>2892</v>
      </c>
      <c r="H13" s="2747"/>
      <c r="I13" s="2747"/>
      <c r="J13" s="2747"/>
    </row>
    <row r="14" spans="1:10" s="1389" customFormat="1" ht="45" customHeight="1">
      <c r="A14" s="2747" t="s">
        <v>2893</v>
      </c>
      <c r="B14" s="2747"/>
      <c r="C14" s="2748"/>
      <c r="D14" s="2749"/>
      <c r="E14" s="2749"/>
      <c r="F14" s="1427" t="s">
        <v>2894</v>
      </c>
      <c r="G14" s="2748"/>
      <c r="H14" s="2749"/>
      <c r="I14" s="2749"/>
      <c r="J14" s="1427" t="s">
        <v>2894</v>
      </c>
    </row>
    <row r="15" spans="1:10" s="1389" customFormat="1" ht="45" customHeight="1">
      <c r="A15" s="2758" t="s">
        <v>2895</v>
      </c>
      <c r="B15" s="2759"/>
      <c r="C15" s="2759"/>
      <c r="D15" s="2759"/>
      <c r="E15" s="2759"/>
      <c r="F15" s="2759"/>
      <c r="G15" s="2760" t="str">
        <f>IFERROR(ROUNDDOWN(C14/(C14+G14),2),"")</f>
        <v/>
      </c>
      <c r="H15" s="2760"/>
      <c r="I15" s="1416"/>
      <c r="J15" s="1428"/>
    </row>
    <row r="16" spans="1:10" s="1389" customFormat="1" ht="45" customHeight="1">
      <c r="A16" s="2718" t="s">
        <v>2896</v>
      </c>
      <c r="B16" s="2719"/>
      <c r="C16" s="2719"/>
      <c r="D16" s="2719"/>
      <c r="E16" s="2719"/>
      <c r="F16" s="2719"/>
      <c r="G16" s="2719"/>
      <c r="H16" s="2719"/>
      <c r="I16" s="2719"/>
      <c r="J16" s="2761"/>
    </row>
    <row r="17" spans="1:10" s="1389" customFormat="1" ht="45" customHeight="1">
      <c r="A17" s="2747" t="s">
        <v>2897</v>
      </c>
      <c r="B17" s="2747"/>
      <c r="C17" s="2630"/>
      <c r="D17" s="2762"/>
      <c r="E17" s="2762"/>
      <c r="F17" s="2762"/>
      <c r="G17" s="2762"/>
      <c r="H17" s="2762"/>
      <c r="I17" s="2763" t="s">
        <v>2704</v>
      </c>
      <c r="J17" s="2693"/>
    </row>
    <row r="18" spans="1:10" s="1389" customFormat="1" ht="45" customHeight="1">
      <c r="A18" s="2764" t="s">
        <v>2898</v>
      </c>
      <c r="B18" s="2765"/>
      <c r="C18" s="2765"/>
      <c r="D18" s="2765"/>
      <c r="E18" s="2765"/>
      <c r="F18" s="2765"/>
      <c r="G18" s="2765"/>
      <c r="H18" s="2765"/>
      <c r="I18" s="2765"/>
      <c r="J18" s="2766"/>
    </row>
    <row r="19" spans="1:10" s="1389" customFormat="1" ht="45" customHeight="1">
      <c r="A19" s="2767"/>
      <c r="B19" s="2768"/>
      <c r="C19" s="2768"/>
      <c r="D19" s="2768"/>
      <c r="E19" s="2768"/>
      <c r="F19" s="2768"/>
      <c r="G19" s="2768"/>
      <c r="H19" s="2769"/>
      <c r="I19" s="2763" t="s">
        <v>2704</v>
      </c>
      <c r="J19" s="2693"/>
    </row>
    <row r="20" spans="1:10" s="1389" customFormat="1" ht="45" customHeight="1">
      <c r="A20" s="2758" t="s">
        <v>2899</v>
      </c>
      <c r="B20" s="2759"/>
      <c r="C20" s="2759"/>
      <c r="D20" s="2759"/>
      <c r="E20" s="2759"/>
      <c r="F20" s="2759"/>
      <c r="G20" s="2760" t="str">
        <f>IFERROR(ROUNDDOWN(A19/C17,2),"")</f>
        <v/>
      </c>
      <c r="H20" s="2760"/>
      <c r="I20" s="1416"/>
      <c r="J20" s="1428"/>
    </row>
    <row r="21" spans="1:10" s="1383" customFormat="1" ht="61.5" customHeight="1">
      <c r="A21" s="1430" t="s">
        <v>2900</v>
      </c>
      <c r="B21" s="2757" t="s">
        <v>2901</v>
      </c>
      <c r="C21" s="2757"/>
      <c r="D21" s="2757"/>
      <c r="E21" s="2757"/>
      <c r="F21" s="2757"/>
      <c r="G21" s="2757"/>
      <c r="H21" s="2757"/>
      <c r="I21" s="2757"/>
      <c r="J21" s="2757"/>
    </row>
    <row r="22" spans="1:10" s="1383" customFormat="1" ht="15.75" customHeight="1">
      <c r="A22" s="2772" t="s">
        <v>1227</v>
      </c>
      <c r="B22" s="2772"/>
      <c r="C22" s="2772"/>
      <c r="D22" s="2772"/>
      <c r="E22" s="2772"/>
      <c r="F22" s="2772"/>
      <c r="G22" s="2772"/>
      <c r="H22" s="2772"/>
      <c r="I22" s="2772"/>
      <c r="J22" s="2772"/>
    </row>
    <row r="23" spans="1:10" s="1383" customFormat="1" ht="12.75" customHeight="1">
      <c r="A23" s="2771" t="s">
        <v>2902</v>
      </c>
      <c r="B23" s="2771"/>
      <c r="C23" s="2771"/>
      <c r="D23" s="2771"/>
      <c r="E23" s="2771"/>
      <c r="F23" s="2771"/>
      <c r="G23" s="2771"/>
      <c r="H23" s="2771"/>
      <c r="I23" s="2771"/>
      <c r="J23" s="2771"/>
    </row>
    <row r="24" spans="1:10" s="1383" customFormat="1" ht="12.75" customHeight="1">
      <c r="A24" s="2771" t="s">
        <v>2903</v>
      </c>
      <c r="B24" s="2771"/>
      <c r="C24" s="2771"/>
      <c r="D24" s="2771"/>
      <c r="E24" s="2771"/>
      <c r="F24" s="2771"/>
      <c r="G24" s="2771"/>
      <c r="H24" s="2771"/>
      <c r="I24" s="2771"/>
      <c r="J24" s="2771"/>
    </row>
    <row r="25" spans="1:10" s="1383" customFormat="1" ht="12.75" customHeight="1">
      <c r="A25" s="1431" t="s">
        <v>2904</v>
      </c>
      <c r="B25" s="1432"/>
      <c r="C25" s="1432"/>
      <c r="D25" s="1432"/>
      <c r="E25" s="1432"/>
      <c r="F25" s="1432"/>
      <c r="G25" s="1432"/>
      <c r="H25" s="1432"/>
      <c r="I25" s="1432"/>
      <c r="J25" s="1432"/>
    </row>
    <row r="26" spans="1:10" s="1383" customFormat="1" ht="12.75" customHeight="1">
      <c r="A26" s="2771" t="s">
        <v>2905</v>
      </c>
      <c r="B26" s="2771"/>
      <c r="C26" s="2771"/>
      <c r="D26" s="2771"/>
      <c r="E26" s="2771"/>
      <c r="F26" s="2771"/>
      <c r="G26" s="2771"/>
      <c r="H26" s="2771"/>
      <c r="I26" s="2771"/>
      <c r="J26" s="2771"/>
    </row>
    <row r="27" spans="1:10" s="1383" customFormat="1" ht="12.75" customHeight="1">
      <c r="A27" s="1432"/>
      <c r="B27" s="1433" t="s">
        <v>2906</v>
      </c>
      <c r="C27" s="1432"/>
      <c r="D27" s="1432"/>
      <c r="E27" s="1432"/>
      <c r="F27" s="1432"/>
      <c r="G27" s="1432"/>
      <c r="H27" s="1432"/>
      <c r="I27" s="1432"/>
      <c r="J27" s="1432"/>
    </row>
    <row r="28" spans="1:10" s="1383" customFormat="1" ht="12.75" customHeight="1">
      <c r="A28" s="2771" t="s">
        <v>2907</v>
      </c>
      <c r="B28" s="2771"/>
      <c r="C28" s="2771"/>
      <c r="D28" s="2771"/>
      <c r="E28" s="2771"/>
      <c r="F28" s="2771"/>
      <c r="G28" s="2771"/>
      <c r="H28" s="2771"/>
      <c r="I28" s="2771"/>
      <c r="J28" s="2771"/>
    </row>
    <row r="29" spans="1:10" s="1383" customFormat="1" ht="19.899999999999999" customHeight="1">
      <c r="A29" s="1432"/>
      <c r="B29" s="1434" t="s">
        <v>2908</v>
      </c>
      <c r="C29" s="2770" t="s">
        <v>2909</v>
      </c>
      <c r="D29" s="2770"/>
      <c r="E29" s="2770"/>
      <c r="F29" s="2770"/>
      <c r="G29" s="2770"/>
      <c r="H29" s="2770"/>
      <c r="I29" s="2770"/>
      <c r="J29" s="2770"/>
    </row>
    <row r="30" spans="1:10" s="1383" customFormat="1" ht="12.75" customHeight="1">
      <c r="A30" s="1432"/>
      <c r="B30" s="1432"/>
      <c r="C30" s="1432" t="s">
        <v>2910</v>
      </c>
      <c r="D30" s="1435"/>
      <c r="E30" s="1432"/>
      <c r="F30" s="1432"/>
      <c r="G30" s="1432"/>
      <c r="H30" s="1432"/>
      <c r="I30" s="1432"/>
      <c r="J30" s="1432"/>
    </row>
    <row r="31" spans="1:10" s="1383" customFormat="1" ht="19.899999999999999" customHeight="1">
      <c r="A31" s="1432"/>
      <c r="B31" s="1434" t="s">
        <v>2911</v>
      </c>
      <c r="C31" s="2770" t="s">
        <v>2912</v>
      </c>
      <c r="D31" s="2770"/>
      <c r="E31" s="2770"/>
      <c r="F31" s="2770"/>
      <c r="G31" s="2770"/>
      <c r="H31" s="2770"/>
      <c r="I31" s="2770"/>
      <c r="J31" s="2770"/>
    </row>
    <row r="32" spans="1:10" s="1383" customFormat="1" ht="12.75" customHeight="1">
      <c r="A32" s="1432"/>
      <c r="B32" s="1432"/>
      <c r="C32" s="1432" t="s">
        <v>2913</v>
      </c>
      <c r="D32" s="1432"/>
      <c r="E32" s="1432"/>
      <c r="F32" s="1432"/>
      <c r="G32" s="1432"/>
      <c r="H32" s="1432"/>
      <c r="I32" s="1432"/>
      <c r="J32" s="1432"/>
    </row>
    <row r="33" spans="1:10" s="1383" customFormat="1" ht="12.75" customHeight="1">
      <c r="A33" s="2771" t="s">
        <v>2914</v>
      </c>
      <c r="B33" s="2771"/>
      <c r="C33" s="2771"/>
      <c r="D33" s="2771"/>
      <c r="E33" s="2771"/>
      <c r="F33" s="2771"/>
      <c r="G33" s="2771"/>
      <c r="H33" s="2771"/>
      <c r="I33" s="2771"/>
      <c r="J33" s="2771"/>
    </row>
    <row r="34" spans="1:10" s="1383" customFormat="1" ht="12.75" customHeight="1">
      <c r="A34" s="2771" t="s">
        <v>2672</v>
      </c>
      <c r="B34" s="2771"/>
      <c r="C34" s="2771"/>
      <c r="D34" s="2771"/>
      <c r="E34" s="2771"/>
      <c r="F34" s="2771"/>
      <c r="G34" s="2771"/>
      <c r="H34" s="2771"/>
      <c r="I34" s="2771"/>
      <c r="J34" s="2771"/>
    </row>
    <row r="35" spans="1:10" s="1383" customFormat="1" ht="12.75" customHeight="1">
      <c r="A35" s="1435" t="s">
        <v>2671</v>
      </c>
      <c r="B35" s="1435"/>
      <c r="C35" s="1435"/>
      <c r="D35" s="1435"/>
      <c r="E35" s="1435"/>
      <c r="F35" s="1435"/>
      <c r="G35" s="1435"/>
      <c r="H35" s="1435"/>
      <c r="I35" s="1435"/>
      <c r="J35" s="1435"/>
    </row>
    <row r="36" spans="1:10" s="1383" customFormat="1" ht="12.75" customHeight="1">
      <c r="A36" s="1436" t="s">
        <v>2670</v>
      </c>
      <c r="B36" s="1435"/>
      <c r="C36" s="1435"/>
      <c r="D36" s="1435"/>
      <c r="E36" s="1435"/>
      <c r="F36" s="1435"/>
      <c r="G36" s="1435"/>
      <c r="H36" s="1435"/>
      <c r="I36" s="1435"/>
      <c r="J36" s="1435"/>
    </row>
  </sheetData>
  <mergeCells count="42">
    <mergeCell ref="C31:J31"/>
    <mergeCell ref="A33:J33"/>
    <mergeCell ref="A34:J34"/>
    <mergeCell ref="A22:J22"/>
    <mergeCell ref="A23:J23"/>
    <mergeCell ref="A24:J24"/>
    <mergeCell ref="A26:J26"/>
    <mergeCell ref="A28:J28"/>
    <mergeCell ref="C29:J29"/>
    <mergeCell ref="B21:J21"/>
    <mergeCell ref="A15:F15"/>
    <mergeCell ref="G15:H15"/>
    <mergeCell ref="A16:J16"/>
    <mergeCell ref="A17:B17"/>
    <mergeCell ref="C17:H17"/>
    <mergeCell ref="I17:J17"/>
    <mergeCell ref="A18:J18"/>
    <mergeCell ref="A19:H19"/>
    <mergeCell ref="I19:J19"/>
    <mergeCell ref="A20:F20"/>
    <mergeCell ref="G20:H20"/>
    <mergeCell ref="A14:B14"/>
    <mergeCell ref="C14:E14"/>
    <mergeCell ref="G14:I14"/>
    <mergeCell ref="A5:J5"/>
    <mergeCell ref="E6:F6"/>
    <mergeCell ref="G6:I6"/>
    <mergeCell ref="E7:F7"/>
    <mergeCell ref="G7:I7"/>
    <mergeCell ref="E8:I8"/>
    <mergeCell ref="E9:F9"/>
    <mergeCell ref="G9:J9"/>
    <mergeCell ref="A13:B13"/>
    <mergeCell ref="C13:F13"/>
    <mergeCell ref="G13:J13"/>
    <mergeCell ref="B4:F4"/>
    <mergeCell ref="G4:J4"/>
    <mergeCell ref="A1:J1"/>
    <mergeCell ref="B2:F2"/>
    <mergeCell ref="G2:J2"/>
    <mergeCell ref="B3:F3"/>
    <mergeCell ref="G3:J3"/>
  </mergeCells>
  <phoneticPr fontId="1"/>
  <pageMargins left="0.7" right="0.7" top="0.75" bottom="0.75" header="0.3" footer="0.3"/>
  <pageSetup paperSize="9" scale="82" orientation="portrait" r:id="rId1"/>
  <colBreaks count="1" manualBreakCount="1">
    <brk id="1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65249" r:id="rId4" name="Check Box 1">
              <controlPr defaultSize="0" autoFill="0" autoLine="0" autoPict="0">
                <anchor moveWithCells="1">
                  <from>
                    <xdr:col>5</xdr:col>
                    <xdr:colOff>371475</xdr:colOff>
                    <xdr:row>10</xdr:row>
                    <xdr:rowOff>0</xdr:rowOff>
                  </from>
                  <to>
                    <xdr:col>5</xdr:col>
                    <xdr:colOff>647700</xdr:colOff>
                    <xdr:row>11</xdr:row>
                    <xdr:rowOff>9525</xdr:rowOff>
                  </to>
                </anchor>
              </controlPr>
            </control>
          </mc:Choice>
        </mc:AlternateContent>
        <mc:AlternateContent xmlns:mc="http://schemas.openxmlformats.org/markup-compatibility/2006">
          <mc:Choice Requires="x14">
            <control shapeId="565250" r:id="rId5" name="Check Box 2">
              <controlPr defaultSize="0" autoFill="0" autoLine="0" autoPict="0">
                <anchor moveWithCells="1">
                  <from>
                    <xdr:col>7</xdr:col>
                    <xdr:colOff>323850</xdr:colOff>
                    <xdr:row>10</xdr:row>
                    <xdr:rowOff>0</xdr:rowOff>
                  </from>
                  <to>
                    <xdr:col>7</xdr:col>
                    <xdr:colOff>600075</xdr:colOff>
                    <xdr:row>11</xdr:row>
                    <xdr:rowOff>9525</xdr:rowOff>
                  </to>
                </anchor>
              </controlPr>
            </control>
          </mc:Choice>
        </mc:AlternateContent>
        <mc:AlternateContent xmlns:mc="http://schemas.openxmlformats.org/markup-compatibility/2006">
          <mc:Choice Requires="x14">
            <control shapeId="565251" r:id="rId6" name="Check Box 3">
              <controlPr defaultSize="0" autoFill="0" autoLine="0" autoPict="0">
                <anchor moveWithCells="1">
                  <from>
                    <xdr:col>0</xdr:col>
                    <xdr:colOff>342900</xdr:colOff>
                    <xdr:row>1</xdr:row>
                    <xdr:rowOff>28575</xdr:rowOff>
                  </from>
                  <to>
                    <xdr:col>0</xdr:col>
                    <xdr:colOff>619125</xdr:colOff>
                    <xdr:row>1</xdr:row>
                    <xdr:rowOff>219075</xdr:rowOff>
                  </to>
                </anchor>
              </controlPr>
            </control>
          </mc:Choice>
        </mc:AlternateContent>
        <mc:AlternateContent xmlns:mc="http://schemas.openxmlformats.org/markup-compatibility/2006">
          <mc:Choice Requires="x14">
            <control shapeId="565252" r:id="rId7" name="Check Box 4">
              <controlPr defaultSize="0" autoFill="0" autoLine="0" autoPict="0">
                <anchor moveWithCells="1">
                  <from>
                    <xdr:col>0</xdr:col>
                    <xdr:colOff>342900</xdr:colOff>
                    <xdr:row>2</xdr:row>
                    <xdr:rowOff>9525</xdr:rowOff>
                  </from>
                  <to>
                    <xdr:col>0</xdr:col>
                    <xdr:colOff>619125</xdr:colOff>
                    <xdr:row>2</xdr:row>
                    <xdr:rowOff>200025</xdr:rowOff>
                  </to>
                </anchor>
              </controlPr>
            </control>
          </mc:Choice>
        </mc:AlternateContent>
        <mc:AlternateContent xmlns:mc="http://schemas.openxmlformats.org/markup-compatibility/2006">
          <mc:Choice Requires="x14">
            <control shapeId="565253" r:id="rId8" name="Check Box 5">
              <controlPr defaultSize="0" autoFill="0" autoLine="0" autoPict="0">
                <anchor moveWithCells="1">
                  <from>
                    <xdr:col>0</xdr:col>
                    <xdr:colOff>342900</xdr:colOff>
                    <xdr:row>3</xdr:row>
                    <xdr:rowOff>0</xdr:rowOff>
                  </from>
                  <to>
                    <xdr:col>0</xdr:col>
                    <xdr:colOff>619125</xdr:colOff>
                    <xdr:row>3</xdr:row>
                    <xdr:rowOff>190500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2C3F7-1177-4533-8F4A-6FFF4C25FE79}">
  <sheetPr>
    <tabColor rgb="FF00B0F0"/>
    <pageSetUpPr fitToPage="1"/>
  </sheetPr>
  <dimension ref="A1:G32"/>
  <sheetViews>
    <sheetView showGridLines="0" zoomScaleNormal="100" zoomScaleSheetLayoutView="100" workbookViewId="0">
      <selection activeCell="A4" sqref="A4"/>
    </sheetView>
  </sheetViews>
  <sheetFormatPr defaultColWidth="9" defaultRowHeight="18.75"/>
  <cols>
    <col min="1" max="1" width="27.625" style="1437" customWidth="1"/>
    <col min="2" max="2" width="9.5" style="1437" customWidth="1"/>
    <col min="3" max="3" width="24" style="1437" customWidth="1"/>
    <col min="4" max="4" width="10.625" style="1437" customWidth="1"/>
    <col min="5" max="5" width="8.125" style="1437" customWidth="1"/>
    <col min="6" max="6" width="10.625" style="1437" customWidth="1"/>
    <col min="7" max="7" width="8.125" style="1437" customWidth="1"/>
    <col min="8" max="16384" width="9" style="1437"/>
  </cols>
  <sheetData>
    <row r="1" spans="1:7">
      <c r="A1" s="2773" t="s">
        <v>1232</v>
      </c>
      <c r="B1" s="2773"/>
      <c r="C1" s="2773"/>
      <c r="D1" s="2773"/>
      <c r="E1" s="2773"/>
      <c r="F1" s="2773"/>
      <c r="G1" s="2773"/>
    </row>
    <row r="2" spans="1:7" ht="18.75" customHeight="1">
      <c r="A2" s="2774" t="s">
        <v>1233</v>
      </c>
      <c r="B2" s="2774"/>
      <c r="C2" s="2774"/>
      <c r="D2" s="2774"/>
      <c r="E2" s="2774"/>
      <c r="F2" s="2774"/>
      <c r="G2" s="2774"/>
    </row>
    <row r="3" spans="1:7">
      <c r="A3" s="2775" t="s">
        <v>2401</v>
      </c>
      <c r="B3" s="2775"/>
      <c r="C3" s="2775"/>
      <c r="D3" s="2775"/>
      <c r="E3" s="2775"/>
      <c r="F3" s="2775"/>
      <c r="G3" s="2775"/>
    </row>
    <row r="4" spans="1:7" ht="24.95" customHeight="1" thickBot="1">
      <c r="C4" s="1438" t="s">
        <v>420</v>
      </c>
      <c r="D4" s="1438"/>
      <c r="E4" s="1438"/>
      <c r="F4" s="1438"/>
    </row>
    <row r="5" spans="1:7" ht="24.95" customHeight="1" thickBot="1">
      <c r="C5" s="1439" t="s">
        <v>382</v>
      </c>
      <c r="D5" s="1439"/>
      <c r="E5" s="1439"/>
      <c r="F5" s="1439"/>
    </row>
    <row r="6" spans="1:7" ht="24.95" customHeight="1">
      <c r="C6" s="2776" t="s">
        <v>383</v>
      </c>
      <c r="D6" s="2777"/>
      <c r="E6" s="2777"/>
      <c r="F6" s="2777"/>
    </row>
    <row r="7" spans="1:7" ht="24.95" customHeight="1" thickBot="1">
      <c r="C7" s="1438" t="s">
        <v>423</v>
      </c>
      <c r="D7" s="1438"/>
      <c r="E7" s="1438"/>
      <c r="F7" s="1438"/>
    </row>
    <row r="8" spans="1:7">
      <c r="A8" s="1440"/>
      <c r="B8" s="1440"/>
    </row>
    <row r="9" spans="1:7" ht="60.75" customHeight="1">
      <c r="A9" s="1441"/>
      <c r="B9" s="2778" t="s">
        <v>1234</v>
      </c>
      <c r="C9" s="2779"/>
      <c r="D9" s="2780" t="s">
        <v>1235</v>
      </c>
      <c r="E9" s="2780"/>
      <c r="F9" s="2781" t="s">
        <v>1236</v>
      </c>
      <c r="G9" s="2781"/>
    </row>
    <row r="10" spans="1:7" ht="30" customHeight="1">
      <c r="A10" s="1442"/>
      <c r="B10" s="2782"/>
      <c r="C10" s="2782"/>
      <c r="D10" s="1443"/>
      <c r="E10" s="1444" t="s">
        <v>1237</v>
      </c>
      <c r="F10" s="1443"/>
      <c r="G10" s="1445" t="s">
        <v>1238</v>
      </c>
    </row>
    <row r="11" spans="1:7" ht="30" customHeight="1">
      <c r="A11" s="1442" t="s">
        <v>1239</v>
      </c>
      <c r="B11" s="2782"/>
      <c r="C11" s="2782"/>
      <c r="D11" s="1446"/>
      <c r="E11" s="1447" t="s">
        <v>1237</v>
      </c>
      <c r="F11" s="1446"/>
      <c r="G11" s="1448" t="s">
        <v>1238</v>
      </c>
    </row>
    <row r="12" spans="1:7" ht="30" customHeight="1">
      <c r="A12" s="1449"/>
      <c r="B12" s="2782"/>
      <c r="C12" s="2782"/>
      <c r="D12" s="1446"/>
      <c r="E12" s="1447" t="s">
        <v>1237</v>
      </c>
      <c r="F12" s="1446"/>
      <c r="G12" s="1448" t="s">
        <v>1238</v>
      </c>
    </row>
    <row r="13" spans="1:7" ht="30" customHeight="1">
      <c r="A13" s="2783" t="s">
        <v>2917</v>
      </c>
      <c r="B13" s="2782"/>
      <c r="C13" s="2782"/>
      <c r="D13" s="1446"/>
      <c r="E13" s="1447" t="s">
        <v>1237</v>
      </c>
      <c r="F13" s="1446"/>
      <c r="G13" s="1448" t="s">
        <v>1238</v>
      </c>
    </row>
    <row r="14" spans="1:7" ht="30" customHeight="1">
      <c r="A14" s="2784"/>
      <c r="B14" s="2782"/>
      <c r="C14" s="2782"/>
      <c r="D14" s="1446"/>
      <c r="E14" s="1447" t="s">
        <v>1237</v>
      </c>
      <c r="F14" s="1446"/>
      <c r="G14" s="1448" t="s">
        <v>1238</v>
      </c>
    </row>
    <row r="15" spans="1:7" ht="30" customHeight="1">
      <c r="A15" s="1449"/>
      <c r="B15" s="2782"/>
      <c r="C15" s="2782"/>
      <c r="D15" s="1450"/>
      <c r="E15" s="1451" t="s">
        <v>1237</v>
      </c>
      <c r="F15" s="1450"/>
      <c r="G15" s="1452" t="s">
        <v>1238</v>
      </c>
    </row>
    <row r="16" spans="1:7" ht="30" customHeight="1">
      <c r="A16" s="1449"/>
      <c r="B16" s="2779" t="s">
        <v>2235</v>
      </c>
      <c r="C16" s="2785"/>
      <c r="D16" s="2786" t="s">
        <v>2918</v>
      </c>
      <c r="E16" s="2787"/>
      <c r="F16" s="1453"/>
      <c r="G16" s="1454" t="s">
        <v>1238</v>
      </c>
    </row>
    <row r="17" spans="1:7" ht="30" customHeight="1">
      <c r="A17" s="2788" t="s">
        <v>1240</v>
      </c>
      <c r="B17" s="2790" t="s">
        <v>2919</v>
      </c>
      <c r="C17" s="2791"/>
      <c r="D17" s="2791"/>
      <c r="E17" s="2791"/>
      <c r="F17" s="2791"/>
      <c r="G17" s="2792"/>
    </row>
    <row r="18" spans="1:7" ht="20.100000000000001" customHeight="1">
      <c r="A18" s="2789"/>
      <c r="B18" s="2793" t="s">
        <v>1241</v>
      </c>
      <c r="C18" s="2794"/>
      <c r="D18" s="2794"/>
      <c r="E18" s="2794"/>
      <c r="F18" s="2794"/>
      <c r="G18" s="2795"/>
    </row>
    <row r="19" spans="1:7" ht="20.100000000000001" customHeight="1">
      <c r="A19" s="2789"/>
      <c r="B19" s="2796" t="s">
        <v>1242</v>
      </c>
      <c r="C19" s="2797"/>
      <c r="D19" s="2797"/>
      <c r="E19" s="2797"/>
      <c r="F19" s="2797"/>
      <c r="G19" s="2798"/>
    </row>
    <row r="20" spans="1:7" ht="32.25" customHeight="1">
      <c r="A20" s="1455"/>
      <c r="B20" s="2799" t="s">
        <v>1243</v>
      </c>
      <c r="C20" s="2800"/>
      <c r="D20" s="2800"/>
      <c r="E20" s="2800"/>
      <c r="F20" s="1456" t="s">
        <v>1244</v>
      </c>
      <c r="G20" s="1457" t="s">
        <v>1245</v>
      </c>
    </row>
    <row r="21" spans="1:7" ht="32.25" customHeight="1">
      <c r="A21" s="2788" t="s">
        <v>1246</v>
      </c>
      <c r="B21" s="1458" t="s">
        <v>1247</v>
      </c>
      <c r="C21" s="2802" t="s">
        <v>2920</v>
      </c>
      <c r="D21" s="2802"/>
      <c r="E21" s="2802"/>
      <c r="F21" s="2802"/>
      <c r="G21" s="1459"/>
    </row>
    <row r="22" spans="1:7" ht="32.25" customHeight="1">
      <c r="A22" s="2789"/>
      <c r="B22" s="1460" t="s">
        <v>1247</v>
      </c>
      <c r="C22" s="2803" t="s">
        <v>1248</v>
      </c>
      <c r="D22" s="2803"/>
      <c r="E22" s="2803"/>
      <c r="F22" s="2803"/>
      <c r="G22" s="1461"/>
    </row>
    <row r="23" spans="1:7" ht="32.25" customHeight="1">
      <c r="A23" s="2789"/>
      <c r="B23" s="1460" t="s">
        <v>1247</v>
      </c>
      <c r="C23" s="2803" t="s">
        <v>2921</v>
      </c>
      <c r="D23" s="2803"/>
      <c r="E23" s="2803"/>
      <c r="F23" s="2803"/>
      <c r="G23" s="1461"/>
    </row>
    <row r="24" spans="1:7" ht="32.25" customHeight="1">
      <c r="A24" s="2801"/>
      <c r="B24" s="1462" t="s">
        <v>1247</v>
      </c>
      <c r="C24" s="2804" t="s">
        <v>2922</v>
      </c>
      <c r="D24" s="2804"/>
      <c r="E24" s="2804"/>
      <c r="F24" s="2804"/>
      <c r="G24" s="1463"/>
    </row>
    <row r="25" spans="1:7" ht="32.25" customHeight="1">
      <c r="A25" s="2788" t="s">
        <v>1249</v>
      </c>
      <c r="B25" s="1458" t="s">
        <v>1250</v>
      </c>
      <c r="C25" s="2802" t="s">
        <v>2923</v>
      </c>
      <c r="D25" s="2802"/>
      <c r="E25" s="2802"/>
      <c r="F25" s="2802"/>
      <c r="G25" s="1459"/>
    </row>
    <row r="26" spans="1:7" ht="32.25" customHeight="1">
      <c r="A26" s="2801"/>
      <c r="B26" s="1462" t="s">
        <v>1247</v>
      </c>
      <c r="C26" s="2804" t="s">
        <v>1251</v>
      </c>
      <c r="D26" s="2804"/>
      <c r="E26" s="2804"/>
      <c r="F26" s="2804"/>
      <c r="G26" s="1463"/>
    </row>
    <row r="27" spans="1:7" ht="71.099999999999994" customHeight="1">
      <c r="A27" s="1455" t="s">
        <v>1252</v>
      </c>
      <c r="B27" s="2778" t="s">
        <v>1253</v>
      </c>
      <c r="C27" s="2778"/>
      <c r="D27" s="2778"/>
      <c r="E27" s="2778"/>
      <c r="F27" s="2778"/>
      <c r="G27" s="2778"/>
    </row>
    <row r="28" spans="1:7" ht="32.25" customHeight="1">
      <c r="A28" s="1464"/>
      <c r="B28" s="1464"/>
    </row>
    <row r="29" spans="1:7">
      <c r="A29" s="2805" t="s">
        <v>407</v>
      </c>
      <c r="B29" s="2805"/>
      <c r="C29" s="2805"/>
      <c r="D29" s="2805"/>
      <c r="E29" s="2805"/>
      <c r="F29" s="2805"/>
      <c r="G29" s="2805"/>
    </row>
    <row r="30" spans="1:7" ht="90" customHeight="1">
      <c r="A30" s="2805" t="s">
        <v>1254</v>
      </c>
      <c r="B30" s="2805"/>
      <c r="C30" s="2805"/>
      <c r="D30" s="2805"/>
      <c r="E30" s="2805"/>
      <c r="F30" s="2805"/>
      <c r="G30" s="2805"/>
    </row>
    <row r="31" spans="1:7" ht="68.25" customHeight="1">
      <c r="A31" s="2805" t="s">
        <v>2924</v>
      </c>
      <c r="B31" s="2805"/>
      <c r="C31" s="2805"/>
      <c r="D31" s="2805"/>
      <c r="E31" s="2805"/>
      <c r="F31" s="2805"/>
      <c r="G31" s="2805"/>
    </row>
    <row r="32" spans="1:7" ht="30" customHeight="1">
      <c r="A32" s="2805" t="s">
        <v>1255</v>
      </c>
      <c r="B32" s="2805"/>
      <c r="C32" s="2805"/>
      <c r="D32" s="2805"/>
      <c r="E32" s="2805"/>
      <c r="F32" s="2805"/>
      <c r="G32" s="2805"/>
    </row>
  </sheetData>
  <mergeCells count="34">
    <mergeCell ref="A31:G31"/>
    <mergeCell ref="A32:G32"/>
    <mergeCell ref="A25:A26"/>
    <mergeCell ref="C25:F25"/>
    <mergeCell ref="C26:F26"/>
    <mergeCell ref="B27:G27"/>
    <mergeCell ref="A29:G29"/>
    <mergeCell ref="A30:G30"/>
    <mergeCell ref="B20:E20"/>
    <mergeCell ref="A21:A24"/>
    <mergeCell ref="C21:F21"/>
    <mergeCell ref="C22:F22"/>
    <mergeCell ref="C23:F23"/>
    <mergeCell ref="C24:F24"/>
    <mergeCell ref="B15:C15"/>
    <mergeCell ref="B16:C16"/>
    <mergeCell ref="D16:E16"/>
    <mergeCell ref="A17:A19"/>
    <mergeCell ref="B17:G17"/>
    <mergeCell ref="B18:G18"/>
    <mergeCell ref="B19:G19"/>
    <mergeCell ref="B10:C10"/>
    <mergeCell ref="B11:C11"/>
    <mergeCell ref="B12:C12"/>
    <mergeCell ref="A13:A14"/>
    <mergeCell ref="B13:C13"/>
    <mergeCell ref="B14:C14"/>
    <mergeCell ref="A1:G1"/>
    <mergeCell ref="A2:G2"/>
    <mergeCell ref="A3:G3"/>
    <mergeCell ref="C6:F6"/>
    <mergeCell ref="B9:C9"/>
    <mergeCell ref="D9:E9"/>
    <mergeCell ref="F9:G9"/>
  </mergeCells>
  <phoneticPr fontId="1"/>
  <pageMargins left="0.75" right="0.75" top="1" bottom="1" header="0.5" footer="0.5"/>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6273" r:id="rId4" name="Check Box 1">
              <controlPr defaultSize="0" autoFill="0" autoLine="0" autoPict="0">
                <anchor moveWithCells="1">
                  <from>
                    <xdr:col>5</xdr:col>
                    <xdr:colOff>390525</xdr:colOff>
                    <xdr:row>19</xdr:row>
                    <xdr:rowOff>104775</xdr:rowOff>
                  </from>
                  <to>
                    <xdr:col>5</xdr:col>
                    <xdr:colOff>714375</xdr:colOff>
                    <xdr:row>19</xdr:row>
                    <xdr:rowOff>323850</xdr:rowOff>
                  </to>
                </anchor>
              </controlPr>
            </control>
          </mc:Choice>
        </mc:AlternateContent>
        <mc:AlternateContent xmlns:mc="http://schemas.openxmlformats.org/markup-compatibility/2006">
          <mc:Choice Requires="x14">
            <control shapeId="566274" r:id="rId5" name="Check Box 2">
              <controlPr defaultSize="0" autoFill="0" autoLine="0" autoPict="0">
                <anchor moveWithCells="1">
                  <from>
                    <xdr:col>6</xdr:col>
                    <xdr:colOff>85725</xdr:colOff>
                    <xdr:row>19</xdr:row>
                    <xdr:rowOff>104775</xdr:rowOff>
                  </from>
                  <to>
                    <xdr:col>6</xdr:col>
                    <xdr:colOff>409575</xdr:colOff>
                    <xdr:row>19</xdr:row>
                    <xdr:rowOff>323850</xdr:rowOff>
                  </to>
                </anchor>
              </controlPr>
            </control>
          </mc:Choice>
        </mc:AlternateContent>
        <mc:AlternateContent xmlns:mc="http://schemas.openxmlformats.org/markup-compatibility/2006">
          <mc:Choice Requires="x14">
            <control shapeId="566275" r:id="rId6" name="Check Box 3">
              <controlPr defaultSize="0" autoFill="0" autoLine="0" autoPict="0">
                <anchor moveWithCells="1">
                  <from>
                    <xdr:col>1</xdr:col>
                    <xdr:colOff>390525</xdr:colOff>
                    <xdr:row>20</xdr:row>
                    <xdr:rowOff>104775</xdr:rowOff>
                  </from>
                  <to>
                    <xdr:col>1</xdr:col>
                    <xdr:colOff>714375</xdr:colOff>
                    <xdr:row>20</xdr:row>
                    <xdr:rowOff>323850</xdr:rowOff>
                  </to>
                </anchor>
              </controlPr>
            </control>
          </mc:Choice>
        </mc:AlternateContent>
        <mc:AlternateContent xmlns:mc="http://schemas.openxmlformats.org/markup-compatibility/2006">
          <mc:Choice Requires="x14">
            <control shapeId="566276" r:id="rId7" name="Check Box 4">
              <controlPr defaultSize="0" autoFill="0" autoLine="0" autoPict="0">
                <anchor moveWithCells="1">
                  <from>
                    <xdr:col>1</xdr:col>
                    <xdr:colOff>390525</xdr:colOff>
                    <xdr:row>21</xdr:row>
                    <xdr:rowOff>104775</xdr:rowOff>
                  </from>
                  <to>
                    <xdr:col>1</xdr:col>
                    <xdr:colOff>714375</xdr:colOff>
                    <xdr:row>21</xdr:row>
                    <xdr:rowOff>323850</xdr:rowOff>
                  </to>
                </anchor>
              </controlPr>
            </control>
          </mc:Choice>
        </mc:AlternateContent>
        <mc:AlternateContent xmlns:mc="http://schemas.openxmlformats.org/markup-compatibility/2006">
          <mc:Choice Requires="x14">
            <control shapeId="566277" r:id="rId8" name="Check Box 5">
              <controlPr defaultSize="0" autoFill="0" autoLine="0" autoPict="0">
                <anchor moveWithCells="1">
                  <from>
                    <xdr:col>1</xdr:col>
                    <xdr:colOff>390525</xdr:colOff>
                    <xdr:row>22</xdr:row>
                    <xdr:rowOff>104775</xdr:rowOff>
                  </from>
                  <to>
                    <xdr:col>1</xdr:col>
                    <xdr:colOff>714375</xdr:colOff>
                    <xdr:row>22</xdr:row>
                    <xdr:rowOff>323850</xdr:rowOff>
                  </to>
                </anchor>
              </controlPr>
            </control>
          </mc:Choice>
        </mc:AlternateContent>
        <mc:AlternateContent xmlns:mc="http://schemas.openxmlformats.org/markup-compatibility/2006">
          <mc:Choice Requires="x14">
            <control shapeId="566278" r:id="rId9" name="Check Box 6">
              <controlPr defaultSize="0" autoFill="0" autoLine="0" autoPict="0">
                <anchor moveWithCells="1">
                  <from>
                    <xdr:col>1</xdr:col>
                    <xdr:colOff>390525</xdr:colOff>
                    <xdr:row>23</xdr:row>
                    <xdr:rowOff>104775</xdr:rowOff>
                  </from>
                  <to>
                    <xdr:col>1</xdr:col>
                    <xdr:colOff>714375</xdr:colOff>
                    <xdr:row>23</xdr:row>
                    <xdr:rowOff>323850</xdr:rowOff>
                  </to>
                </anchor>
              </controlPr>
            </control>
          </mc:Choice>
        </mc:AlternateContent>
        <mc:AlternateContent xmlns:mc="http://schemas.openxmlformats.org/markup-compatibility/2006">
          <mc:Choice Requires="x14">
            <control shapeId="566279" r:id="rId10" name="Check Box 7">
              <controlPr defaultSize="0" autoFill="0" autoLine="0" autoPict="0">
                <anchor moveWithCells="1">
                  <from>
                    <xdr:col>1</xdr:col>
                    <xdr:colOff>390525</xdr:colOff>
                    <xdr:row>24</xdr:row>
                    <xdr:rowOff>104775</xdr:rowOff>
                  </from>
                  <to>
                    <xdr:col>1</xdr:col>
                    <xdr:colOff>714375</xdr:colOff>
                    <xdr:row>24</xdr:row>
                    <xdr:rowOff>323850</xdr:rowOff>
                  </to>
                </anchor>
              </controlPr>
            </control>
          </mc:Choice>
        </mc:AlternateContent>
        <mc:AlternateContent xmlns:mc="http://schemas.openxmlformats.org/markup-compatibility/2006">
          <mc:Choice Requires="x14">
            <control shapeId="566280" r:id="rId11" name="Check Box 8">
              <controlPr defaultSize="0" autoFill="0" autoLine="0" autoPict="0">
                <anchor moveWithCells="1">
                  <from>
                    <xdr:col>1</xdr:col>
                    <xdr:colOff>390525</xdr:colOff>
                    <xdr:row>25</xdr:row>
                    <xdr:rowOff>104775</xdr:rowOff>
                  </from>
                  <to>
                    <xdr:col>1</xdr:col>
                    <xdr:colOff>714375</xdr:colOff>
                    <xdr:row>25</xdr:row>
                    <xdr:rowOff>323850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EE71E2F2-2138-4111-9992-7820E8A25158}">
          <x14:formula1>
            <xm:f>'17-1引用先'!$A$2:$A$42</xm:f>
          </x14:formula1>
          <xm:sqref>B10:C15</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5873A-E497-485D-8019-DC62445A9075}">
  <sheetPr>
    <tabColor rgb="FFFFFF00"/>
    <pageSetUpPr fitToPage="1"/>
  </sheetPr>
  <dimension ref="A1:F109"/>
  <sheetViews>
    <sheetView zoomScaleNormal="100" zoomScaleSheetLayoutView="100" workbookViewId="0">
      <selection activeCell="B2" sqref="B2"/>
    </sheetView>
  </sheetViews>
  <sheetFormatPr defaultColWidth="9" defaultRowHeight="18.75"/>
  <cols>
    <col min="1" max="1" width="5.125" style="475" bestFit="1" customWidth="1"/>
    <col min="2" max="2" width="46.25" style="472" customWidth="1"/>
    <col min="3" max="3" width="2.5" style="472" customWidth="1"/>
    <col min="4" max="4" width="5.125" style="472" customWidth="1"/>
    <col min="5" max="5" width="60.75" style="472" customWidth="1"/>
    <col min="6" max="16384" width="9" style="472"/>
  </cols>
  <sheetData>
    <row r="1" spans="1:5" s="456" customFormat="1">
      <c r="A1" s="455" t="s">
        <v>1256</v>
      </c>
    </row>
    <row r="2" spans="1:5" s="456" customFormat="1" ht="13.5" customHeight="1" thickBot="1">
      <c r="A2" s="457"/>
    </row>
    <row r="3" spans="1:5" s="456" customFormat="1" ht="15" customHeight="1" thickBot="1">
      <c r="A3" s="458" t="s">
        <v>1257</v>
      </c>
      <c r="B3" s="458" t="s">
        <v>1258</v>
      </c>
      <c r="D3" s="458" t="s">
        <v>1257</v>
      </c>
      <c r="E3" s="459" t="s">
        <v>1258</v>
      </c>
    </row>
    <row r="4" spans="1:5" s="456" customFormat="1" ht="15" customHeight="1" thickTop="1">
      <c r="A4" s="460">
        <v>1</v>
      </c>
      <c r="B4" s="461" t="s">
        <v>1259</v>
      </c>
      <c r="D4" s="462">
        <v>50</v>
      </c>
      <c r="E4" s="463" t="s">
        <v>1260</v>
      </c>
    </row>
    <row r="5" spans="1:5" s="456" customFormat="1" ht="15" customHeight="1">
      <c r="A5" s="462">
        <v>2</v>
      </c>
      <c r="B5" s="464" t="s">
        <v>1261</v>
      </c>
      <c r="D5" s="462">
        <v>51</v>
      </c>
      <c r="E5" s="465" t="s">
        <v>1262</v>
      </c>
    </row>
    <row r="6" spans="1:5" s="456" customFormat="1" ht="15" customHeight="1">
      <c r="A6" s="462">
        <v>3</v>
      </c>
      <c r="B6" s="464" t="s">
        <v>1263</v>
      </c>
      <c r="D6" s="462">
        <v>52</v>
      </c>
      <c r="E6" s="465" t="s">
        <v>1264</v>
      </c>
    </row>
    <row r="7" spans="1:5" s="456" customFormat="1" ht="15" customHeight="1">
      <c r="A7" s="462">
        <v>4</v>
      </c>
      <c r="B7" s="464" t="s">
        <v>1265</v>
      </c>
      <c r="D7" s="462">
        <v>53</v>
      </c>
      <c r="E7" s="465" t="s">
        <v>1266</v>
      </c>
    </row>
    <row r="8" spans="1:5" s="456" customFormat="1" ht="15" customHeight="1">
      <c r="A8" s="462">
        <v>5</v>
      </c>
      <c r="B8" s="464" t="s">
        <v>1267</v>
      </c>
      <c r="D8" s="462">
        <v>54</v>
      </c>
      <c r="E8" s="465" t="s">
        <v>1268</v>
      </c>
    </row>
    <row r="9" spans="1:5" s="456" customFormat="1" ht="15" customHeight="1">
      <c r="A9" s="462">
        <v>6</v>
      </c>
      <c r="B9" s="464" t="s">
        <v>1269</v>
      </c>
      <c r="D9" s="462">
        <v>55</v>
      </c>
      <c r="E9" s="465" t="s">
        <v>1270</v>
      </c>
    </row>
    <row r="10" spans="1:5" s="456" customFormat="1" ht="15" customHeight="1">
      <c r="A10" s="462">
        <v>7</v>
      </c>
      <c r="B10" s="466" t="s">
        <v>1271</v>
      </c>
      <c r="D10" s="462">
        <v>56</v>
      </c>
      <c r="E10" s="465" t="s">
        <v>1272</v>
      </c>
    </row>
    <row r="11" spans="1:5" s="456" customFormat="1" ht="15" customHeight="1">
      <c r="A11" s="462">
        <v>8</v>
      </c>
      <c r="B11" s="466" t="s">
        <v>1273</v>
      </c>
      <c r="D11" s="462">
        <v>57</v>
      </c>
      <c r="E11" s="465" t="s">
        <v>1274</v>
      </c>
    </row>
    <row r="12" spans="1:5" s="456" customFormat="1" ht="15" customHeight="1">
      <c r="A12" s="462">
        <v>9</v>
      </c>
      <c r="B12" s="466" t="s">
        <v>1275</v>
      </c>
      <c r="D12" s="462">
        <v>58</v>
      </c>
      <c r="E12" s="465" t="s">
        <v>1276</v>
      </c>
    </row>
    <row r="13" spans="1:5" s="456" customFormat="1" ht="15" customHeight="1">
      <c r="A13" s="462">
        <v>10</v>
      </c>
      <c r="B13" s="466" t="s">
        <v>1277</v>
      </c>
      <c r="D13" s="462">
        <v>59</v>
      </c>
      <c r="E13" s="465" t="s">
        <v>1278</v>
      </c>
    </row>
    <row r="14" spans="1:5" s="456" customFormat="1" ht="15" customHeight="1">
      <c r="A14" s="462">
        <v>11</v>
      </c>
      <c r="B14" s="466" t="s">
        <v>1279</v>
      </c>
      <c r="D14" s="462">
        <v>60</v>
      </c>
      <c r="E14" s="465" t="s">
        <v>1280</v>
      </c>
    </row>
    <row r="15" spans="1:5" s="456" customFormat="1" ht="15" customHeight="1">
      <c r="A15" s="462">
        <v>12</v>
      </c>
      <c r="B15" s="464" t="s">
        <v>1281</v>
      </c>
      <c r="D15" s="462">
        <v>61</v>
      </c>
      <c r="E15" s="465" t="s">
        <v>1282</v>
      </c>
    </row>
    <row r="16" spans="1:5" s="456" customFormat="1" ht="15" customHeight="1">
      <c r="A16" s="462">
        <v>13</v>
      </c>
      <c r="B16" s="464" t="s">
        <v>1283</v>
      </c>
      <c r="D16" s="462">
        <v>62</v>
      </c>
      <c r="E16" s="465" t="s">
        <v>1284</v>
      </c>
    </row>
    <row r="17" spans="1:5" s="456" customFormat="1" ht="15" customHeight="1">
      <c r="A17" s="462">
        <v>14</v>
      </c>
      <c r="B17" s="466" t="s">
        <v>1285</v>
      </c>
      <c r="D17" s="462">
        <v>63</v>
      </c>
      <c r="E17" s="465" t="s">
        <v>1286</v>
      </c>
    </row>
    <row r="18" spans="1:5" s="456" customFormat="1" ht="15" customHeight="1">
      <c r="A18" s="462">
        <v>15</v>
      </c>
      <c r="B18" s="466" t="s">
        <v>1287</v>
      </c>
      <c r="D18" s="462">
        <v>64</v>
      </c>
      <c r="E18" s="465" t="s">
        <v>1288</v>
      </c>
    </row>
    <row r="19" spans="1:5" s="456" customFormat="1" ht="15" customHeight="1">
      <c r="A19" s="462">
        <v>16</v>
      </c>
      <c r="B19" s="466" t="s">
        <v>1289</v>
      </c>
      <c r="D19" s="462">
        <v>65</v>
      </c>
      <c r="E19" s="464" t="s">
        <v>1290</v>
      </c>
    </row>
    <row r="20" spans="1:5" s="456" customFormat="1" ht="15" customHeight="1">
      <c r="A20" s="462">
        <v>17</v>
      </c>
      <c r="B20" s="466" t="s">
        <v>1291</v>
      </c>
      <c r="D20" s="462">
        <v>66</v>
      </c>
      <c r="E20" s="464" t="s">
        <v>1292</v>
      </c>
    </row>
    <row r="21" spans="1:5" s="456" customFormat="1" ht="15" customHeight="1">
      <c r="A21" s="462">
        <v>18</v>
      </c>
      <c r="B21" s="464" t="s">
        <v>1293</v>
      </c>
      <c r="D21" s="462">
        <v>67</v>
      </c>
      <c r="E21" s="465" t="s">
        <v>1294</v>
      </c>
    </row>
    <row r="22" spans="1:5" s="456" customFormat="1" ht="15" customHeight="1">
      <c r="A22" s="462">
        <v>19</v>
      </c>
      <c r="B22" s="466" t="s">
        <v>1295</v>
      </c>
      <c r="D22" s="462">
        <v>68</v>
      </c>
      <c r="E22" s="465" t="s">
        <v>1296</v>
      </c>
    </row>
    <row r="23" spans="1:5" s="456" customFormat="1" ht="15" customHeight="1">
      <c r="A23" s="462">
        <v>20</v>
      </c>
      <c r="B23" s="466" t="s">
        <v>1297</v>
      </c>
      <c r="D23" s="462">
        <v>69</v>
      </c>
      <c r="E23" s="467" t="s">
        <v>1298</v>
      </c>
    </row>
    <row r="24" spans="1:5" s="456" customFormat="1" ht="15" customHeight="1">
      <c r="A24" s="462">
        <v>21</v>
      </c>
      <c r="B24" s="466" t="s">
        <v>1299</v>
      </c>
      <c r="D24" s="462">
        <v>70</v>
      </c>
      <c r="E24" s="465" t="s">
        <v>1300</v>
      </c>
    </row>
    <row r="25" spans="1:5" s="456" customFormat="1" ht="15" customHeight="1">
      <c r="A25" s="462">
        <v>22</v>
      </c>
      <c r="B25" s="466" t="s">
        <v>1301</v>
      </c>
      <c r="D25" s="462">
        <v>71</v>
      </c>
      <c r="E25" s="465" t="s">
        <v>1302</v>
      </c>
    </row>
    <row r="26" spans="1:5" s="456" customFormat="1" ht="15" customHeight="1">
      <c r="A26" s="462">
        <v>23</v>
      </c>
      <c r="B26" s="464" t="s">
        <v>1303</v>
      </c>
      <c r="D26" s="462">
        <v>72</v>
      </c>
      <c r="E26" s="465" t="s">
        <v>1304</v>
      </c>
    </row>
    <row r="27" spans="1:5" s="456" customFormat="1" ht="15" customHeight="1">
      <c r="A27" s="462">
        <v>24</v>
      </c>
      <c r="B27" s="464" t="s">
        <v>1305</v>
      </c>
      <c r="D27" s="462">
        <v>73</v>
      </c>
      <c r="E27" s="465" t="s">
        <v>1306</v>
      </c>
    </row>
    <row r="28" spans="1:5" s="456" customFormat="1" ht="15" customHeight="1">
      <c r="A28" s="462">
        <v>25</v>
      </c>
      <c r="B28" s="464" t="s">
        <v>1307</v>
      </c>
      <c r="D28" s="462">
        <v>74</v>
      </c>
      <c r="E28" s="468" t="s">
        <v>1308</v>
      </c>
    </row>
    <row r="29" spans="1:5" s="456" customFormat="1" ht="15" customHeight="1">
      <c r="A29" s="462">
        <v>26</v>
      </c>
      <c r="B29" s="464" t="s">
        <v>1309</v>
      </c>
      <c r="D29" s="462">
        <v>75</v>
      </c>
      <c r="E29" s="463" t="s">
        <v>1310</v>
      </c>
    </row>
    <row r="30" spans="1:5" s="456" customFormat="1" ht="15" customHeight="1">
      <c r="A30" s="462">
        <v>27</v>
      </c>
      <c r="B30" s="466" t="s">
        <v>1311</v>
      </c>
      <c r="D30" s="462">
        <v>76</v>
      </c>
      <c r="E30" s="463" t="s">
        <v>1312</v>
      </c>
    </row>
    <row r="31" spans="1:5" s="456" customFormat="1" ht="15" customHeight="1">
      <c r="A31" s="462">
        <v>28</v>
      </c>
      <c r="B31" s="466" t="s">
        <v>1313</v>
      </c>
      <c r="D31" s="462">
        <v>77</v>
      </c>
      <c r="E31" s="463" t="s">
        <v>1314</v>
      </c>
    </row>
    <row r="32" spans="1:5" s="456" customFormat="1" ht="15" customHeight="1">
      <c r="A32" s="462">
        <v>29</v>
      </c>
      <c r="B32" s="464" t="s">
        <v>1315</v>
      </c>
      <c r="D32" s="462">
        <v>78</v>
      </c>
      <c r="E32" s="463" t="s">
        <v>1316</v>
      </c>
    </row>
    <row r="33" spans="1:5" s="456" customFormat="1" ht="15" customHeight="1">
      <c r="A33" s="462">
        <v>30</v>
      </c>
      <c r="B33" s="464" t="s">
        <v>1317</v>
      </c>
      <c r="D33" s="462">
        <v>79</v>
      </c>
      <c r="E33" s="463" t="s">
        <v>1318</v>
      </c>
    </row>
    <row r="34" spans="1:5" s="456" customFormat="1" ht="15" customHeight="1">
      <c r="A34" s="462">
        <v>31</v>
      </c>
      <c r="B34" s="466" t="s">
        <v>1319</v>
      </c>
      <c r="D34" s="462">
        <v>81</v>
      </c>
      <c r="E34" s="463" t="s">
        <v>1320</v>
      </c>
    </row>
    <row r="35" spans="1:5" s="456" customFormat="1" ht="15" customHeight="1">
      <c r="A35" s="462">
        <v>32</v>
      </c>
      <c r="B35" s="466" t="s">
        <v>1321</v>
      </c>
      <c r="D35" s="462">
        <v>82</v>
      </c>
      <c r="E35" s="463" t="s">
        <v>1322</v>
      </c>
    </row>
    <row r="36" spans="1:5" s="456" customFormat="1" ht="15" customHeight="1">
      <c r="A36" s="462">
        <v>33</v>
      </c>
      <c r="B36" s="464" t="s">
        <v>1323</v>
      </c>
      <c r="D36" s="462">
        <v>83</v>
      </c>
      <c r="E36" s="463" t="s">
        <v>1324</v>
      </c>
    </row>
    <row r="37" spans="1:5" s="456" customFormat="1" ht="15" customHeight="1">
      <c r="A37" s="462">
        <v>34</v>
      </c>
      <c r="B37" s="464" t="s">
        <v>1325</v>
      </c>
      <c r="D37" s="462">
        <v>84</v>
      </c>
      <c r="E37" s="463" t="s">
        <v>1326</v>
      </c>
    </row>
    <row r="38" spans="1:5" s="456" customFormat="1" ht="15" customHeight="1">
      <c r="A38" s="462">
        <v>35</v>
      </c>
      <c r="B38" s="466" t="s">
        <v>1327</v>
      </c>
      <c r="D38" s="462">
        <v>85</v>
      </c>
      <c r="E38" s="463" t="s">
        <v>1328</v>
      </c>
    </row>
    <row r="39" spans="1:5" s="456" customFormat="1" ht="15" customHeight="1">
      <c r="A39" s="462">
        <v>36</v>
      </c>
      <c r="B39" s="466" t="s">
        <v>1329</v>
      </c>
      <c r="D39" s="462">
        <v>86</v>
      </c>
      <c r="E39" s="463" t="s">
        <v>1330</v>
      </c>
    </row>
    <row r="40" spans="1:5" s="456" customFormat="1" ht="15" customHeight="1">
      <c r="A40" s="462">
        <v>37</v>
      </c>
      <c r="B40" s="466" t="s">
        <v>1331</v>
      </c>
      <c r="D40" s="462">
        <v>87</v>
      </c>
      <c r="E40" s="463" t="s">
        <v>1332</v>
      </c>
    </row>
    <row r="41" spans="1:5" s="456" customFormat="1" ht="15" customHeight="1">
      <c r="A41" s="462">
        <v>38</v>
      </c>
      <c r="B41" s="466" t="s">
        <v>1333</v>
      </c>
      <c r="D41" s="462">
        <v>88</v>
      </c>
      <c r="E41" s="463" t="s">
        <v>1334</v>
      </c>
    </row>
    <row r="42" spans="1:5" s="456" customFormat="1" ht="15" customHeight="1">
      <c r="A42" s="462">
        <v>39</v>
      </c>
      <c r="B42" s="466" t="s">
        <v>1335</v>
      </c>
      <c r="D42" s="462">
        <v>89</v>
      </c>
      <c r="E42" s="463" t="s">
        <v>1336</v>
      </c>
    </row>
    <row r="43" spans="1:5" s="456" customFormat="1" ht="15" customHeight="1">
      <c r="A43" s="462">
        <v>40</v>
      </c>
      <c r="B43" s="466" t="s">
        <v>1337</v>
      </c>
      <c r="D43" s="462">
        <v>90</v>
      </c>
      <c r="E43" s="463" t="s">
        <v>1338</v>
      </c>
    </row>
    <row r="44" spans="1:5" s="456" customFormat="1" ht="15" customHeight="1">
      <c r="A44" s="462">
        <v>41</v>
      </c>
      <c r="B44" s="466" t="s">
        <v>1339</v>
      </c>
      <c r="D44" s="462">
        <v>91</v>
      </c>
      <c r="E44" s="463" t="s">
        <v>1340</v>
      </c>
    </row>
    <row r="45" spans="1:5" s="456" customFormat="1" ht="15" customHeight="1">
      <c r="A45" s="462">
        <v>42</v>
      </c>
      <c r="B45" s="466" t="s">
        <v>1341</v>
      </c>
      <c r="D45" s="462">
        <v>92</v>
      </c>
      <c r="E45" s="463" t="s">
        <v>1342</v>
      </c>
    </row>
    <row r="46" spans="1:5" s="456" customFormat="1" ht="15" customHeight="1">
      <c r="A46" s="462">
        <v>43</v>
      </c>
      <c r="B46" s="466" t="s">
        <v>1343</v>
      </c>
      <c r="D46" s="462">
        <v>93</v>
      </c>
      <c r="E46" s="465" t="s">
        <v>1344</v>
      </c>
    </row>
    <row r="47" spans="1:5" s="456" customFormat="1" ht="15" customHeight="1">
      <c r="A47" s="462">
        <v>44</v>
      </c>
      <c r="B47" s="466" t="s">
        <v>1345</v>
      </c>
      <c r="D47" s="462">
        <v>94</v>
      </c>
      <c r="E47" s="463" t="s">
        <v>1346</v>
      </c>
    </row>
    <row r="48" spans="1:5" s="456" customFormat="1" ht="15" customHeight="1">
      <c r="A48" s="462">
        <v>45</v>
      </c>
      <c r="B48" s="466" t="s">
        <v>1347</v>
      </c>
      <c r="D48" s="462">
        <v>95</v>
      </c>
      <c r="E48" s="463" t="s">
        <v>1348</v>
      </c>
    </row>
    <row r="49" spans="1:5" s="456" customFormat="1" ht="15" customHeight="1">
      <c r="A49" s="462">
        <v>46</v>
      </c>
      <c r="B49" s="466" t="s">
        <v>1349</v>
      </c>
      <c r="D49" s="462">
        <v>96</v>
      </c>
      <c r="E49" s="465" t="s">
        <v>1350</v>
      </c>
    </row>
    <row r="50" spans="1:5" s="456" customFormat="1" ht="15" customHeight="1">
      <c r="A50" s="462">
        <v>47</v>
      </c>
      <c r="B50" s="466" t="s">
        <v>1351</v>
      </c>
      <c r="D50" s="462">
        <v>97</v>
      </c>
      <c r="E50" s="463" t="s">
        <v>1352</v>
      </c>
    </row>
    <row r="51" spans="1:5" s="456" customFormat="1" ht="15" customHeight="1">
      <c r="A51" s="462">
        <v>48</v>
      </c>
      <c r="B51" s="466" t="s">
        <v>1353</v>
      </c>
      <c r="D51" s="462">
        <v>98</v>
      </c>
      <c r="E51" s="463" t="s">
        <v>1354</v>
      </c>
    </row>
    <row r="52" spans="1:5" s="456" customFormat="1" ht="15" customHeight="1" thickBot="1">
      <c r="A52" s="462">
        <v>49</v>
      </c>
      <c r="B52" s="469" t="s">
        <v>1355</v>
      </c>
      <c r="D52" s="462">
        <v>99</v>
      </c>
      <c r="E52" s="463" t="s">
        <v>1356</v>
      </c>
    </row>
    <row r="53" spans="1:5" s="456" customFormat="1" ht="15" customHeight="1">
      <c r="D53" s="462">
        <v>100</v>
      </c>
      <c r="E53" s="463" t="s">
        <v>1357</v>
      </c>
    </row>
    <row r="54" spans="1:5" s="456" customFormat="1" ht="15" customHeight="1">
      <c r="D54" s="462">
        <v>101</v>
      </c>
      <c r="E54" s="463" t="s">
        <v>1358</v>
      </c>
    </row>
    <row r="55" spans="1:5" s="456" customFormat="1" ht="15" customHeight="1">
      <c r="D55" s="462">
        <v>102</v>
      </c>
      <c r="E55" s="463" t="s">
        <v>1359</v>
      </c>
    </row>
    <row r="56" spans="1:5" s="456" customFormat="1" ht="15" customHeight="1" thickBot="1">
      <c r="D56" s="462">
        <v>103</v>
      </c>
      <c r="E56" s="470" t="s">
        <v>1360</v>
      </c>
    </row>
    <row r="57" spans="1:5" s="456" customFormat="1" ht="15" customHeight="1"/>
    <row r="58" spans="1:5" s="456" customFormat="1" ht="15" customHeight="1"/>
    <row r="59" spans="1:5" s="456" customFormat="1" ht="15" customHeight="1"/>
    <row r="60" spans="1:5" s="456" customFormat="1" ht="15" customHeight="1"/>
    <row r="61" spans="1:5" s="456" customFormat="1" ht="15" customHeight="1"/>
    <row r="62" spans="1:5" s="456" customFormat="1" ht="15" customHeight="1"/>
    <row r="63" spans="1:5" s="456" customFormat="1" ht="15" customHeight="1"/>
    <row r="64" spans="1:5" s="456" customFormat="1" ht="15" customHeight="1"/>
    <row r="65" s="456" customFormat="1" ht="15" customHeight="1"/>
    <row r="66" s="456" customFormat="1" ht="15" customHeight="1"/>
    <row r="67" s="456" customFormat="1" ht="15" customHeight="1"/>
    <row r="68" s="456" customFormat="1" ht="15" customHeight="1"/>
    <row r="69" s="456" customFormat="1" ht="15" customHeight="1"/>
    <row r="70" s="456" customFormat="1" ht="15" customHeight="1"/>
    <row r="71" s="456" customFormat="1" ht="15" customHeight="1"/>
    <row r="72" s="456" customFormat="1" ht="15" customHeight="1"/>
    <row r="73" s="456" customFormat="1" ht="15" customHeight="1"/>
    <row r="74" s="456" customFormat="1" ht="15" customHeight="1"/>
    <row r="75" s="456" customFormat="1" ht="15" customHeight="1"/>
    <row r="76" s="456" customFormat="1" ht="15" customHeight="1"/>
    <row r="77" s="456" customFormat="1" ht="15" customHeight="1"/>
    <row r="78" s="456" customFormat="1" ht="15" customHeight="1"/>
    <row r="79" s="456" customFormat="1" ht="15" customHeight="1"/>
    <row r="80" s="456" customFormat="1" ht="15" customHeight="1"/>
    <row r="81" spans="6:6" s="456" customFormat="1" ht="15" customHeight="1"/>
    <row r="82" spans="6:6" s="456" customFormat="1" ht="15" customHeight="1"/>
    <row r="83" spans="6:6" s="456" customFormat="1" ht="15" customHeight="1"/>
    <row r="84" spans="6:6" s="456" customFormat="1" ht="15" customHeight="1"/>
    <row r="85" spans="6:6" s="456" customFormat="1" ht="15" customHeight="1"/>
    <row r="86" spans="6:6" s="456" customFormat="1" ht="15" customHeight="1">
      <c r="F86" s="471"/>
    </row>
    <row r="87" spans="6:6" s="456" customFormat="1" ht="15" customHeight="1"/>
    <row r="88" spans="6:6" s="456" customFormat="1" ht="15" customHeight="1"/>
    <row r="89" spans="6:6" s="456" customFormat="1" ht="15" customHeight="1"/>
    <row r="90" spans="6:6" s="456" customFormat="1" ht="15" customHeight="1"/>
    <row r="91" spans="6:6" s="456" customFormat="1" ht="15" customHeight="1"/>
    <row r="92" spans="6:6" s="456" customFormat="1" ht="15" customHeight="1"/>
    <row r="93" spans="6:6" s="456" customFormat="1" ht="15" customHeight="1"/>
    <row r="94" spans="6:6" s="456" customFormat="1" ht="15" customHeight="1"/>
    <row r="95" spans="6:6" s="456" customFormat="1" ht="15" customHeight="1"/>
    <row r="96" spans="6:6" s="456" customFormat="1" ht="15" customHeight="1"/>
    <row r="97" spans="1:5" s="456" customFormat="1" ht="15" customHeight="1"/>
    <row r="98" spans="1:5" s="456" customFormat="1" ht="15" customHeight="1"/>
    <row r="99" spans="1:5" s="456" customFormat="1" ht="15" customHeight="1"/>
    <row r="100" spans="1:5" s="456" customFormat="1" ht="15" customHeight="1"/>
    <row r="101" spans="1:5" s="456" customFormat="1" ht="15" customHeight="1"/>
    <row r="102" spans="1:5" s="456" customFormat="1" ht="15" customHeight="1"/>
    <row r="103" spans="1:5" s="456" customFormat="1" ht="15" customHeight="1"/>
    <row r="104" spans="1:5" s="456" customFormat="1" ht="15" customHeight="1"/>
    <row r="105" spans="1:5" s="456" customFormat="1" ht="15" customHeight="1"/>
    <row r="106" spans="1:5" s="456" customFormat="1" ht="15" customHeight="1"/>
    <row r="107" spans="1:5" s="456" customFormat="1" ht="15" customHeight="1">
      <c r="D107" s="472"/>
      <c r="E107" s="472"/>
    </row>
    <row r="108" spans="1:5" s="456" customFormat="1" ht="15" customHeight="1">
      <c r="A108" s="473"/>
      <c r="B108" s="474"/>
      <c r="D108" s="472"/>
      <c r="E108" s="472"/>
    </row>
    <row r="109" spans="1:5">
      <c r="A109" s="473"/>
      <c r="B109" s="474"/>
    </row>
  </sheetData>
  <phoneticPr fontId="1"/>
  <pageMargins left="0.7" right="0.7" top="0.75" bottom="0.75" header="0.3" footer="0.3"/>
  <pageSetup paperSize="9" scale="67"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A65D5-898E-4460-8282-BA637AB63444}">
  <sheetPr>
    <tabColor rgb="FFFFFF00"/>
  </sheetPr>
  <dimension ref="A2:A42"/>
  <sheetViews>
    <sheetView zoomScaleNormal="100" workbookViewId="0">
      <selection activeCell="R32" sqref="R32"/>
    </sheetView>
  </sheetViews>
  <sheetFormatPr defaultColWidth="9" defaultRowHeight="18.75"/>
  <cols>
    <col min="1" max="16384" width="9" style="1437"/>
  </cols>
  <sheetData>
    <row r="2" spans="1:1">
      <c r="A2" s="1437" t="s">
        <v>2925</v>
      </c>
    </row>
    <row r="3" spans="1:1">
      <c r="A3" s="1437" t="s">
        <v>2926</v>
      </c>
    </row>
    <row r="4" spans="1:1">
      <c r="A4" s="1437" t="s">
        <v>2927</v>
      </c>
    </row>
    <row r="5" spans="1:1">
      <c r="A5" s="1437" t="s">
        <v>2928</v>
      </c>
    </row>
    <row r="6" spans="1:1">
      <c r="A6" s="1437" t="s">
        <v>2929</v>
      </c>
    </row>
    <row r="7" spans="1:1">
      <c r="A7" s="1437" t="s">
        <v>2930</v>
      </c>
    </row>
    <row r="8" spans="1:1">
      <c r="A8" s="1437" t="s">
        <v>2931</v>
      </c>
    </row>
    <row r="9" spans="1:1">
      <c r="A9" s="1437" t="s">
        <v>2932</v>
      </c>
    </row>
    <row r="10" spans="1:1">
      <c r="A10" s="1437" t="s">
        <v>2933</v>
      </c>
    </row>
    <row r="11" spans="1:1">
      <c r="A11" s="1437" t="s">
        <v>2934</v>
      </c>
    </row>
    <row r="12" spans="1:1">
      <c r="A12" s="1437" t="s">
        <v>2935</v>
      </c>
    </row>
    <row r="13" spans="1:1">
      <c r="A13" s="1437" t="s">
        <v>2936</v>
      </c>
    </row>
    <row r="14" spans="1:1">
      <c r="A14" s="1437" t="s">
        <v>2937</v>
      </c>
    </row>
    <row r="15" spans="1:1">
      <c r="A15" s="1437" t="s">
        <v>2938</v>
      </c>
    </row>
    <row r="16" spans="1:1">
      <c r="A16" s="1437" t="s">
        <v>2939</v>
      </c>
    </row>
    <row r="17" spans="1:1">
      <c r="A17" s="1437" t="s">
        <v>2940</v>
      </c>
    </row>
    <row r="18" spans="1:1">
      <c r="A18" s="1437" t="s">
        <v>2941</v>
      </c>
    </row>
    <row r="19" spans="1:1">
      <c r="A19" s="1437" t="s">
        <v>2942</v>
      </c>
    </row>
    <row r="20" spans="1:1">
      <c r="A20" s="1437" t="s">
        <v>2943</v>
      </c>
    </row>
    <row r="21" spans="1:1">
      <c r="A21" s="1437" t="s">
        <v>2944</v>
      </c>
    </row>
    <row r="22" spans="1:1">
      <c r="A22" s="1437" t="s">
        <v>2945</v>
      </c>
    </row>
    <row r="23" spans="1:1">
      <c r="A23" s="1437" t="s">
        <v>2946</v>
      </c>
    </row>
    <row r="24" spans="1:1">
      <c r="A24" s="1437" t="s">
        <v>2947</v>
      </c>
    </row>
    <row r="25" spans="1:1">
      <c r="A25" s="1437" t="s">
        <v>2948</v>
      </c>
    </row>
    <row r="26" spans="1:1">
      <c r="A26" s="1437" t="s">
        <v>2949</v>
      </c>
    </row>
    <row r="27" spans="1:1">
      <c r="A27" s="1437" t="s">
        <v>2950</v>
      </c>
    </row>
    <row r="28" spans="1:1">
      <c r="A28" s="1437" t="s">
        <v>2951</v>
      </c>
    </row>
    <row r="29" spans="1:1">
      <c r="A29" s="1437" t="s">
        <v>2952</v>
      </c>
    </row>
    <row r="30" spans="1:1">
      <c r="A30" s="1437" t="s">
        <v>2953</v>
      </c>
    </row>
    <row r="31" spans="1:1">
      <c r="A31" s="1437" t="s">
        <v>2954</v>
      </c>
    </row>
    <row r="32" spans="1:1">
      <c r="A32" s="1437" t="s">
        <v>2955</v>
      </c>
    </row>
    <row r="33" spans="1:1">
      <c r="A33" s="1437" t="s">
        <v>2956</v>
      </c>
    </row>
    <row r="34" spans="1:1">
      <c r="A34" s="1437" t="s">
        <v>2957</v>
      </c>
    </row>
    <row r="35" spans="1:1">
      <c r="A35" s="1437" t="s">
        <v>2958</v>
      </c>
    </row>
    <row r="36" spans="1:1">
      <c r="A36" s="1437" t="s">
        <v>2959</v>
      </c>
    </row>
    <row r="37" spans="1:1">
      <c r="A37" s="1437" t="s">
        <v>2960</v>
      </c>
    </row>
    <row r="38" spans="1:1">
      <c r="A38" s="1437" t="s">
        <v>2961</v>
      </c>
    </row>
    <row r="39" spans="1:1">
      <c r="A39" s="1437" t="s">
        <v>2962</v>
      </c>
    </row>
    <row r="40" spans="1:1">
      <c r="A40" s="1437" t="s">
        <v>2963</v>
      </c>
    </row>
    <row r="41" spans="1:1">
      <c r="A41" s="1437" t="s">
        <v>2964</v>
      </c>
    </row>
    <row r="42" spans="1:1">
      <c r="A42" s="1437" t="s">
        <v>2965</v>
      </c>
    </row>
  </sheetData>
  <phoneticPr fontId="1"/>
  <pageMargins left="0.7" right="0.7" top="0.75" bottom="0.75" header="0.3" footer="0.3"/>
  <pageSetup paperSize="9" scale="94" orientation="portrait"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7E5CF-7113-4742-867A-DDE38CE749DA}">
  <sheetPr>
    <tabColor rgb="FF00B0F0"/>
  </sheetPr>
  <dimension ref="B1:V133"/>
  <sheetViews>
    <sheetView topLeftCell="E1" zoomScale="85" zoomScaleNormal="85" zoomScaleSheetLayoutView="85" workbookViewId="0">
      <selection activeCell="E2" sqref="E2"/>
    </sheetView>
  </sheetViews>
  <sheetFormatPr defaultColWidth="9" defaultRowHeight="13.5"/>
  <cols>
    <col min="1" max="1" width="2.125" style="1465" customWidth="1"/>
    <col min="2" max="21" width="7.5" style="1465" customWidth="1"/>
    <col min="22" max="22" width="2.375" style="1465" customWidth="1"/>
    <col min="23" max="16384" width="9" style="1465"/>
  </cols>
  <sheetData>
    <row r="1" spans="2:21" ht="7.5" customHeight="1"/>
    <row r="2" spans="2:21" ht="16.5" customHeight="1">
      <c r="B2" s="1466" t="s">
        <v>1361</v>
      </c>
      <c r="C2" s="1466"/>
      <c r="D2" s="1466"/>
      <c r="E2" s="1466"/>
      <c r="F2" s="1466"/>
      <c r="G2" s="1466"/>
      <c r="H2" s="1467"/>
      <c r="I2" s="1467"/>
      <c r="J2" s="1467"/>
      <c r="K2" s="1467"/>
      <c r="L2" s="1467"/>
      <c r="M2" s="1467"/>
      <c r="N2" s="1467"/>
      <c r="O2" s="1467"/>
      <c r="P2" s="1467"/>
      <c r="Q2" s="1467"/>
      <c r="R2" s="1467"/>
      <c r="S2" s="1467"/>
      <c r="T2" s="1467"/>
    </row>
    <row r="3" spans="2:21" ht="6.75" customHeight="1"/>
    <row r="4" spans="2:21" ht="22.5" customHeight="1">
      <c r="B4" s="2812" t="s">
        <v>1362</v>
      </c>
      <c r="C4" s="2812"/>
      <c r="D4" s="2812"/>
      <c r="E4" s="2812"/>
      <c r="F4" s="2812"/>
      <c r="G4" s="2812"/>
      <c r="H4" s="2812"/>
      <c r="I4" s="2812"/>
      <c r="J4" s="2812"/>
      <c r="K4" s="2812"/>
      <c r="L4" s="2812"/>
      <c r="M4" s="2812"/>
      <c r="N4" s="2812"/>
      <c r="O4" s="2812"/>
      <c r="P4" s="2812"/>
      <c r="Q4" s="2812"/>
      <c r="R4" s="2812"/>
      <c r="S4" s="2812"/>
      <c r="T4" s="2812"/>
      <c r="U4" s="2812"/>
    </row>
    <row r="5" spans="2:21" ht="6.75" customHeight="1">
      <c r="B5" s="1468"/>
      <c r="C5" s="1468"/>
      <c r="D5" s="1468"/>
      <c r="E5" s="1468"/>
      <c r="F5" s="1468"/>
      <c r="G5" s="1468"/>
      <c r="H5" s="1468"/>
      <c r="I5" s="1468"/>
      <c r="J5" s="1468"/>
      <c r="K5" s="1468"/>
      <c r="L5" s="1468"/>
      <c r="M5" s="1468"/>
      <c r="N5" s="1468"/>
      <c r="O5" s="1468"/>
      <c r="P5" s="1468"/>
      <c r="Q5" s="1468"/>
      <c r="R5" s="1468"/>
      <c r="S5" s="1468"/>
      <c r="T5" s="1468"/>
    </row>
    <row r="6" spans="2:21" ht="6.75" customHeight="1">
      <c r="B6" s="1468"/>
      <c r="C6" s="1468"/>
      <c r="D6" s="1468"/>
      <c r="E6" s="1468"/>
      <c r="F6" s="1468"/>
      <c r="G6" s="1468"/>
      <c r="H6" s="1468"/>
      <c r="I6" s="1468"/>
      <c r="J6" s="1468"/>
      <c r="K6" s="1468"/>
      <c r="L6" s="1468"/>
      <c r="M6" s="1469"/>
      <c r="N6" s="1469"/>
      <c r="O6" s="1469"/>
      <c r="P6" s="1469"/>
      <c r="Q6" s="1469"/>
      <c r="R6" s="1469"/>
      <c r="S6" s="1469"/>
      <c r="T6" s="1469"/>
      <c r="U6" s="1470"/>
    </row>
    <row r="7" spans="2:21" ht="18" customHeight="1">
      <c r="B7" s="1468"/>
      <c r="C7" s="1468"/>
      <c r="D7" s="1468"/>
      <c r="E7" s="1468"/>
      <c r="F7" s="1468"/>
      <c r="G7" s="1468"/>
      <c r="H7" s="1468"/>
      <c r="I7" s="1468"/>
      <c r="J7" s="1468"/>
      <c r="K7" s="1468"/>
      <c r="L7" s="1468"/>
      <c r="M7" s="1471" t="s">
        <v>434</v>
      </c>
      <c r="N7" s="1472"/>
      <c r="O7" s="1472"/>
      <c r="P7" s="2813"/>
      <c r="Q7" s="2813"/>
      <c r="R7" s="2813"/>
      <c r="S7" s="2813"/>
      <c r="T7" s="2813"/>
      <c r="U7" s="2813"/>
    </row>
    <row r="8" spans="2:21" ht="18" customHeight="1">
      <c r="B8" s="1468"/>
      <c r="C8" s="1468"/>
      <c r="D8" s="1468"/>
      <c r="E8" s="1468"/>
      <c r="F8" s="1468"/>
      <c r="G8" s="1468"/>
      <c r="H8" s="1468"/>
      <c r="I8" s="1468"/>
      <c r="J8" s="1468"/>
      <c r="K8" s="1468"/>
      <c r="L8" s="1468"/>
      <c r="M8" s="1471" t="s">
        <v>457</v>
      </c>
      <c r="N8" s="1472"/>
      <c r="O8" s="1472"/>
      <c r="P8" s="2814"/>
      <c r="Q8" s="2814"/>
      <c r="R8" s="2814"/>
      <c r="S8" s="2814"/>
      <c r="T8" s="2814"/>
      <c r="U8" s="2814"/>
    </row>
    <row r="9" spans="2:21" s="1466" customFormat="1" ht="18" customHeight="1">
      <c r="B9" s="365" t="s">
        <v>2966</v>
      </c>
      <c r="C9" s="365"/>
      <c r="D9" s="365"/>
      <c r="E9" s="365"/>
      <c r="F9" s="365"/>
      <c r="G9" s="365"/>
      <c r="H9" s="365"/>
      <c r="I9" s="365"/>
      <c r="J9" s="365"/>
      <c r="K9" s="365"/>
      <c r="L9" s="365"/>
      <c r="M9" s="1473" t="s">
        <v>1363</v>
      </c>
      <c r="N9" s="1474"/>
      <c r="O9" s="1474"/>
      <c r="P9" s="1474"/>
      <c r="Q9" s="1474"/>
      <c r="R9" s="1474"/>
      <c r="S9" s="1474"/>
      <c r="T9" s="1474"/>
      <c r="U9" s="1475"/>
    </row>
    <row r="10" spans="2:21" s="1466" customFormat="1" ht="18" customHeight="1">
      <c r="B10" s="365" t="s">
        <v>752</v>
      </c>
      <c r="C10" s="365"/>
      <c r="D10" s="365"/>
      <c r="E10" s="365"/>
      <c r="F10" s="365"/>
      <c r="G10" s="365"/>
      <c r="H10" s="365"/>
      <c r="I10" s="365"/>
      <c r="J10" s="365"/>
      <c r="K10" s="365"/>
      <c r="L10" s="365"/>
      <c r="M10" s="1471" t="s">
        <v>1364</v>
      </c>
      <c r="N10" s="1471"/>
      <c r="O10" s="1471"/>
      <c r="P10" s="2815"/>
      <c r="Q10" s="2815"/>
      <c r="R10" s="2815"/>
      <c r="S10" s="2815"/>
      <c r="T10" s="2815"/>
      <c r="U10" s="2815"/>
    </row>
    <row r="11" spans="2:21" s="1466" customFormat="1" ht="25.5" customHeight="1">
      <c r="B11" s="1476" t="s">
        <v>1365</v>
      </c>
      <c r="C11" s="1477"/>
      <c r="D11" s="1477"/>
      <c r="E11" s="1477"/>
      <c r="F11" s="1477"/>
      <c r="G11" s="1477"/>
      <c r="H11" s="1477"/>
      <c r="I11" s="1477"/>
      <c r="J11" s="1477"/>
      <c r="K11" s="1477"/>
      <c r="L11" s="1477"/>
      <c r="M11" s="1477"/>
      <c r="N11" s="1477"/>
      <c r="O11" s="1477"/>
      <c r="P11" s="1477"/>
      <c r="Q11" s="1477"/>
      <c r="R11" s="1477"/>
      <c r="S11" s="1477"/>
      <c r="T11" s="1477"/>
      <c r="U11" s="1478"/>
    </row>
    <row r="12" spans="2:21" s="1466" customFormat="1" ht="25.5" customHeight="1">
      <c r="B12" s="1479"/>
      <c r="C12" s="2816" t="s">
        <v>1366</v>
      </c>
      <c r="D12" s="2816"/>
      <c r="E12" s="2816"/>
      <c r="F12" s="2816"/>
      <c r="G12" s="2816"/>
      <c r="H12" s="2816"/>
      <c r="I12" s="2816"/>
      <c r="J12" s="2816"/>
      <c r="K12" s="2816"/>
      <c r="L12" s="2816"/>
      <c r="M12" s="365"/>
      <c r="N12" s="365"/>
      <c r="O12" s="365"/>
      <c r="P12" s="365"/>
      <c r="Q12" s="365"/>
      <c r="R12" s="365"/>
      <c r="S12" s="365"/>
      <c r="T12" s="365"/>
      <c r="U12" s="1480"/>
    </row>
    <row r="13" spans="2:21" s="1466" customFormat="1" ht="25.5" customHeight="1">
      <c r="B13" s="1479"/>
      <c r="C13" s="365" t="s">
        <v>1367</v>
      </c>
      <c r="D13" s="365"/>
      <c r="E13" s="365"/>
      <c r="F13" s="365"/>
      <c r="G13" s="365"/>
      <c r="H13" s="365"/>
      <c r="I13" s="365"/>
      <c r="J13" s="365"/>
      <c r="K13" s="365"/>
      <c r="L13" s="365"/>
      <c r="M13" s="365"/>
      <c r="N13" s="365"/>
      <c r="O13" s="365"/>
      <c r="P13" s="365"/>
      <c r="Q13" s="365"/>
      <c r="R13" s="365"/>
      <c r="S13" s="365"/>
      <c r="T13" s="365"/>
      <c r="U13" s="1480"/>
    </row>
    <row r="14" spans="2:21" s="1466" customFormat="1" ht="25.5" customHeight="1">
      <c r="B14" s="1479"/>
      <c r="C14" s="365" t="s">
        <v>1368</v>
      </c>
      <c r="D14" s="365"/>
      <c r="E14" s="365"/>
      <c r="F14" s="365"/>
      <c r="G14" s="365"/>
      <c r="H14" s="365"/>
      <c r="I14" s="365"/>
      <c r="J14" s="365"/>
      <c r="K14" s="365"/>
      <c r="L14" s="365"/>
      <c r="M14" s="365"/>
      <c r="N14" s="365"/>
      <c r="O14" s="365"/>
      <c r="P14" s="365"/>
      <c r="Q14" s="365"/>
      <c r="R14" s="365"/>
      <c r="S14" s="365"/>
      <c r="T14" s="365"/>
      <c r="U14" s="1480"/>
    </row>
    <row r="15" spans="2:21" s="1466" customFormat="1" ht="14.25">
      <c r="B15" s="1476" t="s">
        <v>1369</v>
      </c>
      <c r="C15" s="1477"/>
      <c r="D15" s="1477"/>
      <c r="E15" s="1477"/>
      <c r="F15" s="1477"/>
      <c r="G15" s="1477"/>
      <c r="H15" s="1477"/>
      <c r="I15" s="1477"/>
      <c r="J15" s="1477"/>
      <c r="K15" s="1477"/>
      <c r="L15" s="1477"/>
      <c r="M15" s="1477"/>
      <c r="N15" s="1477"/>
      <c r="O15" s="1477"/>
      <c r="P15" s="1477"/>
      <c r="Q15" s="1477"/>
      <c r="R15" s="1477"/>
      <c r="S15" s="1477"/>
      <c r="T15" s="1477"/>
      <c r="U15" s="1478"/>
    </row>
    <row r="16" spans="2:21" s="1466" customFormat="1" ht="26.25" customHeight="1">
      <c r="B16" s="1479"/>
      <c r="C16" s="1481" t="s">
        <v>2967</v>
      </c>
      <c r="D16" s="1481"/>
      <c r="E16" s="1481"/>
      <c r="F16" s="1481"/>
      <c r="G16" s="1481"/>
      <c r="H16" s="1481"/>
      <c r="I16" s="1481"/>
      <c r="J16" s="1481"/>
      <c r="K16" s="1481"/>
      <c r="L16" s="1481"/>
      <c r="M16" s="1481"/>
      <c r="N16" s="1481"/>
      <c r="O16" s="1481"/>
      <c r="P16" s="1481"/>
      <c r="Q16" s="1481"/>
      <c r="R16" s="1481"/>
      <c r="S16" s="1481"/>
      <c r="T16" s="1481"/>
      <c r="U16" s="1480"/>
    </row>
    <row r="17" spans="2:21" s="1466" customFormat="1" ht="20.25" customHeight="1">
      <c r="B17" s="1479"/>
      <c r="C17" s="1476" t="s">
        <v>1371</v>
      </c>
      <c r="D17" s="1477"/>
      <c r="E17" s="1477"/>
      <c r="F17" s="1477"/>
      <c r="G17" s="1477"/>
      <c r="H17" s="1482"/>
      <c r="I17" s="1483" t="s">
        <v>1372</v>
      </c>
      <c r="J17" s="1483"/>
      <c r="K17" s="1484" t="s">
        <v>1373</v>
      </c>
      <c r="L17" s="1483"/>
      <c r="M17" s="1483"/>
      <c r="N17" s="1484"/>
      <c r="O17" s="1485" t="s">
        <v>1374</v>
      </c>
      <c r="P17" s="1484"/>
      <c r="Q17" s="1483" t="s">
        <v>1375</v>
      </c>
      <c r="R17" s="1483"/>
      <c r="S17" s="1483"/>
      <c r="T17" s="1486"/>
      <c r="U17" s="1480"/>
    </row>
    <row r="18" spans="2:21" s="1466" customFormat="1" ht="20.25" customHeight="1">
      <c r="B18" s="1479"/>
      <c r="C18" s="1487"/>
      <c r="D18" s="365"/>
      <c r="E18" s="365"/>
      <c r="F18" s="365"/>
      <c r="G18" s="365"/>
      <c r="H18" s="1488"/>
      <c r="I18" s="1485" t="s">
        <v>1376</v>
      </c>
      <c r="J18" s="1483"/>
      <c r="K18" s="1484"/>
      <c r="L18" s="1483"/>
      <c r="M18" s="1483" t="s">
        <v>1377</v>
      </c>
      <c r="N18" s="1484"/>
      <c r="O18" s="1483"/>
      <c r="P18" s="1484"/>
      <c r="Q18" s="1483"/>
      <c r="R18" s="1483"/>
      <c r="S18" s="1483"/>
      <c r="T18" s="1486"/>
      <c r="U18" s="1480"/>
    </row>
    <row r="19" spans="2:21" s="1466" customFormat="1" ht="20.25" customHeight="1">
      <c r="B19" s="1479"/>
      <c r="C19" s="1479"/>
      <c r="D19" s="365"/>
      <c r="E19" s="365"/>
      <c r="F19" s="365"/>
      <c r="G19" s="365"/>
      <c r="I19" s="1489"/>
      <c r="J19" s="365"/>
      <c r="K19" s="1490" t="s">
        <v>1378</v>
      </c>
      <c r="L19" s="365"/>
      <c r="M19" s="365"/>
      <c r="O19" s="365"/>
      <c r="Q19" s="365"/>
      <c r="R19" s="365"/>
      <c r="S19" s="365"/>
      <c r="T19" s="1480"/>
      <c r="U19" s="1480"/>
    </row>
    <row r="20" spans="2:21" s="1466" customFormat="1" ht="20.25" customHeight="1">
      <c r="B20" s="1479"/>
      <c r="C20" s="1476" t="s">
        <v>2968</v>
      </c>
      <c r="D20" s="1477"/>
      <c r="E20" s="1477"/>
      <c r="F20" s="1477"/>
      <c r="G20" s="1477"/>
      <c r="H20" s="1477"/>
      <c r="I20" s="1477"/>
      <c r="J20" s="1491"/>
      <c r="K20" s="1492"/>
      <c r="L20" s="1492"/>
      <c r="M20" s="1477"/>
      <c r="N20" s="1477"/>
      <c r="O20" s="1477"/>
      <c r="P20" s="1477"/>
      <c r="Q20" s="1477"/>
      <c r="R20" s="1477"/>
      <c r="S20" s="1477"/>
      <c r="T20" s="1478"/>
      <c r="U20" s="1480"/>
    </row>
    <row r="21" spans="2:21" s="1466" customFormat="1" ht="20.25" customHeight="1">
      <c r="B21" s="1479"/>
      <c r="C21" s="1479"/>
      <c r="D21" s="1476" t="s">
        <v>759</v>
      </c>
      <c r="E21" s="1477"/>
      <c r="F21" s="1477"/>
      <c r="G21" s="1477"/>
      <c r="H21" s="1477"/>
      <c r="I21" s="1477"/>
      <c r="J21" s="1477"/>
      <c r="K21" s="1477" t="s">
        <v>1380</v>
      </c>
      <c r="L21" s="1477"/>
      <c r="M21" s="1477"/>
      <c r="N21" s="1477"/>
      <c r="O21" s="1477"/>
      <c r="P21" s="1477"/>
      <c r="Q21" s="1477"/>
      <c r="R21" s="1477"/>
      <c r="S21" s="1477"/>
      <c r="T21" s="1478"/>
      <c r="U21" s="1480"/>
    </row>
    <row r="22" spans="2:21" s="1466" customFormat="1" ht="20.25" customHeight="1">
      <c r="B22" s="1479"/>
      <c r="C22" s="1479"/>
      <c r="D22" s="1479"/>
      <c r="E22" s="365"/>
      <c r="F22" s="365"/>
      <c r="G22" s="365"/>
      <c r="H22" s="365"/>
      <c r="I22" s="365"/>
      <c r="J22" s="365"/>
      <c r="K22" s="2806" t="s">
        <v>2969</v>
      </c>
      <c r="L22" s="2806"/>
      <c r="M22" s="2806"/>
      <c r="N22" s="2806"/>
      <c r="O22" s="2806"/>
      <c r="P22" s="2806"/>
      <c r="Q22" s="2806"/>
      <c r="R22" s="2806"/>
      <c r="S22" s="2806"/>
      <c r="T22" s="2807"/>
      <c r="U22" s="1480"/>
    </row>
    <row r="23" spans="2:21" s="1466" customFormat="1" ht="20.25" customHeight="1">
      <c r="B23" s="1479"/>
      <c r="C23" s="1479"/>
      <c r="D23" s="1479"/>
      <c r="E23" s="365"/>
      <c r="F23" s="365"/>
      <c r="G23" s="365"/>
      <c r="H23" s="365"/>
      <c r="I23" s="365"/>
      <c r="J23" s="365"/>
      <c r="K23" s="365" t="s">
        <v>1381</v>
      </c>
      <c r="L23" s="365"/>
      <c r="M23" s="365"/>
      <c r="N23" s="365"/>
      <c r="O23" s="365"/>
      <c r="P23" s="365"/>
      <c r="Q23" s="365"/>
      <c r="R23" s="365"/>
      <c r="S23" s="365"/>
      <c r="T23" s="1480"/>
      <c r="U23" s="1480"/>
    </row>
    <row r="24" spans="2:21" s="1466" customFormat="1" ht="20.25" customHeight="1">
      <c r="B24" s="1479"/>
      <c r="C24" s="1479"/>
      <c r="D24" s="1493"/>
      <c r="E24" s="1481"/>
      <c r="F24" s="1481"/>
      <c r="G24" s="1481"/>
      <c r="H24" s="1481"/>
      <c r="I24" s="1481"/>
      <c r="J24" s="1481"/>
      <c r="K24" s="1481" t="s">
        <v>764</v>
      </c>
      <c r="L24" s="1481"/>
      <c r="M24" s="1481"/>
      <c r="N24" s="1481"/>
      <c r="O24" s="1481"/>
      <c r="P24" s="1481"/>
      <c r="Q24" s="1481"/>
      <c r="R24" s="1481"/>
      <c r="S24" s="1481"/>
      <c r="T24" s="1494"/>
      <c r="U24" s="1480"/>
    </row>
    <row r="25" spans="2:21" s="1466" customFormat="1" ht="20.25" customHeight="1">
      <c r="B25" s="1479"/>
      <c r="C25" s="1479"/>
      <c r="D25" s="1476" t="s">
        <v>2970</v>
      </c>
      <c r="E25" s="1477"/>
      <c r="F25" s="1477"/>
      <c r="G25" s="1477"/>
      <c r="H25" s="1477"/>
      <c r="I25" s="1477"/>
      <c r="J25" s="1477"/>
      <c r="K25" s="1477"/>
      <c r="L25" s="1477"/>
      <c r="M25" s="1477"/>
      <c r="N25" s="1477"/>
      <c r="O25" s="1477"/>
      <c r="P25" s="1477"/>
      <c r="Q25" s="1477"/>
      <c r="R25" s="1477"/>
      <c r="S25" s="1477"/>
      <c r="T25" s="1478"/>
      <c r="U25" s="1480"/>
    </row>
    <row r="26" spans="2:21" s="1466" customFormat="1" ht="20.25" customHeight="1">
      <c r="B26" s="1479"/>
      <c r="C26" s="1479"/>
      <c r="D26" s="1495"/>
      <c r="E26" s="365" t="s">
        <v>1382</v>
      </c>
      <c r="F26" s="365"/>
      <c r="G26" s="365"/>
      <c r="H26" s="365"/>
      <c r="I26" s="365"/>
      <c r="J26" s="365"/>
      <c r="L26" s="1466" t="s">
        <v>1383</v>
      </c>
      <c r="M26" s="365"/>
      <c r="N26" s="365"/>
      <c r="O26" s="365"/>
      <c r="P26" s="365"/>
      <c r="Q26" s="365"/>
      <c r="R26" s="365"/>
      <c r="S26" s="365"/>
      <c r="T26" s="1480"/>
      <c r="U26" s="1480"/>
    </row>
    <row r="27" spans="2:21" s="1466" customFormat="1" ht="20.25" customHeight="1">
      <c r="B27" s="1479"/>
      <c r="C27" s="1479"/>
      <c r="D27" s="1479"/>
      <c r="E27" s="365" t="s">
        <v>1384</v>
      </c>
      <c r="F27" s="365"/>
      <c r="G27" s="365"/>
      <c r="H27" s="365"/>
      <c r="I27" s="365"/>
      <c r="J27" s="365"/>
      <c r="K27" s="365"/>
      <c r="L27" s="365" t="s">
        <v>1385</v>
      </c>
      <c r="M27" s="365"/>
      <c r="N27" s="365"/>
      <c r="O27" s="365"/>
      <c r="P27" s="365"/>
      <c r="Q27" s="365"/>
      <c r="R27" s="365"/>
      <c r="S27" s="365"/>
      <c r="T27" s="1480"/>
      <c r="U27" s="1480"/>
    </row>
    <row r="28" spans="2:21" s="1466" customFormat="1" ht="20.25" customHeight="1">
      <c r="B28" s="1479"/>
      <c r="C28" s="1479"/>
      <c r="D28" s="1479"/>
      <c r="E28" s="365"/>
      <c r="F28" s="365"/>
      <c r="G28" s="365"/>
      <c r="H28" s="365"/>
      <c r="I28" s="365"/>
      <c r="J28" s="365"/>
      <c r="K28" s="365"/>
      <c r="L28" s="365" t="s">
        <v>1386</v>
      </c>
      <c r="M28" s="365"/>
      <c r="N28" s="365"/>
      <c r="O28" s="365"/>
      <c r="P28" s="365"/>
      <c r="Q28" s="365"/>
      <c r="R28" s="365"/>
      <c r="S28" s="365"/>
      <c r="T28" s="1480"/>
      <c r="U28" s="1480"/>
    </row>
    <row r="29" spans="2:21" s="1499" customFormat="1" ht="20.25" customHeight="1">
      <c r="B29" s="1487"/>
      <c r="C29" s="1487"/>
      <c r="D29" s="1487"/>
      <c r="E29" s="1496"/>
      <c r="F29" s="1497" t="s">
        <v>1387</v>
      </c>
      <c r="G29" s="1496"/>
      <c r="H29" s="1496"/>
      <c r="I29" s="1496"/>
      <c r="J29" s="1496"/>
      <c r="K29" s="365"/>
      <c r="L29" s="1496"/>
      <c r="M29" s="1496"/>
      <c r="N29" s="1496"/>
      <c r="O29" s="1496"/>
      <c r="P29" s="1496"/>
      <c r="Q29" s="1496"/>
      <c r="R29" s="1496"/>
      <c r="S29" s="1496"/>
      <c r="T29" s="1498"/>
      <c r="U29" s="1498"/>
    </row>
    <row r="30" spans="2:21" s="1499" customFormat="1" ht="20.25" customHeight="1">
      <c r="B30" s="1487"/>
      <c r="C30" s="1487"/>
      <c r="D30" s="1487"/>
      <c r="E30" s="1496"/>
      <c r="F30" s="1497" t="s">
        <v>1388</v>
      </c>
      <c r="G30" s="1496"/>
      <c r="H30" s="1496"/>
      <c r="I30" s="1496"/>
      <c r="J30" s="1496"/>
      <c r="K30" s="365"/>
      <c r="L30" s="1496"/>
      <c r="M30" s="1496"/>
      <c r="N30" s="1496"/>
      <c r="O30" s="1496"/>
      <c r="P30" s="1496"/>
      <c r="Q30" s="1496"/>
      <c r="R30" s="1496"/>
      <c r="S30" s="1496"/>
      <c r="T30" s="1498"/>
      <c r="U30" s="1498"/>
    </row>
    <row r="31" spans="2:21" s="1466" customFormat="1" ht="20.25" customHeight="1">
      <c r="B31" s="1479"/>
      <c r="C31" s="1479"/>
      <c r="D31" s="1476" t="s">
        <v>1389</v>
      </c>
      <c r="E31" s="1477"/>
      <c r="F31" s="1477"/>
      <c r="G31" s="1477"/>
      <c r="H31" s="1477"/>
      <c r="I31" s="1477"/>
      <c r="J31" s="1477"/>
      <c r="K31" s="1477"/>
      <c r="L31" s="1477"/>
      <c r="M31" s="1477"/>
      <c r="N31" s="1477"/>
      <c r="O31" s="1477"/>
      <c r="P31" s="1477"/>
      <c r="Q31" s="1477"/>
      <c r="R31" s="1477"/>
      <c r="S31" s="1477"/>
      <c r="T31" s="1478"/>
      <c r="U31" s="1480"/>
    </row>
    <row r="32" spans="2:21" s="1466" customFormat="1" ht="20.25" customHeight="1">
      <c r="B32" s="1479"/>
      <c r="C32" s="1479"/>
      <c r="D32" s="1495"/>
      <c r="E32" s="365" t="s">
        <v>1390</v>
      </c>
      <c r="F32" s="365"/>
      <c r="G32" s="365" t="s">
        <v>1391</v>
      </c>
      <c r="H32" s="365"/>
      <c r="I32" s="365"/>
      <c r="J32" s="365"/>
      <c r="K32" s="365"/>
      <c r="L32" s="1466" t="s">
        <v>1392</v>
      </c>
      <c r="M32" s="1500"/>
      <c r="N32" s="1500"/>
      <c r="O32" s="1500"/>
      <c r="P32" s="1500"/>
      <c r="Q32" s="365" t="s">
        <v>1393</v>
      </c>
      <c r="R32" s="1500"/>
      <c r="S32" s="1500"/>
      <c r="T32" s="1501"/>
      <c r="U32" s="1480"/>
    </row>
    <row r="33" spans="2:21" s="1466" customFormat="1" ht="20.25" customHeight="1">
      <c r="B33" s="1479"/>
      <c r="C33" s="1479"/>
      <c r="D33" s="1479"/>
      <c r="E33" s="365" t="s">
        <v>1394</v>
      </c>
      <c r="F33" s="365"/>
      <c r="G33" s="365" t="s">
        <v>1391</v>
      </c>
      <c r="H33" s="365"/>
      <c r="I33" s="365"/>
      <c r="J33" s="365"/>
      <c r="K33" s="365"/>
      <c r="L33" s="365" t="s">
        <v>1395</v>
      </c>
      <c r="M33" s="365"/>
      <c r="N33" s="365"/>
      <c r="O33" s="365"/>
      <c r="P33" s="365"/>
      <c r="Q33" s="365" t="s">
        <v>1393</v>
      </c>
      <c r="R33" s="365"/>
      <c r="S33" s="365"/>
      <c r="T33" s="1480"/>
      <c r="U33" s="1480"/>
    </row>
    <row r="34" spans="2:21" s="1466" customFormat="1" ht="20.25" customHeight="1">
      <c r="B34" s="1479"/>
      <c r="C34" s="1479"/>
      <c r="D34" s="1479"/>
      <c r="E34" s="365" t="s">
        <v>1396</v>
      </c>
      <c r="F34" s="365"/>
      <c r="G34" s="365" t="s">
        <v>1391</v>
      </c>
      <c r="H34" s="365"/>
      <c r="I34" s="365"/>
      <c r="J34" s="365"/>
      <c r="K34" s="365"/>
      <c r="L34" s="365"/>
      <c r="M34" s="365"/>
      <c r="O34" s="365"/>
      <c r="P34" s="365"/>
      <c r="Q34" s="365"/>
      <c r="R34" s="365"/>
      <c r="S34" s="365"/>
      <c r="T34" s="1480"/>
      <c r="U34" s="1480"/>
    </row>
    <row r="35" spans="2:21" s="1466" customFormat="1" ht="20.25" customHeight="1">
      <c r="B35" s="1479"/>
      <c r="C35" s="1479"/>
      <c r="D35" s="1479"/>
      <c r="E35" s="365"/>
      <c r="F35" s="1497" t="s">
        <v>1397</v>
      </c>
      <c r="G35" s="365"/>
      <c r="H35" s="365"/>
      <c r="I35" s="365"/>
      <c r="J35" s="365"/>
      <c r="K35" s="365"/>
      <c r="L35" s="365"/>
      <c r="M35" s="365"/>
      <c r="N35" s="365"/>
      <c r="O35" s="365"/>
      <c r="P35" s="365"/>
      <c r="Q35" s="365"/>
      <c r="R35" s="365"/>
      <c r="S35" s="365"/>
      <c r="T35" s="1480"/>
      <c r="U35" s="1480"/>
    </row>
    <row r="36" spans="2:21" s="1466" customFormat="1" ht="20.25" customHeight="1">
      <c r="B36" s="1479"/>
      <c r="C36" s="1479"/>
      <c r="D36" s="1495"/>
      <c r="E36" s="365"/>
      <c r="F36" s="1497" t="s">
        <v>1398</v>
      </c>
      <c r="G36" s="365"/>
      <c r="H36" s="365"/>
      <c r="J36" s="365"/>
      <c r="K36" s="365"/>
      <c r="L36" s="365"/>
      <c r="M36" s="365"/>
      <c r="O36" s="365"/>
      <c r="P36" s="365"/>
      <c r="Q36" s="365"/>
      <c r="R36" s="365"/>
      <c r="S36" s="365"/>
      <c r="T36" s="1480"/>
      <c r="U36" s="1480"/>
    </row>
    <row r="37" spans="2:21" s="1466" customFormat="1" ht="20.25" customHeight="1">
      <c r="B37" s="1479"/>
      <c r="C37" s="1479"/>
      <c r="D37" s="1495"/>
      <c r="F37" s="1502" t="s">
        <v>1399</v>
      </c>
      <c r="G37" s="365"/>
      <c r="H37" s="365"/>
      <c r="I37" s="365"/>
      <c r="J37" s="365"/>
      <c r="K37" s="365"/>
      <c r="L37" s="365"/>
      <c r="M37" s="365"/>
      <c r="N37" s="365"/>
      <c r="O37" s="365"/>
      <c r="P37" s="365"/>
      <c r="Q37" s="365"/>
      <c r="R37" s="365"/>
      <c r="S37" s="365"/>
      <c r="T37" s="1480"/>
      <c r="U37" s="1480"/>
    </row>
    <row r="38" spans="2:21" s="1466" customFormat="1" ht="20.25" customHeight="1">
      <c r="B38" s="1479"/>
      <c r="C38" s="1479"/>
      <c r="D38" s="1476" t="s">
        <v>2971</v>
      </c>
      <c r="E38" s="1477"/>
      <c r="F38" s="365"/>
      <c r="G38" s="1477"/>
      <c r="H38" s="1477"/>
      <c r="I38" s="1477" t="s">
        <v>1390</v>
      </c>
      <c r="J38" s="1477"/>
      <c r="K38" s="1477" t="s">
        <v>1400</v>
      </c>
      <c r="L38" s="1477"/>
      <c r="M38" s="1477"/>
      <c r="N38" s="1477"/>
      <c r="O38" s="1477"/>
      <c r="P38" s="1477"/>
      <c r="Q38" s="1477"/>
      <c r="R38" s="1477"/>
      <c r="S38" s="1477"/>
      <c r="T38" s="1478"/>
      <c r="U38" s="1480"/>
    </row>
    <row r="39" spans="2:21" s="1466" customFormat="1" ht="20.25" customHeight="1">
      <c r="B39" s="1479"/>
      <c r="C39" s="1479"/>
      <c r="D39" s="1479"/>
      <c r="E39" s="365"/>
      <c r="F39" s="365"/>
      <c r="G39" s="365"/>
      <c r="H39" s="365"/>
      <c r="I39" s="365" t="s">
        <v>1394</v>
      </c>
      <c r="J39" s="365"/>
      <c r="K39" s="365" t="s">
        <v>1400</v>
      </c>
      <c r="L39" s="365"/>
      <c r="M39" s="365"/>
      <c r="N39" s="365"/>
      <c r="O39" s="365"/>
      <c r="P39" s="365"/>
      <c r="Q39" s="365"/>
      <c r="R39" s="365"/>
      <c r="S39" s="365"/>
      <c r="T39" s="1480"/>
      <c r="U39" s="1480"/>
    </row>
    <row r="40" spans="2:21" s="1466" customFormat="1" ht="20.25" customHeight="1">
      <c r="B40" s="1479"/>
      <c r="C40" s="1479"/>
      <c r="D40" s="1479"/>
      <c r="E40" s="365"/>
      <c r="F40" s="365"/>
      <c r="G40" s="365"/>
      <c r="H40" s="365"/>
      <c r="I40" s="365" t="s">
        <v>1396</v>
      </c>
      <c r="J40" s="365"/>
      <c r="K40" s="1466" t="s">
        <v>1400</v>
      </c>
      <c r="L40" s="365"/>
      <c r="M40" s="365"/>
      <c r="N40" s="365"/>
      <c r="O40" s="365"/>
      <c r="P40" s="365"/>
      <c r="Q40" s="365"/>
      <c r="R40" s="365"/>
      <c r="S40" s="365"/>
      <c r="T40" s="1480"/>
      <c r="U40" s="1480"/>
    </row>
    <row r="41" spans="2:21" s="1466" customFormat="1" ht="20.25" customHeight="1">
      <c r="B41" s="1479"/>
      <c r="C41" s="1479"/>
      <c r="D41" s="1479"/>
      <c r="E41" s="365"/>
      <c r="F41" s="365"/>
      <c r="G41" s="365"/>
      <c r="H41" s="365"/>
      <c r="I41" s="365" t="s">
        <v>1401</v>
      </c>
      <c r="J41" s="365"/>
      <c r="L41" s="365"/>
      <c r="M41" s="365"/>
      <c r="N41" s="365"/>
      <c r="O41" s="365" t="s">
        <v>1402</v>
      </c>
      <c r="P41" s="365"/>
      <c r="Q41" s="365"/>
      <c r="R41" s="365"/>
      <c r="S41" s="365"/>
      <c r="T41" s="1480"/>
      <c r="U41" s="1480"/>
    </row>
    <row r="42" spans="2:21" s="1466" customFormat="1" ht="20.25" customHeight="1">
      <c r="B42" s="1479"/>
      <c r="C42" s="1479"/>
      <c r="D42" s="1479"/>
      <c r="E42" s="365"/>
      <c r="F42" s="365"/>
      <c r="G42" s="365"/>
      <c r="H42" s="365"/>
      <c r="I42" s="1497" t="s">
        <v>2972</v>
      </c>
      <c r="J42" s="365"/>
      <c r="L42" s="365"/>
      <c r="M42" s="365"/>
      <c r="N42" s="365"/>
      <c r="O42" s="365"/>
      <c r="P42" s="365"/>
      <c r="Q42" s="365"/>
      <c r="R42" s="365"/>
      <c r="S42" s="365"/>
      <c r="T42" s="1480"/>
      <c r="U42" s="1480"/>
    </row>
    <row r="43" spans="2:21" s="1466" customFormat="1" ht="20.25" customHeight="1">
      <c r="B43" s="1479"/>
      <c r="C43" s="1479"/>
      <c r="D43" s="1476" t="s">
        <v>1403</v>
      </c>
      <c r="E43" s="1477"/>
      <c r="F43" s="1477"/>
      <c r="G43" s="1477"/>
      <c r="H43" s="1477"/>
      <c r="I43" s="1477"/>
      <c r="J43" s="1477"/>
      <c r="K43" s="1477"/>
      <c r="L43" s="1477"/>
      <c r="M43" s="1477"/>
      <c r="N43" s="1477"/>
      <c r="O43" s="1477"/>
      <c r="P43" s="1477"/>
      <c r="Q43" s="1477"/>
      <c r="R43" s="1477"/>
      <c r="S43" s="1477"/>
      <c r="T43" s="1478"/>
      <c r="U43" s="1480"/>
    </row>
    <row r="44" spans="2:21" s="1466" customFormat="1" ht="20.25" customHeight="1">
      <c r="B44" s="1479"/>
      <c r="C44" s="1479"/>
      <c r="D44" s="1479"/>
      <c r="E44" s="365"/>
      <c r="F44" s="365"/>
      <c r="G44" s="365"/>
      <c r="H44" s="365"/>
      <c r="I44" s="365"/>
      <c r="J44" s="365"/>
      <c r="M44" s="365"/>
      <c r="N44" s="365"/>
      <c r="O44" s="365"/>
      <c r="P44" s="365"/>
      <c r="Q44" s="365"/>
      <c r="R44" s="365"/>
      <c r="S44" s="365"/>
      <c r="T44" s="1480"/>
      <c r="U44" s="1480"/>
    </row>
    <row r="45" spans="2:21" s="1466" customFormat="1" ht="20.25" customHeight="1">
      <c r="B45" s="1479"/>
      <c r="C45" s="1493"/>
      <c r="D45" s="1493"/>
      <c r="E45" s="1481"/>
      <c r="F45" s="1481"/>
      <c r="G45" s="1481"/>
      <c r="H45" s="1481"/>
      <c r="I45" s="1481"/>
      <c r="J45" s="1481"/>
      <c r="K45" s="1503"/>
      <c r="L45" s="1503"/>
      <c r="M45" s="1481"/>
      <c r="N45" s="1481"/>
      <c r="O45" s="1481"/>
      <c r="P45" s="1481"/>
      <c r="Q45" s="1481"/>
      <c r="R45" s="1481"/>
      <c r="S45" s="1481"/>
      <c r="T45" s="1494"/>
      <c r="U45" s="1480"/>
    </row>
    <row r="46" spans="2:21" s="1466" customFormat="1" ht="6.75" customHeight="1">
      <c r="B46" s="1479"/>
      <c r="C46" s="365"/>
      <c r="D46" s="365"/>
      <c r="E46" s="365"/>
      <c r="F46" s="365"/>
      <c r="G46" s="365"/>
      <c r="H46" s="365"/>
      <c r="I46" s="1477"/>
      <c r="J46" s="1477"/>
      <c r="K46" s="1477"/>
      <c r="L46" s="1477"/>
      <c r="M46" s="1477"/>
      <c r="N46" s="1477"/>
      <c r="O46" s="1477"/>
      <c r="P46" s="1477"/>
      <c r="Q46" s="1477"/>
      <c r="R46" s="1477"/>
      <c r="S46" s="1477"/>
      <c r="T46" s="1477"/>
      <c r="U46" s="1480"/>
    </row>
    <row r="47" spans="2:21" s="1466" customFormat="1" ht="14.25">
      <c r="B47" s="1479"/>
      <c r="C47" s="1481" t="s">
        <v>1370</v>
      </c>
      <c r="D47" s="1481"/>
      <c r="E47" s="1481"/>
      <c r="F47" s="1481"/>
      <c r="G47" s="1481"/>
      <c r="H47" s="1481"/>
      <c r="I47" s="1481"/>
      <c r="J47" s="1481"/>
      <c r="K47" s="1481"/>
      <c r="L47" s="1481"/>
      <c r="M47" s="1481"/>
      <c r="N47" s="1481"/>
      <c r="O47" s="1481"/>
      <c r="P47" s="1481"/>
      <c r="Q47" s="1481"/>
      <c r="R47" s="1481"/>
      <c r="S47" s="1481"/>
      <c r="T47" s="1481"/>
      <c r="U47" s="1480"/>
    </row>
    <row r="48" spans="2:21" s="1466" customFormat="1" ht="14.25">
      <c r="B48" s="1479"/>
      <c r="C48" s="1476" t="s">
        <v>1371</v>
      </c>
      <c r="D48" s="1477"/>
      <c r="E48" s="1477"/>
      <c r="F48" s="1477"/>
      <c r="G48" s="1477"/>
      <c r="H48" s="1482"/>
      <c r="I48" s="1483" t="s">
        <v>1372</v>
      </c>
      <c r="J48" s="1483"/>
      <c r="K48" s="1484" t="s">
        <v>1373</v>
      </c>
      <c r="L48" s="1483"/>
      <c r="M48" s="1483"/>
      <c r="N48" s="1484"/>
      <c r="O48" s="1485" t="s">
        <v>1374</v>
      </c>
      <c r="P48" s="1484"/>
      <c r="Q48" s="1483" t="s">
        <v>1375</v>
      </c>
      <c r="R48" s="1483"/>
      <c r="S48" s="1483"/>
      <c r="T48" s="1486"/>
      <c r="U48" s="1480"/>
    </row>
    <row r="49" spans="2:21" s="1466" customFormat="1" ht="14.25">
      <c r="B49" s="1479"/>
      <c r="C49" s="1479"/>
      <c r="D49" s="365"/>
      <c r="E49" s="365"/>
      <c r="F49" s="365"/>
      <c r="G49" s="365"/>
      <c r="H49" s="1488"/>
      <c r="I49" s="1485" t="s">
        <v>1376</v>
      </c>
      <c r="J49" s="1483"/>
      <c r="K49" s="1484"/>
      <c r="L49" s="1483"/>
      <c r="M49" s="1483" t="s">
        <v>1377</v>
      </c>
      <c r="N49" s="1484"/>
      <c r="O49" s="1483"/>
      <c r="P49" s="1484"/>
      <c r="Q49" s="1483"/>
      <c r="R49" s="1483"/>
      <c r="S49" s="1483"/>
      <c r="T49" s="1486"/>
      <c r="U49" s="1480"/>
    </row>
    <row r="50" spans="2:21" s="1466" customFormat="1" ht="14.25">
      <c r="B50" s="1479"/>
      <c r="C50" s="1479"/>
      <c r="D50" s="365"/>
      <c r="E50" s="365"/>
      <c r="F50" s="365"/>
      <c r="G50" s="365"/>
      <c r="I50" s="1489"/>
      <c r="J50" s="365"/>
      <c r="K50" s="1490" t="s">
        <v>1378</v>
      </c>
      <c r="L50" s="365"/>
      <c r="M50" s="365"/>
      <c r="O50" s="365"/>
      <c r="Q50" s="365"/>
      <c r="R50" s="365"/>
      <c r="S50" s="365"/>
      <c r="T50" s="1480"/>
      <c r="U50" s="1480"/>
    </row>
    <row r="51" spans="2:21" s="1466" customFormat="1" ht="14.25">
      <c r="B51" s="1479"/>
      <c r="C51" s="1476" t="s">
        <v>1379</v>
      </c>
      <c r="D51" s="1477"/>
      <c r="E51" s="1477"/>
      <c r="F51" s="1477"/>
      <c r="G51" s="1477"/>
      <c r="H51" s="1477"/>
      <c r="I51" s="1477"/>
      <c r="J51" s="1491"/>
      <c r="K51" s="1492"/>
      <c r="L51" s="1492"/>
      <c r="M51" s="1477"/>
      <c r="N51" s="1477"/>
      <c r="O51" s="1477"/>
      <c r="P51" s="1477"/>
      <c r="Q51" s="1477"/>
      <c r="R51" s="1477"/>
      <c r="S51" s="1477"/>
      <c r="T51" s="1478"/>
      <c r="U51" s="1480"/>
    </row>
    <row r="52" spans="2:21" s="1466" customFormat="1" ht="14.25">
      <c r="B52" s="1479"/>
      <c r="C52" s="1479"/>
      <c r="D52" s="1476" t="s">
        <v>759</v>
      </c>
      <c r="E52" s="1477"/>
      <c r="F52" s="1477"/>
      <c r="G52" s="1477"/>
      <c r="H52" s="1477"/>
      <c r="I52" s="1477"/>
      <c r="J52" s="1477"/>
      <c r="K52" s="1477" t="s">
        <v>1380</v>
      </c>
      <c r="L52" s="1477"/>
      <c r="M52" s="1477"/>
      <c r="N52" s="1477"/>
      <c r="O52" s="1477"/>
      <c r="P52" s="1477"/>
      <c r="Q52" s="1477"/>
      <c r="R52" s="1477"/>
      <c r="S52" s="1477"/>
      <c r="T52" s="1478"/>
      <c r="U52" s="1480"/>
    </row>
    <row r="53" spans="2:21" s="1466" customFormat="1" ht="14.25">
      <c r="B53" s="1479"/>
      <c r="C53" s="1479"/>
      <c r="D53" s="1479"/>
      <c r="E53" s="365"/>
      <c r="F53" s="365"/>
      <c r="G53" s="365"/>
      <c r="H53" s="365"/>
      <c r="I53" s="365"/>
      <c r="J53" s="365"/>
      <c r="K53" s="2806" t="s">
        <v>2969</v>
      </c>
      <c r="L53" s="2806"/>
      <c r="M53" s="2806"/>
      <c r="N53" s="2806"/>
      <c r="O53" s="2806"/>
      <c r="P53" s="2806"/>
      <c r="Q53" s="2806"/>
      <c r="R53" s="2806"/>
      <c r="S53" s="2806"/>
      <c r="T53" s="2807"/>
      <c r="U53" s="1480"/>
    </row>
    <row r="54" spans="2:21" s="1466" customFormat="1" ht="14.25">
      <c r="B54" s="1479"/>
      <c r="C54" s="1479"/>
      <c r="D54" s="1479"/>
      <c r="E54" s="365"/>
      <c r="F54" s="365"/>
      <c r="G54" s="365"/>
      <c r="H54" s="365"/>
      <c r="I54" s="365"/>
      <c r="J54" s="365"/>
      <c r="K54" s="365" t="s">
        <v>1381</v>
      </c>
      <c r="L54" s="365"/>
      <c r="M54" s="365"/>
      <c r="N54" s="365"/>
      <c r="O54" s="365"/>
      <c r="P54" s="365"/>
      <c r="Q54" s="365"/>
      <c r="R54" s="365"/>
      <c r="S54" s="365"/>
      <c r="T54" s="1480"/>
      <c r="U54" s="1480"/>
    </row>
    <row r="55" spans="2:21" s="1466" customFormat="1" ht="14.25">
      <c r="B55" s="1479"/>
      <c r="C55" s="1479"/>
      <c r="D55" s="1493"/>
      <c r="E55" s="1481"/>
      <c r="F55" s="1481"/>
      <c r="G55" s="1481"/>
      <c r="H55" s="1481"/>
      <c r="I55" s="1481"/>
      <c r="J55" s="1481"/>
      <c r="K55" s="1481" t="s">
        <v>764</v>
      </c>
      <c r="L55" s="1481"/>
      <c r="M55" s="1481"/>
      <c r="N55" s="1481"/>
      <c r="O55" s="1481"/>
      <c r="P55" s="1481"/>
      <c r="Q55" s="1481"/>
      <c r="R55" s="1481"/>
      <c r="S55" s="1481"/>
      <c r="T55" s="1494"/>
      <c r="U55" s="1480"/>
    </row>
    <row r="56" spans="2:21" s="1466" customFormat="1" ht="14.25">
      <c r="B56" s="1479"/>
      <c r="C56" s="1479"/>
      <c r="D56" s="1476" t="s">
        <v>2970</v>
      </c>
      <c r="E56" s="1477"/>
      <c r="F56" s="1477"/>
      <c r="G56" s="1477"/>
      <c r="H56" s="1477"/>
      <c r="I56" s="1477"/>
      <c r="J56" s="1477"/>
      <c r="K56" s="1477"/>
      <c r="L56" s="1477"/>
      <c r="M56" s="1477"/>
      <c r="N56" s="1477"/>
      <c r="O56" s="1477"/>
      <c r="P56" s="1477"/>
      <c r="Q56" s="1477"/>
      <c r="R56" s="1477"/>
      <c r="S56" s="1477"/>
      <c r="T56" s="1478"/>
      <c r="U56" s="1480"/>
    </row>
    <row r="57" spans="2:21" s="1466" customFormat="1" ht="14.25">
      <c r="B57" s="1479"/>
      <c r="C57" s="1479"/>
      <c r="D57" s="1495"/>
      <c r="E57" s="365" t="s">
        <v>1382</v>
      </c>
      <c r="F57" s="365"/>
      <c r="G57" s="365"/>
      <c r="H57" s="365"/>
      <c r="I57" s="365"/>
      <c r="J57" s="365"/>
      <c r="L57" s="1466" t="s">
        <v>1383</v>
      </c>
      <c r="M57" s="365"/>
      <c r="N57" s="365"/>
      <c r="O57" s="365"/>
      <c r="P57" s="365"/>
      <c r="Q57" s="365"/>
      <c r="R57" s="365"/>
      <c r="S57" s="365"/>
      <c r="T57" s="1480"/>
      <c r="U57" s="1480"/>
    </row>
    <row r="58" spans="2:21" s="1466" customFormat="1" ht="14.25">
      <c r="B58" s="1479"/>
      <c r="C58" s="1479"/>
      <c r="D58" s="1479"/>
      <c r="E58" s="365" t="s">
        <v>1384</v>
      </c>
      <c r="F58" s="365"/>
      <c r="G58" s="365"/>
      <c r="H58" s="365"/>
      <c r="I58" s="365"/>
      <c r="J58" s="365"/>
      <c r="K58" s="365"/>
      <c r="L58" s="365" t="s">
        <v>1385</v>
      </c>
      <c r="M58" s="365"/>
      <c r="N58" s="365"/>
      <c r="O58" s="365"/>
      <c r="P58" s="365"/>
      <c r="Q58" s="365"/>
      <c r="R58" s="365"/>
      <c r="S58" s="365"/>
      <c r="T58" s="1480"/>
      <c r="U58" s="1480"/>
    </row>
    <row r="59" spans="2:21" s="1466" customFormat="1" ht="14.25">
      <c r="B59" s="1479"/>
      <c r="C59" s="1479"/>
      <c r="D59" s="1479"/>
      <c r="E59" s="365"/>
      <c r="F59" s="365"/>
      <c r="G59" s="365"/>
      <c r="H59" s="365"/>
      <c r="I59" s="365"/>
      <c r="J59" s="365"/>
      <c r="K59" s="365"/>
      <c r="L59" s="365" t="s">
        <v>1386</v>
      </c>
      <c r="M59" s="365"/>
      <c r="N59" s="365"/>
      <c r="O59" s="365"/>
      <c r="P59" s="365"/>
      <c r="Q59" s="365"/>
      <c r="R59" s="365"/>
      <c r="S59" s="365"/>
      <c r="T59" s="1480"/>
      <c r="U59" s="1480"/>
    </row>
    <row r="60" spans="2:21" s="1466" customFormat="1" ht="14.25">
      <c r="B60" s="1479"/>
      <c r="C60" s="1487"/>
      <c r="D60" s="1487"/>
      <c r="E60" s="1496"/>
      <c r="F60" s="1497" t="s">
        <v>1387</v>
      </c>
      <c r="G60" s="1496"/>
      <c r="H60" s="1496"/>
      <c r="I60" s="1496"/>
      <c r="J60" s="1496"/>
      <c r="K60" s="365"/>
      <c r="L60" s="1496"/>
      <c r="M60" s="1496"/>
      <c r="N60" s="1496"/>
      <c r="O60" s="1496"/>
      <c r="P60" s="1496"/>
      <c r="Q60" s="1496"/>
      <c r="R60" s="1496"/>
      <c r="S60" s="1496"/>
      <c r="T60" s="1498"/>
      <c r="U60" s="1480"/>
    </row>
    <row r="61" spans="2:21" s="1466" customFormat="1" ht="14.25">
      <c r="B61" s="1479"/>
      <c r="C61" s="1487"/>
      <c r="D61" s="1487"/>
      <c r="E61" s="1496"/>
      <c r="F61" s="1497" t="s">
        <v>1388</v>
      </c>
      <c r="G61" s="1496"/>
      <c r="H61" s="1496"/>
      <c r="I61" s="1496"/>
      <c r="J61" s="1496"/>
      <c r="K61" s="365"/>
      <c r="L61" s="1496"/>
      <c r="M61" s="1496"/>
      <c r="N61" s="1496"/>
      <c r="O61" s="1496"/>
      <c r="P61" s="1496"/>
      <c r="Q61" s="1496"/>
      <c r="R61" s="1496"/>
      <c r="S61" s="1496"/>
      <c r="T61" s="1498"/>
      <c r="U61" s="1480"/>
    </row>
    <row r="62" spans="2:21" s="1466" customFormat="1" ht="14.25">
      <c r="B62" s="1479"/>
      <c r="C62" s="1479"/>
      <c r="D62" s="1476" t="s">
        <v>1389</v>
      </c>
      <c r="E62" s="1477"/>
      <c r="F62" s="1477"/>
      <c r="G62" s="1477"/>
      <c r="H62" s="1477"/>
      <c r="I62" s="1477"/>
      <c r="J62" s="1477"/>
      <c r="K62" s="1477"/>
      <c r="L62" s="1477"/>
      <c r="M62" s="1477"/>
      <c r="N62" s="1477"/>
      <c r="O62" s="1477"/>
      <c r="P62" s="1477"/>
      <c r="Q62" s="1477"/>
      <c r="R62" s="1477"/>
      <c r="S62" s="1477"/>
      <c r="T62" s="1478"/>
      <c r="U62" s="1480"/>
    </row>
    <row r="63" spans="2:21" s="1466" customFormat="1" ht="14.25">
      <c r="B63" s="1479"/>
      <c r="C63" s="1479"/>
      <c r="D63" s="1495"/>
      <c r="E63" s="365" t="s">
        <v>1390</v>
      </c>
      <c r="F63" s="365"/>
      <c r="G63" s="365" t="s">
        <v>1391</v>
      </c>
      <c r="H63" s="365"/>
      <c r="I63" s="365"/>
      <c r="J63" s="365"/>
      <c r="K63" s="365"/>
      <c r="L63" s="1466" t="s">
        <v>1392</v>
      </c>
      <c r="M63" s="1500"/>
      <c r="N63" s="1500"/>
      <c r="O63" s="1500"/>
      <c r="P63" s="1500"/>
      <c r="Q63" s="365" t="s">
        <v>1393</v>
      </c>
      <c r="R63" s="1500"/>
      <c r="S63" s="1500"/>
      <c r="T63" s="1501"/>
      <c r="U63" s="1480"/>
    </row>
    <row r="64" spans="2:21" s="1466" customFormat="1" ht="14.25">
      <c r="B64" s="1479"/>
      <c r="C64" s="1479"/>
      <c r="D64" s="1479"/>
      <c r="E64" s="365" t="s">
        <v>1394</v>
      </c>
      <c r="F64" s="365"/>
      <c r="G64" s="365" t="s">
        <v>1391</v>
      </c>
      <c r="H64" s="365"/>
      <c r="I64" s="365"/>
      <c r="J64" s="365"/>
      <c r="K64" s="365"/>
      <c r="L64" s="365" t="s">
        <v>1395</v>
      </c>
      <c r="M64" s="365"/>
      <c r="N64" s="365"/>
      <c r="O64" s="365"/>
      <c r="P64" s="365"/>
      <c r="Q64" s="365" t="s">
        <v>1393</v>
      </c>
      <c r="R64" s="365"/>
      <c r="S64" s="365"/>
      <c r="T64" s="1480"/>
      <c r="U64" s="1480"/>
    </row>
    <row r="65" spans="2:21" s="1466" customFormat="1" ht="14.25">
      <c r="B65" s="1479"/>
      <c r="C65" s="1479"/>
      <c r="D65" s="1479"/>
      <c r="E65" s="365" t="s">
        <v>1396</v>
      </c>
      <c r="F65" s="365"/>
      <c r="G65" s="365" t="s">
        <v>1391</v>
      </c>
      <c r="H65" s="365"/>
      <c r="I65" s="365"/>
      <c r="J65" s="365"/>
      <c r="K65" s="365"/>
      <c r="L65" s="365"/>
      <c r="M65" s="365"/>
      <c r="O65" s="365"/>
      <c r="P65" s="365"/>
      <c r="Q65" s="365"/>
      <c r="R65" s="365"/>
      <c r="S65" s="365"/>
      <c r="T65" s="1480"/>
      <c r="U65" s="1480"/>
    </row>
    <row r="66" spans="2:21" s="1466" customFormat="1" ht="14.25">
      <c r="B66" s="1479"/>
      <c r="C66" s="1479"/>
      <c r="D66" s="1479"/>
      <c r="E66" s="365"/>
      <c r="F66" s="1497" t="s">
        <v>1397</v>
      </c>
      <c r="G66" s="365"/>
      <c r="H66" s="365"/>
      <c r="I66" s="365"/>
      <c r="J66" s="365"/>
      <c r="K66" s="365"/>
      <c r="L66" s="365"/>
      <c r="M66" s="365"/>
      <c r="N66" s="365"/>
      <c r="O66" s="365"/>
      <c r="P66" s="365"/>
      <c r="Q66" s="365"/>
      <c r="R66" s="365"/>
      <c r="S66" s="365"/>
      <c r="T66" s="1480"/>
      <c r="U66" s="1480"/>
    </row>
    <row r="67" spans="2:21" s="1466" customFormat="1" ht="14.25">
      <c r="B67" s="1479"/>
      <c r="C67" s="1479"/>
      <c r="D67" s="1495"/>
      <c r="E67" s="365"/>
      <c r="F67" s="1497" t="s">
        <v>1398</v>
      </c>
      <c r="G67" s="365"/>
      <c r="H67" s="365"/>
      <c r="J67" s="365"/>
      <c r="K67" s="365"/>
      <c r="L67" s="365"/>
      <c r="M67" s="365"/>
      <c r="O67" s="365"/>
      <c r="P67" s="365"/>
      <c r="Q67" s="365"/>
      <c r="R67" s="365"/>
      <c r="S67" s="365"/>
      <c r="T67" s="1480"/>
      <c r="U67" s="1480"/>
    </row>
    <row r="68" spans="2:21" s="1466" customFormat="1" ht="14.25">
      <c r="B68" s="1479"/>
      <c r="C68" s="1479"/>
      <c r="D68" s="1495"/>
      <c r="F68" s="1502" t="s">
        <v>1399</v>
      </c>
      <c r="G68" s="365"/>
      <c r="H68" s="365"/>
      <c r="I68" s="365"/>
      <c r="J68" s="365"/>
      <c r="K68" s="365"/>
      <c r="L68" s="365"/>
      <c r="M68" s="365"/>
      <c r="N68" s="365"/>
      <c r="O68" s="365"/>
      <c r="P68" s="365"/>
      <c r="Q68" s="365"/>
      <c r="R68" s="365"/>
      <c r="S68" s="365"/>
      <c r="T68" s="1480"/>
      <c r="U68" s="1480"/>
    </row>
    <row r="69" spans="2:21" s="1466" customFormat="1" ht="14.25">
      <c r="B69" s="1479"/>
      <c r="C69" s="1479"/>
      <c r="D69" s="1476" t="s">
        <v>2971</v>
      </c>
      <c r="E69" s="1477"/>
      <c r="F69" s="365"/>
      <c r="G69" s="1477"/>
      <c r="H69" s="1477"/>
      <c r="I69" s="1477" t="s">
        <v>1390</v>
      </c>
      <c r="J69" s="1477"/>
      <c r="K69" s="1477" t="s">
        <v>1400</v>
      </c>
      <c r="L69" s="1477"/>
      <c r="M69" s="1477"/>
      <c r="N69" s="1477"/>
      <c r="O69" s="1477"/>
      <c r="P69" s="1477"/>
      <c r="Q69" s="1477"/>
      <c r="R69" s="1477"/>
      <c r="S69" s="1477"/>
      <c r="T69" s="1478"/>
      <c r="U69" s="1480"/>
    </row>
    <row r="70" spans="2:21" s="1466" customFormat="1" ht="14.25">
      <c r="B70" s="1479"/>
      <c r="C70" s="1479"/>
      <c r="D70" s="1479"/>
      <c r="E70" s="365"/>
      <c r="F70" s="365"/>
      <c r="G70" s="365"/>
      <c r="H70" s="365"/>
      <c r="I70" s="365" t="s">
        <v>1394</v>
      </c>
      <c r="J70" s="365"/>
      <c r="K70" s="365" t="s">
        <v>1400</v>
      </c>
      <c r="L70" s="365"/>
      <c r="M70" s="365"/>
      <c r="N70" s="365"/>
      <c r="O70" s="365"/>
      <c r="P70" s="365"/>
      <c r="Q70" s="365"/>
      <c r="R70" s="365"/>
      <c r="S70" s="365"/>
      <c r="T70" s="1480"/>
      <c r="U70" s="1480"/>
    </row>
    <row r="71" spans="2:21" s="1466" customFormat="1" ht="14.25">
      <c r="B71" s="1479"/>
      <c r="C71" s="1479"/>
      <c r="D71" s="1479"/>
      <c r="E71" s="365"/>
      <c r="F71" s="365"/>
      <c r="G71" s="365"/>
      <c r="H71" s="365"/>
      <c r="I71" s="365" t="s">
        <v>1396</v>
      </c>
      <c r="J71" s="365"/>
      <c r="K71" s="1466" t="s">
        <v>1400</v>
      </c>
      <c r="L71" s="365"/>
      <c r="M71" s="365"/>
      <c r="N71" s="365"/>
      <c r="O71" s="365"/>
      <c r="P71" s="365"/>
      <c r="Q71" s="365"/>
      <c r="R71" s="365"/>
      <c r="S71" s="365"/>
      <c r="T71" s="1480"/>
      <c r="U71" s="1480"/>
    </row>
    <row r="72" spans="2:21" s="1466" customFormat="1" ht="14.25">
      <c r="B72" s="1479"/>
      <c r="C72" s="1479"/>
      <c r="D72" s="1479"/>
      <c r="E72" s="365"/>
      <c r="F72" s="365"/>
      <c r="G72" s="365"/>
      <c r="H72" s="365"/>
      <c r="I72" s="365" t="s">
        <v>1401</v>
      </c>
      <c r="J72" s="365"/>
      <c r="L72" s="365"/>
      <c r="M72" s="365"/>
      <c r="N72" s="365"/>
      <c r="O72" s="365" t="s">
        <v>1402</v>
      </c>
      <c r="P72" s="365"/>
      <c r="Q72" s="365"/>
      <c r="R72" s="365"/>
      <c r="S72" s="365"/>
      <c r="T72" s="1480"/>
      <c r="U72" s="1480"/>
    </row>
    <row r="73" spans="2:21" s="1466" customFormat="1" ht="14.25">
      <c r="B73" s="1479"/>
      <c r="C73" s="1479"/>
      <c r="D73" s="1479"/>
      <c r="E73" s="365"/>
      <c r="F73" s="365"/>
      <c r="G73" s="365"/>
      <c r="H73" s="365"/>
      <c r="I73" s="1497" t="s">
        <v>2972</v>
      </c>
      <c r="J73" s="365"/>
      <c r="L73" s="365"/>
      <c r="M73" s="365"/>
      <c r="N73" s="365"/>
      <c r="O73" s="365"/>
      <c r="P73" s="365"/>
      <c r="Q73" s="365"/>
      <c r="R73" s="365"/>
      <c r="S73" s="365"/>
      <c r="T73" s="1480"/>
      <c r="U73" s="1480"/>
    </row>
    <row r="74" spans="2:21" s="1466" customFormat="1" ht="14.25">
      <c r="B74" s="1479"/>
      <c r="C74" s="1479"/>
      <c r="D74" s="1476" t="s">
        <v>1403</v>
      </c>
      <c r="E74" s="1477"/>
      <c r="F74" s="1477"/>
      <c r="G74" s="1477"/>
      <c r="H74" s="1477"/>
      <c r="I74" s="1477"/>
      <c r="J74" s="1477"/>
      <c r="K74" s="1477"/>
      <c r="L74" s="1477"/>
      <c r="M74" s="1477"/>
      <c r="N74" s="1477"/>
      <c r="O74" s="1477"/>
      <c r="P74" s="1477"/>
      <c r="Q74" s="1477"/>
      <c r="R74" s="1477"/>
      <c r="S74" s="1477"/>
      <c r="T74" s="1478"/>
      <c r="U74" s="1480"/>
    </row>
    <row r="75" spans="2:21" s="1466" customFormat="1" ht="14.25">
      <c r="B75" s="1479"/>
      <c r="C75" s="1479"/>
      <c r="D75" s="1479"/>
      <c r="E75" s="365"/>
      <c r="F75" s="365"/>
      <c r="G75" s="365"/>
      <c r="H75" s="365"/>
      <c r="I75" s="365"/>
      <c r="J75" s="365"/>
      <c r="M75" s="365"/>
      <c r="N75" s="365"/>
      <c r="O75" s="365"/>
      <c r="P75" s="365"/>
      <c r="Q75" s="365"/>
      <c r="R75" s="365"/>
      <c r="S75" s="365"/>
      <c r="T75" s="1480"/>
      <c r="U75" s="1480"/>
    </row>
    <row r="76" spans="2:21" s="1466" customFormat="1" ht="14.25">
      <c r="B76" s="1479"/>
      <c r="C76" s="1493"/>
      <c r="D76" s="1493"/>
      <c r="E76" s="1481"/>
      <c r="F76" s="1481"/>
      <c r="G76" s="1481"/>
      <c r="H76" s="1481"/>
      <c r="I76" s="1481"/>
      <c r="J76" s="1481"/>
      <c r="K76" s="1503"/>
      <c r="L76" s="1503"/>
      <c r="M76" s="1481"/>
      <c r="N76" s="1481"/>
      <c r="O76" s="1481"/>
      <c r="P76" s="1481"/>
      <c r="Q76" s="1481"/>
      <c r="R76" s="1481"/>
      <c r="S76" s="1481"/>
      <c r="T76" s="1494"/>
      <c r="U76" s="1480"/>
    </row>
    <row r="77" spans="2:21" s="1466" customFormat="1" ht="14.25">
      <c r="B77" s="1479"/>
      <c r="C77" s="365"/>
      <c r="D77" s="365"/>
      <c r="E77" s="365"/>
      <c r="F77" s="365"/>
      <c r="G77" s="365"/>
      <c r="H77" s="365"/>
      <c r="I77" s="1477"/>
      <c r="J77" s="1477"/>
      <c r="K77" s="1477"/>
      <c r="L77" s="1477"/>
      <c r="M77" s="1477"/>
      <c r="N77" s="1477"/>
      <c r="O77" s="1477"/>
      <c r="P77" s="1477"/>
      <c r="Q77" s="1477"/>
      <c r="R77" s="1477"/>
      <c r="S77" s="1477"/>
      <c r="T77" s="1477"/>
      <c r="U77" s="1480"/>
    </row>
    <row r="78" spans="2:21" s="1466" customFormat="1" ht="14.25">
      <c r="B78" s="1479"/>
      <c r="C78" s="1481" t="s">
        <v>1404</v>
      </c>
      <c r="D78" s="1481"/>
      <c r="E78" s="1481"/>
      <c r="F78" s="1481"/>
      <c r="G78" s="1481"/>
      <c r="H78" s="1481"/>
      <c r="I78" s="1481"/>
      <c r="J78" s="1481"/>
      <c r="K78" s="1481"/>
      <c r="L78" s="1481"/>
      <c r="M78" s="1481"/>
      <c r="N78" s="1481"/>
      <c r="O78" s="1481"/>
      <c r="P78" s="1481"/>
      <c r="Q78" s="1481"/>
      <c r="R78" s="1481"/>
      <c r="S78" s="1481"/>
      <c r="T78" s="1481"/>
      <c r="U78" s="1480"/>
    </row>
    <row r="79" spans="2:21" s="1466" customFormat="1" ht="14.25">
      <c r="B79" s="1479"/>
      <c r="C79" s="1476" t="s">
        <v>1371</v>
      </c>
      <c r="D79" s="1477"/>
      <c r="E79" s="1477"/>
      <c r="F79" s="1477"/>
      <c r="G79" s="1477"/>
      <c r="H79" s="1482"/>
      <c r="I79" s="1483" t="s">
        <v>1372</v>
      </c>
      <c r="J79" s="1483"/>
      <c r="K79" s="1484" t="s">
        <v>1373</v>
      </c>
      <c r="L79" s="1483"/>
      <c r="M79" s="1483"/>
      <c r="N79" s="1484"/>
      <c r="O79" s="1485" t="s">
        <v>1374</v>
      </c>
      <c r="P79" s="1484"/>
      <c r="Q79" s="1483" t="s">
        <v>1375</v>
      </c>
      <c r="R79" s="1483"/>
      <c r="S79" s="1483"/>
      <c r="T79" s="1486"/>
      <c r="U79" s="1480"/>
    </row>
    <row r="80" spans="2:21" s="1466" customFormat="1" ht="14.25">
      <c r="B80" s="1479"/>
      <c r="C80" s="1479"/>
      <c r="D80" s="365"/>
      <c r="E80" s="365"/>
      <c r="F80" s="365"/>
      <c r="G80" s="365"/>
      <c r="H80" s="1488"/>
      <c r="I80" s="1485" t="s">
        <v>1376</v>
      </c>
      <c r="J80" s="1483"/>
      <c r="K80" s="1484"/>
      <c r="L80" s="1483"/>
      <c r="M80" s="1483" t="s">
        <v>1377</v>
      </c>
      <c r="N80" s="1484"/>
      <c r="O80" s="1483"/>
      <c r="P80" s="1484"/>
      <c r="Q80" s="1483"/>
      <c r="R80" s="1483"/>
      <c r="S80" s="1483"/>
      <c r="T80" s="1486"/>
      <c r="U80" s="1480"/>
    </row>
    <row r="81" spans="2:21" s="1466" customFormat="1" ht="14.25">
      <c r="B81" s="1479"/>
      <c r="C81" s="1479"/>
      <c r="D81" s="365"/>
      <c r="E81" s="365"/>
      <c r="F81" s="365"/>
      <c r="G81" s="365"/>
      <c r="I81" s="1489"/>
      <c r="J81" s="365"/>
      <c r="K81" s="1490" t="s">
        <v>1378</v>
      </c>
      <c r="L81" s="365"/>
      <c r="M81" s="365"/>
      <c r="O81" s="365"/>
      <c r="Q81" s="365"/>
      <c r="R81" s="365"/>
      <c r="S81" s="365"/>
      <c r="T81" s="1480"/>
      <c r="U81" s="1480"/>
    </row>
    <row r="82" spans="2:21" s="1466" customFormat="1" ht="14.25">
      <c r="B82" s="1479"/>
      <c r="C82" s="1476" t="s">
        <v>1405</v>
      </c>
      <c r="D82" s="1477"/>
      <c r="E82" s="1477"/>
      <c r="F82" s="1477"/>
      <c r="G82" s="1477"/>
      <c r="H82" s="1477"/>
      <c r="I82" s="1477"/>
      <c r="J82" s="1491"/>
      <c r="K82" s="1492"/>
      <c r="L82" s="1492"/>
      <c r="M82" s="1477"/>
      <c r="N82" s="1477"/>
      <c r="O82" s="1477"/>
      <c r="P82" s="1477"/>
      <c r="Q82" s="1477"/>
      <c r="R82" s="1477"/>
      <c r="S82" s="1477"/>
      <c r="T82" s="1478"/>
      <c r="U82" s="1480"/>
    </row>
    <row r="83" spans="2:21" s="1466" customFormat="1" ht="14.25">
      <c r="B83" s="1479"/>
      <c r="C83" s="1479"/>
      <c r="D83" s="1476" t="s">
        <v>759</v>
      </c>
      <c r="E83" s="1477"/>
      <c r="F83" s="1477"/>
      <c r="G83" s="1477"/>
      <c r="H83" s="1477"/>
      <c r="I83" s="1477"/>
      <c r="J83" s="1477"/>
      <c r="K83" s="1477" t="s">
        <v>1380</v>
      </c>
      <c r="L83" s="1477"/>
      <c r="M83" s="1477"/>
      <c r="N83" s="1477"/>
      <c r="O83" s="1477"/>
      <c r="P83" s="1477"/>
      <c r="Q83" s="1477"/>
      <c r="R83" s="1477"/>
      <c r="S83" s="1477"/>
      <c r="T83" s="1478"/>
      <c r="U83" s="1480"/>
    </row>
    <row r="84" spans="2:21" s="1466" customFormat="1" ht="14.25">
      <c r="B84" s="1479"/>
      <c r="C84" s="1479"/>
      <c r="D84" s="1479"/>
      <c r="E84" s="365"/>
      <c r="F84" s="365"/>
      <c r="G84" s="365"/>
      <c r="H84" s="365"/>
      <c r="I84" s="365"/>
      <c r="J84" s="365"/>
      <c r="K84" s="2806" t="s">
        <v>2969</v>
      </c>
      <c r="L84" s="2806"/>
      <c r="M84" s="2806"/>
      <c r="N84" s="2806"/>
      <c r="O84" s="2806"/>
      <c r="P84" s="2806"/>
      <c r="Q84" s="2806"/>
      <c r="R84" s="2806"/>
      <c r="S84" s="2806"/>
      <c r="T84" s="2807"/>
      <c r="U84" s="1480"/>
    </row>
    <row r="85" spans="2:21" s="1466" customFormat="1" ht="14.25">
      <c r="B85" s="1479"/>
      <c r="C85" s="1479"/>
      <c r="D85" s="1479"/>
      <c r="E85" s="365"/>
      <c r="F85" s="365"/>
      <c r="G85" s="365"/>
      <c r="H85" s="365"/>
      <c r="I85" s="365"/>
      <c r="J85" s="365"/>
      <c r="K85" s="365" t="s">
        <v>1381</v>
      </c>
      <c r="L85" s="365"/>
      <c r="M85" s="365"/>
      <c r="N85" s="365"/>
      <c r="O85" s="365"/>
      <c r="P85" s="365"/>
      <c r="Q85" s="365"/>
      <c r="R85" s="365"/>
      <c r="S85" s="365"/>
      <c r="T85" s="1480"/>
      <c r="U85" s="1480"/>
    </row>
    <row r="86" spans="2:21" s="1466" customFormat="1" ht="14.25">
      <c r="B86" s="1479"/>
      <c r="C86" s="1479"/>
      <c r="D86" s="1493"/>
      <c r="E86" s="1481"/>
      <c r="F86" s="1481"/>
      <c r="G86" s="1481"/>
      <c r="H86" s="1481"/>
      <c r="I86" s="1481"/>
      <c r="J86" s="1481"/>
      <c r="K86" s="1481" t="s">
        <v>764</v>
      </c>
      <c r="L86" s="1481"/>
      <c r="M86" s="1481"/>
      <c r="N86" s="1481"/>
      <c r="O86" s="1481"/>
      <c r="P86" s="1481"/>
      <c r="Q86" s="1481"/>
      <c r="R86" s="1481"/>
      <c r="S86" s="1481"/>
      <c r="T86" s="1494"/>
      <c r="U86" s="1480"/>
    </row>
    <row r="87" spans="2:21" s="1466" customFormat="1" ht="14.25">
      <c r="B87" s="1479"/>
      <c r="C87" s="1479"/>
      <c r="D87" s="1476" t="s">
        <v>2970</v>
      </c>
      <c r="E87" s="1477"/>
      <c r="F87" s="1477"/>
      <c r="G87" s="1477"/>
      <c r="H87" s="1477"/>
      <c r="I87" s="1477"/>
      <c r="J87" s="1477"/>
      <c r="K87" s="1477"/>
      <c r="L87" s="1477"/>
      <c r="M87" s="1477"/>
      <c r="N87" s="1477"/>
      <c r="O87" s="1477"/>
      <c r="P87" s="1477"/>
      <c r="Q87" s="1477"/>
      <c r="R87" s="1477"/>
      <c r="S87" s="1477"/>
      <c r="T87" s="1478"/>
      <c r="U87" s="1480"/>
    </row>
    <row r="88" spans="2:21" s="1466" customFormat="1" ht="14.25">
      <c r="B88" s="1479"/>
      <c r="C88" s="1479"/>
      <c r="D88" s="1495"/>
      <c r="E88" s="365" t="s">
        <v>1382</v>
      </c>
      <c r="F88" s="365"/>
      <c r="G88" s="365"/>
      <c r="H88" s="365"/>
      <c r="I88" s="365"/>
      <c r="J88" s="365"/>
      <c r="L88" s="1466" t="s">
        <v>1383</v>
      </c>
      <c r="M88" s="365"/>
      <c r="N88" s="365"/>
      <c r="O88" s="365"/>
      <c r="P88" s="365"/>
      <c r="Q88" s="365"/>
      <c r="R88" s="365"/>
      <c r="S88" s="365"/>
      <c r="T88" s="1480"/>
      <c r="U88" s="1480"/>
    </row>
    <row r="89" spans="2:21" s="1466" customFormat="1" ht="14.25">
      <c r="B89" s="1479"/>
      <c r="C89" s="1479"/>
      <c r="D89" s="1479"/>
      <c r="E89" s="365" t="s">
        <v>1384</v>
      </c>
      <c r="F89" s="365"/>
      <c r="G89" s="365"/>
      <c r="H89" s="365"/>
      <c r="I89" s="365"/>
      <c r="J89" s="365"/>
      <c r="K89" s="365"/>
      <c r="L89" s="365" t="s">
        <v>1385</v>
      </c>
      <c r="M89" s="365"/>
      <c r="N89" s="365"/>
      <c r="O89" s="365"/>
      <c r="P89" s="365"/>
      <c r="Q89" s="365"/>
      <c r="R89" s="365"/>
      <c r="S89" s="365"/>
      <c r="T89" s="1480"/>
      <c r="U89" s="1480"/>
    </row>
    <row r="90" spans="2:21" s="1466" customFormat="1" ht="14.25">
      <c r="B90" s="1479"/>
      <c r="C90" s="1479"/>
      <c r="D90" s="1479"/>
      <c r="E90" s="365"/>
      <c r="F90" s="365"/>
      <c r="G90" s="365"/>
      <c r="H90" s="365"/>
      <c r="I90" s="365"/>
      <c r="J90" s="365"/>
      <c r="K90" s="365"/>
      <c r="L90" s="365" t="s">
        <v>1386</v>
      </c>
      <c r="M90" s="365"/>
      <c r="N90" s="365"/>
      <c r="O90" s="365"/>
      <c r="P90" s="365"/>
      <c r="Q90" s="365"/>
      <c r="R90" s="365"/>
      <c r="S90" s="365"/>
      <c r="T90" s="1480"/>
      <c r="U90" s="1480"/>
    </row>
    <row r="91" spans="2:21" s="1466" customFormat="1" ht="14.25">
      <c r="B91" s="1479"/>
      <c r="C91" s="1487"/>
      <c r="D91" s="1487"/>
      <c r="E91" s="1496"/>
      <c r="F91" s="1497" t="s">
        <v>1387</v>
      </c>
      <c r="G91" s="1496"/>
      <c r="H91" s="1496"/>
      <c r="I91" s="1496"/>
      <c r="J91" s="1496"/>
      <c r="K91" s="365"/>
      <c r="L91" s="1496"/>
      <c r="M91" s="1496"/>
      <c r="N91" s="1496"/>
      <c r="O91" s="1496"/>
      <c r="P91" s="1496"/>
      <c r="Q91" s="1496"/>
      <c r="R91" s="1496"/>
      <c r="S91" s="1496"/>
      <c r="T91" s="1498"/>
      <c r="U91" s="1480"/>
    </row>
    <row r="92" spans="2:21" s="1466" customFormat="1" ht="14.25">
      <c r="B92" s="1479"/>
      <c r="C92" s="1487"/>
      <c r="D92" s="1487"/>
      <c r="E92" s="1496"/>
      <c r="F92" s="1497" t="s">
        <v>1388</v>
      </c>
      <c r="G92" s="1496"/>
      <c r="H92" s="1496"/>
      <c r="I92" s="1496"/>
      <c r="J92" s="1496"/>
      <c r="K92" s="365"/>
      <c r="L92" s="1496"/>
      <c r="M92" s="1496"/>
      <c r="N92" s="1496"/>
      <c r="O92" s="1496"/>
      <c r="P92" s="1496"/>
      <c r="Q92" s="1496"/>
      <c r="R92" s="1496"/>
      <c r="S92" s="1496"/>
      <c r="T92" s="1498"/>
      <c r="U92" s="1480"/>
    </row>
    <row r="93" spans="2:21" s="1466" customFormat="1" ht="14.25">
      <c r="B93" s="1479"/>
      <c r="C93" s="1479"/>
      <c r="D93" s="1476" t="s">
        <v>1389</v>
      </c>
      <c r="E93" s="1477"/>
      <c r="F93" s="1477"/>
      <c r="G93" s="1477"/>
      <c r="H93" s="1477"/>
      <c r="I93" s="1477"/>
      <c r="J93" s="1477"/>
      <c r="K93" s="1477"/>
      <c r="L93" s="1477"/>
      <c r="M93" s="1477"/>
      <c r="N93" s="1477"/>
      <c r="O93" s="1477"/>
      <c r="P93" s="1477"/>
      <c r="Q93" s="1477"/>
      <c r="R93" s="1477"/>
      <c r="S93" s="1477"/>
      <c r="T93" s="1478"/>
      <c r="U93" s="1480"/>
    </row>
    <row r="94" spans="2:21" s="1466" customFormat="1" ht="14.25">
      <c r="B94" s="1479"/>
      <c r="C94" s="1479"/>
      <c r="D94" s="1495"/>
      <c r="E94" s="365" t="s">
        <v>1390</v>
      </c>
      <c r="F94" s="365"/>
      <c r="G94" s="365" t="s">
        <v>1391</v>
      </c>
      <c r="H94" s="365"/>
      <c r="I94" s="365"/>
      <c r="J94" s="365"/>
      <c r="K94" s="365"/>
      <c r="L94" s="1466" t="s">
        <v>1392</v>
      </c>
      <c r="M94" s="1500"/>
      <c r="N94" s="1500"/>
      <c r="O94" s="1500"/>
      <c r="P94" s="1500"/>
      <c r="Q94" s="365" t="s">
        <v>1393</v>
      </c>
      <c r="R94" s="1500"/>
      <c r="S94" s="1500"/>
      <c r="T94" s="1501"/>
      <c r="U94" s="1480"/>
    </row>
    <row r="95" spans="2:21" s="1466" customFormat="1" ht="14.25">
      <c r="B95" s="1479"/>
      <c r="C95" s="1479"/>
      <c r="D95" s="1479"/>
      <c r="E95" s="365" t="s">
        <v>1394</v>
      </c>
      <c r="F95" s="365"/>
      <c r="G95" s="365" t="s">
        <v>1391</v>
      </c>
      <c r="H95" s="365"/>
      <c r="I95" s="365"/>
      <c r="J95" s="365"/>
      <c r="K95" s="365"/>
      <c r="L95" s="365" t="s">
        <v>1395</v>
      </c>
      <c r="M95" s="365"/>
      <c r="N95" s="365"/>
      <c r="O95" s="365"/>
      <c r="P95" s="365"/>
      <c r="Q95" s="365" t="s">
        <v>1393</v>
      </c>
      <c r="R95" s="365"/>
      <c r="S95" s="365"/>
      <c r="T95" s="1480"/>
      <c r="U95" s="1480"/>
    </row>
    <row r="96" spans="2:21" s="1466" customFormat="1" ht="14.25">
      <c r="B96" s="1479"/>
      <c r="C96" s="1479"/>
      <c r="D96" s="1479"/>
      <c r="E96" s="365" t="s">
        <v>1396</v>
      </c>
      <c r="F96" s="365"/>
      <c r="G96" s="365" t="s">
        <v>1391</v>
      </c>
      <c r="H96" s="365"/>
      <c r="I96" s="365"/>
      <c r="J96" s="365"/>
      <c r="K96" s="365"/>
      <c r="L96" s="365"/>
      <c r="M96" s="365"/>
      <c r="O96" s="365"/>
      <c r="P96" s="365"/>
      <c r="Q96" s="365"/>
      <c r="R96" s="365"/>
      <c r="S96" s="365"/>
      <c r="T96" s="1480"/>
      <c r="U96" s="1480"/>
    </row>
    <row r="97" spans="2:21" s="1466" customFormat="1" ht="14.25">
      <c r="B97" s="1479"/>
      <c r="C97" s="1479"/>
      <c r="D97" s="1479"/>
      <c r="E97" s="365"/>
      <c r="F97" s="1497" t="s">
        <v>1397</v>
      </c>
      <c r="G97" s="365"/>
      <c r="H97" s="365"/>
      <c r="I97" s="365"/>
      <c r="J97" s="365"/>
      <c r="K97" s="365"/>
      <c r="L97" s="365"/>
      <c r="M97" s="365"/>
      <c r="N97" s="365"/>
      <c r="O97" s="365"/>
      <c r="P97" s="365"/>
      <c r="Q97" s="365"/>
      <c r="R97" s="365"/>
      <c r="S97" s="365"/>
      <c r="T97" s="1480"/>
      <c r="U97" s="1480"/>
    </row>
    <row r="98" spans="2:21" s="1466" customFormat="1" ht="14.25">
      <c r="B98" s="1479"/>
      <c r="C98" s="1479"/>
      <c r="D98" s="1495"/>
      <c r="E98" s="365"/>
      <c r="F98" s="1497" t="s">
        <v>1398</v>
      </c>
      <c r="G98" s="365"/>
      <c r="H98" s="365"/>
      <c r="J98" s="365"/>
      <c r="K98" s="365"/>
      <c r="L98" s="365"/>
      <c r="M98" s="365"/>
      <c r="O98" s="365"/>
      <c r="P98" s="365"/>
      <c r="Q98" s="365"/>
      <c r="R98" s="365"/>
      <c r="S98" s="365"/>
      <c r="T98" s="1480"/>
      <c r="U98" s="1480"/>
    </row>
    <row r="99" spans="2:21" s="1466" customFormat="1" ht="14.25">
      <c r="B99" s="1479"/>
      <c r="C99" s="1479"/>
      <c r="D99" s="1495"/>
      <c r="F99" s="1502" t="s">
        <v>1399</v>
      </c>
      <c r="G99" s="365"/>
      <c r="H99" s="365"/>
      <c r="I99" s="365"/>
      <c r="J99" s="365"/>
      <c r="K99" s="365"/>
      <c r="L99" s="365"/>
      <c r="M99" s="365"/>
      <c r="N99" s="365"/>
      <c r="O99" s="365"/>
      <c r="P99" s="365"/>
      <c r="Q99" s="365"/>
      <c r="R99" s="365"/>
      <c r="S99" s="365"/>
      <c r="T99" s="1480"/>
      <c r="U99" s="1480"/>
    </row>
    <row r="100" spans="2:21" s="1466" customFormat="1" ht="14.25">
      <c r="B100" s="1479"/>
      <c r="C100" s="1479"/>
      <c r="D100" s="1476" t="s">
        <v>2971</v>
      </c>
      <c r="E100" s="1477"/>
      <c r="F100" s="365"/>
      <c r="G100" s="1477"/>
      <c r="H100" s="1477"/>
      <c r="I100" s="1477" t="s">
        <v>1390</v>
      </c>
      <c r="J100" s="1477"/>
      <c r="K100" s="1477" t="s">
        <v>1400</v>
      </c>
      <c r="L100" s="1477"/>
      <c r="M100" s="1477"/>
      <c r="N100" s="1477"/>
      <c r="O100" s="1477"/>
      <c r="P100" s="1477"/>
      <c r="Q100" s="1477"/>
      <c r="R100" s="1477"/>
      <c r="S100" s="1477"/>
      <c r="T100" s="1478"/>
      <c r="U100" s="1480"/>
    </row>
    <row r="101" spans="2:21" s="1466" customFormat="1" ht="14.25">
      <c r="B101" s="1479"/>
      <c r="C101" s="1479"/>
      <c r="D101" s="1479"/>
      <c r="E101" s="365"/>
      <c r="F101" s="365"/>
      <c r="G101" s="365"/>
      <c r="H101" s="365"/>
      <c r="I101" s="365" t="s">
        <v>1394</v>
      </c>
      <c r="J101" s="365"/>
      <c r="K101" s="365" t="s">
        <v>1400</v>
      </c>
      <c r="L101" s="365"/>
      <c r="M101" s="365"/>
      <c r="N101" s="365"/>
      <c r="O101" s="365"/>
      <c r="P101" s="365"/>
      <c r="Q101" s="365"/>
      <c r="R101" s="365"/>
      <c r="S101" s="365"/>
      <c r="T101" s="1480"/>
      <c r="U101" s="1480"/>
    </row>
    <row r="102" spans="2:21" s="1466" customFormat="1" ht="14.25">
      <c r="B102" s="1479"/>
      <c r="C102" s="1479"/>
      <c r="D102" s="1479"/>
      <c r="E102" s="365"/>
      <c r="F102" s="365"/>
      <c r="G102" s="365"/>
      <c r="H102" s="365"/>
      <c r="I102" s="365" t="s">
        <v>1396</v>
      </c>
      <c r="J102" s="365"/>
      <c r="K102" s="1466" t="s">
        <v>1400</v>
      </c>
      <c r="L102" s="365"/>
      <c r="M102" s="365"/>
      <c r="N102" s="365"/>
      <c r="O102" s="365"/>
      <c r="P102" s="365"/>
      <c r="Q102" s="365"/>
      <c r="R102" s="365"/>
      <c r="S102" s="365"/>
      <c r="T102" s="1480"/>
      <c r="U102" s="1480"/>
    </row>
    <row r="103" spans="2:21" s="1466" customFormat="1" ht="14.25">
      <c r="B103" s="1479"/>
      <c r="C103" s="1479"/>
      <c r="D103" s="1479"/>
      <c r="E103" s="365"/>
      <c r="F103" s="365"/>
      <c r="G103" s="365"/>
      <c r="H103" s="365"/>
      <c r="I103" s="365" t="s">
        <v>1401</v>
      </c>
      <c r="J103" s="365"/>
      <c r="L103" s="365"/>
      <c r="M103" s="365"/>
      <c r="N103" s="365"/>
      <c r="O103" s="365" t="s">
        <v>1402</v>
      </c>
      <c r="P103" s="365"/>
      <c r="Q103" s="365"/>
      <c r="R103" s="365"/>
      <c r="S103" s="365"/>
      <c r="T103" s="1480"/>
      <c r="U103" s="1480"/>
    </row>
    <row r="104" spans="2:21" s="1466" customFormat="1" ht="14.25">
      <c r="B104" s="1479"/>
      <c r="C104" s="1479"/>
      <c r="D104" s="1479"/>
      <c r="E104" s="365"/>
      <c r="F104" s="365"/>
      <c r="G104" s="365"/>
      <c r="H104" s="365"/>
      <c r="I104" s="1497" t="s">
        <v>2972</v>
      </c>
      <c r="J104" s="365"/>
      <c r="L104" s="365"/>
      <c r="M104" s="365"/>
      <c r="N104" s="365"/>
      <c r="O104" s="365"/>
      <c r="P104" s="365"/>
      <c r="Q104" s="365"/>
      <c r="R104" s="365"/>
      <c r="S104" s="365"/>
      <c r="T104" s="1480"/>
      <c r="U104" s="1480"/>
    </row>
    <row r="105" spans="2:21" s="1466" customFormat="1" ht="14.25">
      <c r="B105" s="1479"/>
      <c r="C105" s="1479"/>
      <c r="D105" s="1476" t="s">
        <v>1403</v>
      </c>
      <c r="E105" s="1477"/>
      <c r="F105" s="1477"/>
      <c r="G105" s="1477"/>
      <c r="H105" s="1477"/>
      <c r="I105" s="1477"/>
      <c r="J105" s="1477"/>
      <c r="K105" s="1477"/>
      <c r="L105" s="1477"/>
      <c r="M105" s="1477"/>
      <c r="N105" s="1477"/>
      <c r="O105" s="1477"/>
      <c r="P105" s="1477"/>
      <c r="Q105" s="1477"/>
      <c r="R105" s="1477"/>
      <c r="S105" s="1477"/>
      <c r="T105" s="1478"/>
      <c r="U105" s="1480"/>
    </row>
    <row r="106" spans="2:21" s="1466" customFormat="1" ht="14.25">
      <c r="B106" s="1479"/>
      <c r="C106" s="1479"/>
      <c r="D106" s="1479"/>
      <c r="E106" s="365"/>
      <c r="F106" s="365"/>
      <c r="G106" s="365"/>
      <c r="H106" s="365"/>
      <c r="I106" s="365"/>
      <c r="J106" s="365"/>
      <c r="M106" s="365"/>
      <c r="N106" s="365"/>
      <c r="O106" s="365"/>
      <c r="P106" s="365"/>
      <c r="Q106" s="365"/>
      <c r="R106" s="365"/>
      <c r="S106" s="365"/>
      <c r="T106" s="1480"/>
      <c r="U106" s="1480"/>
    </row>
    <row r="107" spans="2:21" s="1466" customFormat="1" ht="14.25">
      <c r="B107" s="1479"/>
      <c r="C107" s="1504"/>
      <c r="D107" s="1493"/>
      <c r="E107" s="1481"/>
      <c r="F107" s="1481"/>
      <c r="G107" s="1481"/>
      <c r="H107" s="1481"/>
      <c r="I107" s="1481"/>
      <c r="J107" s="1481"/>
      <c r="K107" s="1503"/>
      <c r="L107" s="1503"/>
      <c r="M107" s="1481"/>
      <c r="N107" s="1481"/>
      <c r="O107" s="1481"/>
      <c r="P107" s="1481"/>
      <c r="Q107" s="1481"/>
      <c r="R107" s="1481"/>
      <c r="S107" s="1481"/>
      <c r="T107" s="1494"/>
      <c r="U107" s="1480"/>
    </row>
    <row r="108" spans="2:21" s="1466" customFormat="1" ht="14.25">
      <c r="B108" s="1479"/>
      <c r="C108" s="365"/>
      <c r="D108" s="365"/>
      <c r="E108" s="365"/>
      <c r="F108" s="365"/>
      <c r="G108" s="365"/>
      <c r="H108" s="365"/>
      <c r="I108" s="365"/>
      <c r="J108" s="365"/>
      <c r="K108" s="365"/>
      <c r="L108" s="365"/>
      <c r="M108" s="365"/>
      <c r="N108" s="365"/>
      <c r="O108" s="365"/>
      <c r="P108" s="365"/>
      <c r="Q108" s="365"/>
      <c r="R108" s="365"/>
      <c r="S108" s="365"/>
      <c r="T108" s="365"/>
      <c r="U108" s="1480"/>
    </row>
    <row r="109" spans="2:21" s="1466" customFormat="1" ht="14.25">
      <c r="B109" s="1476" t="s">
        <v>1406</v>
      </c>
      <c r="C109" s="1477"/>
      <c r="D109" s="1477"/>
      <c r="E109" s="1477"/>
      <c r="F109" s="1477"/>
      <c r="G109" s="1477"/>
      <c r="H109" s="1477"/>
      <c r="I109" s="1477"/>
      <c r="J109" s="1477"/>
      <c r="K109" s="1477"/>
      <c r="L109" s="1477"/>
      <c r="M109" s="1477"/>
      <c r="N109" s="1477"/>
      <c r="O109" s="1477"/>
      <c r="P109" s="1477"/>
      <c r="Q109" s="1477"/>
      <c r="R109" s="1477"/>
      <c r="S109" s="1477"/>
      <c r="T109" s="1477"/>
      <c r="U109" s="1478"/>
    </row>
    <row r="110" spans="2:21" s="1466" customFormat="1" ht="14.25">
      <c r="B110" s="1479"/>
      <c r="C110" s="365"/>
      <c r="D110" s="365"/>
      <c r="E110" s="365"/>
      <c r="F110" s="365"/>
      <c r="G110" s="365"/>
      <c r="H110" s="365"/>
      <c r="I110" s="365"/>
      <c r="J110" s="365"/>
      <c r="K110" s="365"/>
      <c r="L110" s="365"/>
      <c r="M110" s="365"/>
      <c r="N110" s="365"/>
      <c r="O110" s="365"/>
      <c r="P110" s="365"/>
      <c r="Q110" s="365"/>
      <c r="R110" s="365"/>
      <c r="S110" s="365"/>
      <c r="T110" s="365"/>
      <c r="U110" s="1480"/>
    </row>
    <row r="111" spans="2:21" s="1466" customFormat="1" ht="19.5">
      <c r="B111" s="1479"/>
      <c r="C111" s="1505" t="s">
        <v>1407</v>
      </c>
      <c r="D111" s="1506"/>
      <c r="E111" s="1507"/>
      <c r="F111" s="1506"/>
      <c r="G111" s="1507"/>
      <c r="H111" s="1477"/>
      <c r="I111" s="1506" t="s">
        <v>1408</v>
      </c>
      <c r="J111" s="1507"/>
      <c r="K111" s="1506"/>
      <c r="L111" s="1506"/>
      <c r="M111" s="1506"/>
      <c r="N111" s="1506"/>
      <c r="O111" s="1506"/>
      <c r="P111" s="1506"/>
      <c r="Q111" s="1506"/>
      <c r="R111" s="1506"/>
      <c r="S111" s="1506"/>
      <c r="T111" s="1478"/>
      <c r="U111" s="1488"/>
    </row>
    <row r="112" spans="2:21" s="1466" customFormat="1" ht="20.25">
      <c r="B112" s="1479"/>
      <c r="C112" s="1508" t="s">
        <v>1409</v>
      </c>
      <c r="D112" s="1509"/>
      <c r="E112" s="1510"/>
      <c r="F112" s="1509"/>
      <c r="G112" s="1509"/>
      <c r="H112" s="1509"/>
      <c r="I112" s="1509"/>
      <c r="J112" s="1510"/>
      <c r="K112" s="1510"/>
      <c r="L112" s="1509"/>
      <c r="M112" s="1509"/>
      <c r="N112" s="1509"/>
      <c r="O112" s="1509"/>
      <c r="P112" s="1509"/>
      <c r="Q112" s="1509"/>
      <c r="R112" s="1509"/>
      <c r="S112" s="1509"/>
      <c r="T112" s="1494"/>
      <c r="U112" s="1488"/>
    </row>
    <row r="113" spans="2:21" s="1466" customFormat="1" ht="19.5">
      <c r="B113" s="1479"/>
      <c r="C113" s="1505" t="s">
        <v>1410</v>
      </c>
      <c r="D113" s="1506"/>
      <c r="E113" s="1506"/>
      <c r="F113" s="1506"/>
      <c r="G113" s="1506"/>
      <c r="H113" s="1511"/>
      <c r="I113" s="1506" t="s">
        <v>1408</v>
      </c>
      <c r="J113" s="1507"/>
      <c r="K113" s="1506"/>
      <c r="L113" s="1506"/>
      <c r="M113" s="1506"/>
      <c r="N113" s="1506"/>
      <c r="O113" s="1506"/>
      <c r="P113" s="1506"/>
      <c r="Q113" s="1506"/>
      <c r="R113" s="1506"/>
      <c r="S113" s="1506"/>
      <c r="T113" s="1478"/>
      <c r="U113" s="1488"/>
    </row>
    <row r="114" spans="2:21" s="1466" customFormat="1" ht="20.25">
      <c r="B114" s="1479"/>
      <c r="C114" s="1512" t="s">
        <v>1411</v>
      </c>
      <c r="D114" s="1513"/>
      <c r="E114" s="1514"/>
      <c r="F114" s="1513"/>
      <c r="G114" s="1513"/>
      <c r="H114" s="1513"/>
      <c r="I114" s="1513"/>
      <c r="J114" s="1514"/>
      <c r="K114" s="1514"/>
      <c r="L114" s="1513"/>
      <c r="M114" s="1513"/>
      <c r="N114" s="1513"/>
      <c r="O114" s="1513"/>
      <c r="P114" s="1513"/>
      <c r="Q114" s="1513"/>
      <c r="R114" s="1513"/>
      <c r="S114" s="1513"/>
      <c r="T114" s="1480"/>
      <c r="U114" s="1488"/>
    </row>
    <row r="115" spans="2:21" s="1466" customFormat="1" ht="20.25">
      <c r="B115" s="1479"/>
      <c r="C115" s="1508" t="s">
        <v>1412</v>
      </c>
      <c r="D115" s="1509"/>
      <c r="E115" s="1510"/>
      <c r="F115" s="1509"/>
      <c r="G115" s="1509"/>
      <c r="H115" s="1509"/>
      <c r="I115" s="1509"/>
      <c r="J115" s="1510"/>
      <c r="K115" s="1510"/>
      <c r="L115" s="1509"/>
      <c r="M115" s="1509"/>
      <c r="N115" s="1509"/>
      <c r="O115" s="1509"/>
      <c r="P115" s="1509"/>
      <c r="Q115" s="1509"/>
      <c r="R115" s="1509"/>
      <c r="S115" s="1509"/>
      <c r="T115" s="1494"/>
      <c r="U115" s="1488"/>
    </row>
    <row r="116" spans="2:21" s="1466" customFormat="1" ht="19.5">
      <c r="B116" s="1479"/>
      <c r="C116" s="1505" t="s">
        <v>1413</v>
      </c>
      <c r="D116" s="1506"/>
      <c r="E116" s="1506"/>
      <c r="F116" s="1506"/>
      <c r="G116" s="1506"/>
      <c r="H116" s="1511"/>
      <c r="I116" s="1506" t="s">
        <v>1408</v>
      </c>
      <c r="J116" s="1507"/>
      <c r="K116" s="1506"/>
      <c r="L116" s="1506"/>
      <c r="M116" s="1506"/>
      <c r="N116" s="1506"/>
      <c r="O116" s="1506"/>
      <c r="P116" s="1506"/>
      <c r="Q116" s="1506"/>
      <c r="R116" s="1506"/>
      <c r="S116" s="1506"/>
      <c r="T116" s="1478"/>
      <c r="U116" s="1488"/>
    </row>
    <row r="117" spans="2:21" s="1466" customFormat="1" ht="19.5">
      <c r="B117" s="1479"/>
      <c r="C117" s="1515" t="s">
        <v>1414</v>
      </c>
      <c r="D117" s="1509"/>
      <c r="E117" s="1510"/>
      <c r="F117" s="1509"/>
      <c r="G117" s="1509"/>
      <c r="H117" s="1509"/>
      <c r="I117" s="1509"/>
      <c r="J117" s="1510"/>
      <c r="K117" s="1510"/>
      <c r="L117" s="1509"/>
      <c r="M117" s="1509"/>
      <c r="N117" s="1509"/>
      <c r="O117" s="1509"/>
      <c r="P117" s="1509"/>
      <c r="Q117" s="1509"/>
      <c r="R117" s="1509"/>
      <c r="S117" s="1509"/>
      <c r="T117" s="1494"/>
      <c r="U117" s="1488"/>
    </row>
    <row r="118" spans="2:21" s="1466" customFormat="1" ht="19.5">
      <c r="B118" s="1479"/>
      <c r="C118" s="1505" t="s">
        <v>1415</v>
      </c>
      <c r="D118" s="1506"/>
      <c r="E118" s="1506"/>
      <c r="F118" s="1506"/>
      <c r="G118" s="1506"/>
      <c r="H118" s="1511"/>
      <c r="I118" s="1506" t="s">
        <v>1408</v>
      </c>
      <c r="J118" s="1507"/>
      <c r="K118" s="1506"/>
      <c r="L118" s="1506"/>
      <c r="M118" s="1506"/>
      <c r="N118" s="1506"/>
      <c r="O118" s="1506"/>
      <c r="P118" s="1506"/>
      <c r="Q118" s="1506"/>
      <c r="R118" s="1506"/>
      <c r="S118" s="1506"/>
      <c r="T118" s="1478"/>
      <c r="U118" s="1488"/>
    </row>
    <row r="119" spans="2:21" s="1466" customFormat="1" ht="14.25" customHeight="1">
      <c r="B119" s="1479"/>
      <c r="C119" s="2808" t="s">
        <v>1416</v>
      </c>
      <c r="D119" s="2809"/>
      <c r="E119" s="2809"/>
      <c r="F119" s="2809"/>
      <c r="G119" s="2809"/>
      <c r="H119" s="2809"/>
      <c r="I119" s="2809"/>
      <c r="J119" s="2809"/>
      <c r="K119" s="2809"/>
      <c r="L119" s="2809"/>
      <c r="M119" s="2809"/>
      <c r="N119" s="2809"/>
      <c r="O119" s="2809"/>
      <c r="P119" s="2809"/>
      <c r="Q119" s="2809"/>
      <c r="R119" s="2809"/>
      <c r="S119" s="2809"/>
      <c r="T119" s="1480"/>
      <c r="U119" s="1488"/>
    </row>
    <row r="120" spans="2:21" s="1466" customFormat="1" ht="19.5">
      <c r="B120" s="1479"/>
      <c r="C120" s="1516" t="s">
        <v>1417</v>
      </c>
      <c r="D120" s="1513"/>
      <c r="E120" s="1513"/>
      <c r="F120" s="1513"/>
      <c r="G120" s="1513"/>
      <c r="H120" s="1517"/>
      <c r="I120" s="1513"/>
      <c r="J120" s="1514"/>
      <c r="K120" s="1513"/>
      <c r="L120" s="1513"/>
      <c r="M120" s="1513"/>
      <c r="N120" s="1513"/>
      <c r="O120" s="1513"/>
      <c r="P120" s="1513"/>
      <c r="Q120" s="1513"/>
      <c r="R120" s="1513"/>
      <c r="S120" s="1513"/>
      <c r="T120" s="1480"/>
      <c r="U120" s="1488"/>
    </row>
    <row r="121" spans="2:21" s="1466" customFormat="1" ht="19.5">
      <c r="B121" s="1479"/>
      <c r="C121" s="1516" t="s">
        <v>1418</v>
      </c>
      <c r="D121" s="1513"/>
      <c r="E121" s="1513"/>
      <c r="F121" s="1513"/>
      <c r="G121" s="1513"/>
      <c r="H121" s="1517"/>
      <c r="I121" s="1513"/>
      <c r="J121" s="1514"/>
      <c r="K121" s="1513"/>
      <c r="L121" s="1513"/>
      <c r="M121" s="1513"/>
      <c r="N121" s="1513"/>
      <c r="O121" s="1513"/>
      <c r="P121" s="1513"/>
      <c r="Q121" s="1513"/>
      <c r="R121" s="1513"/>
      <c r="S121" s="1513"/>
      <c r="T121" s="1480"/>
      <c r="U121" s="1488"/>
    </row>
    <row r="122" spans="2:21" s="1466" customFormat="1" ht="19.5">
      <c r="B122" s="1479"/>
      <c r="C122" s="1516" t="s">
        <v>1419</v>
      </c>
      <c r="D122" s="1513"/>
      <c r="E122" s="1513"/>
      <c r="F122" s="1513"/>
      <c r="G122" s="1513"/>
      <c r="H122" s="1517"/>
      <c r="I122" s="1513"/>
      <c r="J122" s="1514"/>
      <c r="K122" s="1513"/>
      <c r="L122" s="1513"/>
      <c r="M122" s="1513"/>
      <c r="N122" s="1513"/>
      <c r="O122" s="1513"/>
      <c r="P122" s="1513"/>
      <c r="Q122" s="1513"/>
      <c r="R122" s="1513"/>
      <c r="S122" s="1513"/>
      <c r="T122" s="1480"/>
      <c r="U122" s="1488"/>
    </row>
    <row r="123" spans="2:21" s="1466" customFormat="1" ht="19.5">
      <c r="B123" s="1479"/>
      <c r="C123" s="1516" t="s">
        <v>1420</v>
      </c>
      <c r="D123" s="1513"/>
      <c r="E123" s="1513"/>
      <c r="F123" s="1513"/>
      <c r="G123" s="1513"/>
      <c r="H123" s="1517"/>
      <c r="I123" s="1513"/>
      <c r="J123" s="1514"/>
      <c r="K123" s="1513"/>
      <c r="L123" s="1513"/>
      <c r="M123" s="1513"/>
      <c r="N123" s="1513"/>
      <c r="O123" s="1513"/>
      <c r="P123" s="1513"/>
      <c r="Q123" s="1513"/>
      <c r="R123" s="1513"/>
      <c r="S123" s="1513"/>
      <c r="T123" s="1480"/>
      <c r="U123" s="1488"/>
    </row>
    <row r="124" spans="2:21" s="1466" customFormat="1" ht="19.5">
      <c r="B124" s="1479"/>
      <c r="C124" s="1518" t="s">
        <v>1421</v>
      </c>
      <c r="D124" s="1509"/>
      <c r="E124" s="1509"/>
      <c r="F124" s="1509"/>
      <c r="G124" s="1509"/>
      <c r="H124" s="1519"/>
      <c r="I124" s="1509"/>
      <c r="J124" s="1510"/>
      <c r="K124" s="1509"/>
      <c r="L124" s="1509"/>
      <c r="M124" s="1509"/>
      <c r="N124" s="1509"/>
      <c r="O124" s="1509"/>
      <c r="P124" s="1509"/>
      <c r="Q124" s="1509"/>
      <c r="R124" s="1509"/>
      <c r="S124" s="1509"/>
      <c r="T124" s="1494"/>
      <c r="U124" s="1488"/>
    </row>
    <row r="125" spans="2:21" s="1466" customFormat="1" ht="19.5">
      <c r="B125" s="1479"/>
      <c r="C125" s="1505" t="s">
        <v>1422</v>
      </c>
      <c r="D125" s="1506"/>
      <c r="E125" s="1506"/>
      <c r="F125" s="1506"/>
      <c r="G125" s="1506"/>
      <c r="H125" s="365"/>
      <c r="I125" s="1506" t="s">
        <v>1408</v>
      </c>
      <c r="J125" s="1507"/>
      <c r="K125" s="1506"/>
      <c r="L125" s="1506"/>
      <c r="M125" s="1506"/>
      <c r="N125" s="1506"/>
      <c r="O125" s="1506"/>
      <c r="P125" s="1506"/>
      <c r="Q125" s="1506"/>
      <c r="R125" s="1506"/>
      <c r="S125" s="1506"/>
      <c r="T125" s="1478"/>
      <c r="U125" s="1488"/>
    </row>
    <row r="126" spans="2:21" s="1466" customFormat="1" ht="20.25">
      <c r="B126" s="1479"/>
      <c r="C126" s="1508" t="s">
        <v>1423</v>
      </c>
      <c r="D126" s="1509"/>
      <c r="E126" s="1509"/>
      <c r="F126" s="1509"/>
      <c r="G126" s="1509"/>
      <c r="H126" s="1519"/>
      <c r="I126" s="1509"/>
      <c r="J126" s="1510"/>
      <c r="K126" s="1509"/>
      <c r="L126" s="1509"/>
      <c r="M126" s="1509" t="s">
        <v>1424</v>
      </c>
      <c r="N126" s="1509"/>
      <c r="O126" s="1509"/>
      <c r="P126" s="1509"/>
      <c r="Q126" s="1509"/>
      <c r="R126" s="1509"/>
      <c r="S126" s="1509"/>
      <c r="T126" s="1494"/>
      <c r="U126" s="1488"/>
    </row>
    <row r="127" spans="2:21" s="1466" customFormat="1" ht="19.5">
      <c r="B127" s="1479"/>
      <c r="C127" s="1505" t="s">
        <v>1425</v>
      </c>
      <c r="D127" s="1506"/>
      <c r="E127" s="1506"/>
      <c r="F127" s="1506"/>
      <c r="G127" s="1506"/>
      <c r="H127" s="1507"/>
      <c r="I127" s="1507"/>
      <c r="J127" s="1507"/>
      <c r="K127" s="1511"/>
      <c r="L127" s="1506" t="s">
        <v>1408</v>
      </c>
      <c r="M127" s="1507"/>
      <c r="N127" s="1506"/>
      <c r="O127" s="1507"/>
      <c r="P127" s="1506"/>
      <c r="Q127" s="1506"/>
      <c r="R127" s="1506"/>
      <c r="S127" s="1506"/>
      <c r="T127" s="1480"/>
      <c r="U127" s="1488"/>
    </row>
    <row r="128" spans="2:21" s="1466" customFormat="1" ht="339.75" customHeight="1">
      <c r="B128" s="1479"/>
      <c r="C128" s="2810" t="s">
        <v>1426</v>
      </c>
      <c r="D128" s="2811"/>
      <c r="E128" s="2811"/>
      <c r="F128" s="2811"/>
      <c r="G128" s="2811"/>
      <c r="H128" s="2811"/>
      <c r="I128" s="2811"/>
      <c r="J128" s="2811"/>
      <c r="K128" s="2811"/>
      <c r="L128" s="2811"/>
      <c r="M128" s="2811"/>
      <c r="N128" s="2811"/>
      <c r="O128" s="2811"/>
      <c r="P128" s="2811"/>
      <c r="Q128" s="2811"/>
      <c r="R128" s="2811"/>
      <c r="S128" s="2811"/>
      <c r="T128" s="1494"/>
      <c r="U128" s="1488"/>
    </row>
    <row r="129" spans="2:22" s="1466" customFormat="1" ht="14.25">
      <c r="B129" s="1493"/>
      <c r="C129" s="1481"/>
      <c r="D129" s="1481"/>
      <c r="E129" s="1481"/>
      <c r="F129" s="1481"/>
      <c r="G129" s="1481"/>
      <c r="H129" s="1481"/>
      <c r="I129" s="1481"/>
      <c r="J129" s="1481"/>
      <c r="K129" s="1481"/>
      <c r="L129" s="1481"/>
      <c r="M129" s="1481"/>
      <c r="N129" s="1481"/>
      <c r="O129" s="1481"/>
      <c r="P129" s="1481"/>
      <c r="Q129" s="1481"/>
      <c r="R129" s="1481"/>
      <c r="S129" s="1481"/>
      <c r="T129" s="1481"/>
      <c r="U129" s="1494"/>
    </row>
    <row r="130" spans="2:22" s="1466" customFormat="1" ht="14.25"/>
    <row r="131" spans="2:22" s="1466" customFormat="1" ht="14.25">
      <c r="B131" s="1499"/>
    </row>
    <row r="132" spans="2:22" ht="14.25">
      <c r="B132" s="1499"/>
      <c r="C132" s="1466"/>
      <c r="D132" s="1466"/>
      <c r="E132" s="1466"/>
      <c r="F132" s="1466"/>
      <c r="G132" s="1466"/>
      <c r="H132" s="1466"/>
      <c r="I132" s="1466"/>
      <c r="J132" s="1466"/>
      <c r="K132" s="1466"/>
      <c r="L132" s="1466"/>
      <c r="M132" s="1466"/>
      <c r="N132" s="1466"/>
      <c r="O132" s="1466"/>
      <c r="P132" s="1466"/>
      <c r="Q132" s="1466"/>
      <c r="R132" s="1466"/>
      <c r="S132" s="1466"/>
      <c r="T132" s="1466"/>
      <c r="V132" s="1466"/>
    </row>
    <row r="133" spans="2:22" ht="14.25">
      <c r="B133" s="1496"/>
      <c r="C133" s="1466"/>
      <c r="D133" s="1466"/>
      <c r="E133" s="1466"/>
      <c r="F133" s="1466"/>
      <c r="G133" s="1466"/>
      <c r="H133" s="1466"/>
      <c r="I133" s="1466"/>
      <c r="J133" s="1466"/>
      <c r="K133" s="1466"/>
      <c r="L133" s="1466"/>
      <c r="M133" s="1466"/>
      <c r="N133" s="1466"/>
      <c r="O133" s="1466"/>
      <c r="P133" s="1466"/>
      <c r="Q133" s="1466"/>
      <c r="R133" s="1466"/>
      <c r="S133" s="1466"/>
      <c r="T133" s="1466"/>
    </row>
  </sheetData>
  <mergeCells count="10">
    <mergeCell ref="K53:T53"/>
    <mergeCell ref="K84:T84"/>
    <mergeCell ref="C119:S119"/>
    <mergeCell ref="C128:S128"/>
    <mergeCell ref="B4:U4"/>
    <mergeCell ref="P7:U7"/>
    <mergeCell ref="P8:U8"/>
    <mergeCell ref="P10:U10"/>
    <mergeCell ref="C12:L12"/>
    <mergeCell ref="K22:T22"/>
  </mergeCells>
  <phoneticPr fontId="1"/>
  <printOptions horizontalCentered="1"/>
  <pageMargins left="0.25" right="0.25" top="0.75" bottom="0.75" header="0.3" footer="0.3"/>
  <pageSetup paperSize="9" scale="56" orientation="portrait" r:id="rId1"/>
  <headerFooter alignWithMargins="0"/>
  <rowBreaks count="1" manualBreakCount="1">
    <brk id="76"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569345" r:id="rId4" name="Check Box 1">
              <controlPr defaultSize="0" autoFill="0" autoLine="0" autoPict="0">
                <anchor moveWithCells="1">
                  <from>
                    <xdr:col>9</xdr:col>
                    <xdr:colOff>200025</xdr:colOff>
                    <xdr:row>21</xdr:row>
                    <xdr:rowOff>9525</xdr:rowOff>
                  </from>
                  <to>
                    <xdr:col>9</xdr:col>
                    <xdr:colOff>523875</xdr:colOff>
                    <xdr:row>21</xdr:row>
                    <xdr:rowOff>228600</xdr:rowOff>
                  </to>
                </anchor>
              </controlPr>
            </control>
          </mc:Choice>
        </mc:AlternateContent>
        <mc:AlternateContent xmlns:mc="http://schemas.openxmlformats.org/markup-compatibility/2006">
          <mc:Choice Requires="x14">
            <control shapeId="569346" r:id="rId5" name="Check Box 2">
              <controlPr defaultSize="0" autoFill="0" autoLine="0" autoPict="0">
                <anchor moveWithCells="1">
                  <from>
                    <xdr:col>9</xdr:col>
                    <xdr:colOff>200025</xdr:colOff>
                    <xdr:row>22</xdr:row>
                    <xdr:rowOff>9525</xdr:rowOff>
                  </from>
                  <to>
                    <xdr:col>9</xdr:col>
                    <xdr:colOff>523875</xdr:colOff>
                    <xdr:row>22</xdr:row>
                    <xdr:rowOff>228600</xdr:rowOff>
                  </to>
                </anchor>
              </controlPr>
            </control>
          </mc:Choice>
        </mc:AlternateContent>
        <mc:AlternateContent xmlns:mc="http://schemas.openxmlformats.org/markup-compatibility/2006">
          <mc:Choice Requires="x14">
            <control shapeId="569347" r:id="rId6" name="Check Box 3">
              <controlPr defaultSize="0" autoFill="0" autoLine="0" autoPict="0">
                <anchor moveWithCells="1">
                  <from>
                    <xdr:col>3</xdr:col>
                    <xdr:colOff>200025</xdr:colOff>
                    <xdr:row>25</xdr:row>
                    <xdr:rowOff>9525</xdr:rowOff>
                  </from>
                  <to>
                    <xdr:col>3</xdr:col>
                    <xdr:colOff>523875</xdr:colOff>
                    <xdr:row>25</xdr:row>
                    <xdr:rowOff>228600</xdr:rowOff>
                  </to>
                </anchor>
              </controlPr>
            </control>
          </mc:Choice>
        </mc:AlternateContent>
        <mc:AlternateContent xmlns:mc="http://schemas.openxmlformats.org/markup-compatibility/2006">
          <mc:Choice Requires="x14">
            <control shapeId="569348" r:id="rId7" name="Check Box 4">
              <controlPr defaultSize="0" autoFill="0" autoLine="0" autoPict="0">
                <anchor moveWithCells="1">
                  <from>
                    <xdr:col>3</xdr:col>
                    <xdr:colOff>200025</xdr:colOff>
                    <xdr:row>26</xdr:row>
                    <xdr:rowOff>9525</xdr:rowOff>
                  </from>
                  <to>
                    <xdr:col>3</xdr:col>
                    <xdr:colOff>523875</xdr:colOff>
                    <xdr:row>26</xdr:row>
                    <xdr:rowOff>228600</xdr:rowOff>
                  </to>
                </anchor>
              </controlPr>
            </control>
          </mc:Choice>
        </mc:AlternateContent>
        <mc:AlternateContent xmlns:mc="http://schemas.openxmlformats.org/markup-compatibility/2006">
          <mc:Choice Requires="x14">
            <control shapeId="569349" r:id="rId8" name="Check Box 5">
              <controlPr defaultSize="0" autoFill="0" autoLine="0" autoPict="0">
                <anchor moveWithCells="1">
                  <from>
                    <xdr:col>10</xdr:col>
                    <xdr:colOff>200025</xdr:colOff>
                    <xdr:row>25</xdr:row>
                    <xdr:rowOff>9525</xdr:rowOff>
                  </from>
                  <to>
                    <xdr:col>10</xdr:col>
                    <xdr:colOff>523875</xdr:colOff>
                    <xdr:row>25</xdr:row>
                    <xdr:rowOff>228600</xdr:rowOff>
                  </to>
                </anchor>
              </controlPr>
            </control>
          </mc:Choice>
        </mc:AlternateContent>
        <mc:AlternateContent xmlns:mc="http://schemas.openxmlformats.org/markup-compatibility/2006">
          <mc:Choice Requires="x14">
            <control shapeId="569350" r:id="rId9" name="Check Box 6">
              <controlPr defaultSize="0" autoFill="0" autoLine="0" autoPict="0">
                <anchor moveWithCells="1">
                  <from>
                    <xdr:col>10</xdr:col>
                    <xdr:colOff>200025</xdr:colOff>
                    <xdr:row>26</xdr:row>
                    <xdr:rowOff>9525</xdr:rowOff>
                  </from>
                  <to>
                    <xdr:col>10</xdr:col>
                    <xdr:colOff>523875</xdr:colOff>
                    <xdr:row>26</xdr:row>
                    <xdr:rowOff>228600</xdr:rowOff>
                  </to>
                </anchor>
              </controlPr>
            </control>
          </mc:Choice>
        </mc:AlternateContent>
        <mc:AlternateContent xmlns:mc="http://schemas.openxmlformats.org/markup-compatibility/2006">
          <mc:Choice Requires="x14">
            <control shapeId="569351" r:id="rId10" name="Check Box 7">
              <controlPr defaultSize="0" autoFill="0" autoLine="0" autoPict="0">
                <anchor moveWithCells="1">
                  <from>
                    <xdr:col>9</xdr:col>
                    <xdr:colOff>200025</xdr:colOff>
                    <xdr:row>20</xdr:row>
                    <xdr:rowOff>9525</xdr:rowOff>
                  </from>
                  <to>
                    <xdr:col>9</xdr:col>
                    <xdr:colOff>523875</xdr:colOff>
                    <xdr:row>20</xdr:row>
                    <xdr:rowOff>228600</xdr:rowOff>
                  </to>
                </anchor>
              </controlPr>
            </control>
          </mc:Choice>
        </mc:AlternateContent>
        <mc:AlternateContent xmlns:mc="http://schemas.openxmlformats.org/markup-compatibility/2006">
          <mc:Choice Requires="x14">
            <control shapeId="569352" r:id="rId11" name="Check Box 8">
              <controlPr defaultSize="0" autoFill="0" autoLine="0" autoPict="0">
                <anchor moveWithCells="1">
                  <from>
                    <xdr:col>9</xdr:col>
                    <xdr:colOff>200025</xdr:colOff>
                    <xdr:row>52</xdr:row>
                    <xdr:rowOff>9525</xdr:rowOff>
                  </from>
                  <to>
                    <xdr:col>9</xdr:col>
                    <xdr:colOff>523875</xdr:colOff>
                    <xdr:row>53</xdr:row>
                    <xdr:rowOff>38100</xdr:rowOff>
                  </to>
                </anchor>
              </controlPr>
            </control>
          </mc:Choice>
        </mc:AlternateContent>
        <mc:AlternateContent xmlns:mc="http://schemas.openxmlformats.org/markup-compatibility/2006">
          <mc:Choice Requires="x14">
            <control shapeId="569353" r:id="rId12" name="Check Box 9">
              <controlPr defaultSize="0" autoFill="0" autoLine="0" autoPict="0">
                <anchor moveWithCells="1">
                  <from>
                    <xdr:col>9</xdr:col>
                    <xdr:colOff>200025</xdr:colOff>
                    <xdr:row>53</xdr:row>
                    <xdr:rowOff>9525</xdr:rowOff>
                  </from>
                  <to>
                    <xdr:col>9</xdr:col>
                    <xdr:colOff>523875</xdr:colOff>
                    <xdr:row>54</xdr:row>
                    <xdr:rowOff>38100</xdr:rowOff>
                  </to>
                </anchor>
              </controlPr>
            </control>
          </mc:Choice>
        </mc:AlternateContent>
        <mc:AlternateContent xmlns:mc="http://schemas.openxmlformats.org/markup-compatibility/2006">
          <mc:Choice Requires="x14">
            <control shapeId="569354" r:id="rId13" name="Check Box 10">
              <controlPr defaultSize="0" autoFill="0" autoLine="0" autoPict="0">
                <anchor moveWithCells="1">
                  <from>
                    <xdr:col>3</xdr:col>
                    <xdr:colOff>200025</xdr:colOff>
                    <xdr:row>56</xdr:row>
                    <xdr:rowOff>9525</xdr:rowOff>
                  </from>
                  <to>
                    <xdr:col>3</xdr:col>
                    <xdr:colOff>523875</xdr:colOff>
                    <xdr:row>57</xdr:row>
                    <xdr:rowOff>38100</xdr:rowOff>
                  </to>
                </anchor>
              </controlPr>
            </control>
          </mc:Choice>
        </mc:AlternateContent>
        <mc:AlternateContent xmlns:mc="http://schemas.openxmlformats.org/markup-compatibility/2006">
          <mc:Choice Requires="x14">
            <control shapeId="569355" r:id="rId14" name="Check Box 11">
              <controlPr defaultSize="0" autoFill="0" autoLine="0" autoPict="0">
                <anchor moveWithCells="1">
                  <from>
                    <xdr:col>3</xdr:col>
                    <xdr:colOff>200025</xdr:colOff>
                    <xdr:row>57</xdr:row>
                    <xdr:rowOff>9525</xdr:rowOff>
                  </from>
                  <to>
                    <xdr:col>3</xdr:col>
                    <xdr:colOff>523875</xdr:colOff>
                    <xdr:row>58</xdr:row>
                    <xdr:rowOff>38100</xdr:rowOff>
                  </to>
                </anchor>
              </controlPr>
            </control>
          </mc:Choice>
        </mc:AlternateContent>
        <mc:AlternateContent xmlns:mc="http://schemas.openxmlformats.org/markup-compatibility/2006">
          <mc:Choice Requires="x14">
            <control shapeId="569356" r:id="rId15" name="Check Box 12">
              <controlPr defaultSize="0" autoFill="0" autoLine="0" autoPict="0">
                <anchor moveWithCells="1">
                  <from>
                    <xdr:col>10</xdr:col>
                    <xdr:colOff>200025</xdr:colOff>
                    <xdr:row>56</xdr:row>
                    <xdr:rowOff>9525</xdr:rowOff>
                  </from>
                  <to>
                    <xdr:col>10</xdr:col>
                    <xdr:colOff>523875</xdr:colOff>
                    <xdr:row>57</xdr:row>
                    <xdr:rowOff>38100</xdr:rowOff>
                  </to>
                </anchor>
              </controlPr>
            </control>
          </mc:Choice>
        </mc:AlternateContent>
        <mc:AlternateContent xmlns:mc="http://schemas.openxmlformats.org/markup-compatibility/2006">
          <mc:Choice Requires="x14">
            <control shapeId="569357" r:id="rId16" name="Check Box 13">
              <controlPr defaultSize="0" autoFill="0" autoLine="0" autoPict="0">
                <anchor moveWithCells="1">
                  <from>
                    <xdr:col>10</xdr:col>
                    <xdr:colOff>200025</xdr:colOff>
                    <xdr:row>57</xdr:row>
                    <xdr:rowOff>9525</xdr:rowOff>
                  </from>
                  <to>
                    <xdr:col>10</xdr:col>
                    <xdr:colOff>523875</xdr:colOff>
                    <xdr:row>58</xdr:row>
                    <xdr:rowOff>38100</xdr:rowOff>
                  </to>
                </anchor>
              </controlPr>
            </control>
          </mc:Choice>
        </mc:AlternateContent>
        <mc:AlternateContent xmlns:mc="http://schemas.openxmlformats.org/markup-compatibility/2006">
          <mc:Choice Requires="x14">
            <control shapeId="569358" r:id="rId17" name="Check Box 14">
              <controlPr defaultSize="0" autoFill="0" autoLine="0" autoPict="0">
                <anchor moveWithCells="1">
                  <from>
                    <xdr:col>9</xdr:col>
                    <xdr:colOff>200025</xdr:colOff>
                    <xdr:row>51</xdr:row>
                    <xdr:rowOff>9525</xdr:rowOff>
                  </from>
                  <to>
                    <xdr:col>9</xdr:col>
                    <xdr:colOff>523875</xdr:colOff>
                    <xdr:row>52</xdr:row>
                    <xdr:rowOff>38100</xdr:rowOff>
                  </to>
                </anchor>
              </controlPr>
            </control>
          </mc:Choice>
        </mc:AlternateContent>
        <mc:AlternateContent xmlns:mc="http://schemas.openxmlformats.org/markup-compatibility/2006">
          <mc:Choice Requires="x14">
            <control shapeId="569359" r:id="rId18" name="Check Box 15">
              <controlPr defaultSize="0" autoFill="0" autoLine="0" autoPict="0">
                <anchor moveWithCells="1">
                  <from>
                    <xdr:col>9</xdr:col>
                    <xdr:colOff>200025</xdr:colOff>
                    <xdr:row>83</xdr:row>
                    <xdr:rowOff>9525</xdr:rowOff>
                  </from>
                  <to>
                    <xdr:col>9</xdr:col>
                    <xdr:colOff>523875</xdr:colOff>
                    <xdr:row>84</xdr:row>
                    <xdr:rowOff>38100</xdr:rowOff>
                  </to>
                </anchor>
              </controlPr>
            </control>
          </mc:Choice>
        </mc:AlternateContent>
        <mc:AlternateContent xmlns:mc="http://schemas.openxmlformats.org/markup-compatibility/2006">
          <mc:Choice Requires="x14">
            <control shapeId="569360" r:id="rId19" name="Check Box 16">
              <controlPr defaultSize="0" autoFill="0" autoLine="0" autoPict="0">
                <anchor moveWithCells="1">
                  <from>
                    <xdr:col>9</xdr:col>
                    <xdr:colOff>200025</xdr:colOff>
                    <xdr:row>84</xdr:row>
                    <xdr:rowOff>9525</xdr:rowOff>
                  </from>
                  <to>
                    <xdr:col>9</xdr:col>
                    <xdr:colOff>523875</xdr:colOff>
                    <xdr:row>85</xdr:row>
                    <xdr:rowOff>38100</xdr:rowOff>
                  </to>
                </anchor>
              </controlPr>
            </control>
          </mc:Choice>
        </mc:AlternateContent>
        <mc:AlternateContent xmlns:mc="http://schemas.openxmlformats.org/markup-compatibility/2006">
          <mc:Choice Requires="x14">
            <control shapeId="569361" r:id="rId20" name="Check Box 17">
              <controlPr defaultSize="0" autoFill="0" autoLine="0" autoPict="0">
                <anchor moveWithCells="1">
                  <from>
                    <xdr:col>3</xdr:col>
                    <xdr:colOff>200025</xdr:colOff>
                    <xdr:row>87</xdr:row>
                    <xdr:rowOff>9525</xdr:rowOff>
                  </from>
                  <to>
                    <xdr:col>3</xdr:col>
                    <xdr:colOff>523875</xdr:colOff>
                    <xdr:row>88</xdr:row>
                    <xdr:rowOff>38100</xdr:rowOff>
                  </to>
                </anchor>
              </controlPr>
            </control>
          </mc:Choice>
        </mc:AlternateContent>
        <mc:AlternateContent xmlns:mc="http://schemas.openxmlformats.org/markup-compatibility/2006">
          <mc:Choice Requires="x14">
            <control shapeId="569362" r:id="rId21" name="Check Box 18">
              <controlPr defaultSize="0" autoFill="0" autoLine="0" autoPict="0">
                <anchor moveWithCells="1">
                  <from>
                    <xdr:col>3</xdr:col>
                    <xdr:colOff>200025</xdr:colOff>
                    <xdr:row>88</xdr:row>
                    <xdr:rowOff>9525</xdr:rowOff>
                  </from>
                  <to>
                    <xdr:col>3</xdr:col>
                    <xdr:colOff>523875</xdr:colOff>
                    <xdr:row>89</xdr:row>
                    <xdr:rowOff>38100</xdr:rowOff>
                  </to>
                </anchor>
              </controlPr>
            </control>
          </mc:Choice>
        </mc:AlternateContent>
        <mc:AlternateContent xmlns:mc="http://schemas.openxmlformats.org/markup-compatibility/2006">
          <mc:Choice Requires="x14">
            <control shapeId="569363" r:id="rId22" name="Check Box 19">
              <controlPr defaultSize="0" autoFill="0" autoLine="0" autoPict="0">
                <anchor moveWithCells="1">
                  <from>
                    <xdr:col>10</xdr:col>
                    <xdr:colOff>200025</xdr:colOff>
                    <xdr:row>87</xdr:row>
                    <xdr:rowOff>9525</xdr:rowOff>
                  </from>
                  <to>
                    <xdr:col>10</xdr:col>
                    <xdr:colOff>523875</xdr:colOff>
                    <xdr:row>88</xdr:row>
                    <xdr:rowOff>38100</xdr:rowOff>
                  </to>
                </anchor>
              </controlPr>
            </control>
          </mc:Choice>
        </mc:AlternateContent>
        <mc:AlternateContent xmlns:mc="http://schemas.openxmlformats.org/markup-compatibility/2006">
          <mc:Choice Requires="x14">
            <control shapeId="569364" r:id="rId23" name="Check Box 20">
              <controlPr defaultSize="0" autoFill="0" autoLine="0" autoPict="0">
                <anchor moveWithCells="1">
                  <from>
                    <xdr:col>10</xdr:col>
                    <xdr:colOff>200025</xdr:colOff>
                    <xdr:row>88</xdr:row>
                    <xdr:rowOff>9525</xdr:rowOff>
                  </from>
                  <to>
                    <xdr:col>10</xdr:col>
                    <xdr:colOff>523875</xdr:colOff>
                    <xdr:row>89</xdr:row>
                    <xdr:rowOff>38100</xdr:rowOff>
                  </to>
                </anchor>
              </controlPr>
            </control>
          </mc:Choice>
        </mc:AlternateContent>
        <mc:AlternateContent xmlns:mc="http://schemas.openxmlformats.org/markup-compatibility/2006">
          <mc:Choice Requires="x14">
            <control shapeId="569365" r:id="rId24" name="Check Box 21">
              <controlPr defaultSize="0" autoFill="0" autoLine="0" autoPict="0">
                <anchor moveWithCells="1">
                  <from>
                    <xdr:col>9</xdr:col>
                    <xdr:colOff>200025</xdr:colOff>
                    <xdr:row>82</xdr:row>
                    <xdr:rowOff>9525</xdr:rowOff>
                  </from>
                  <to>
                    <xdr:col>9</xdr:col>
                    <xdr:colOff>523875</xdr:colOff>
                    <xdr:row>83</xdr:row>
                    <xdr:rowOff>38100</xdr:rowOff>
                  </to>
                </anchor>
              </controlPr>
            </control>
          </mc:Choice>
        </mc:AlternateContent>
        <mc:AlternateContent xmlns:mc="http://schemas.openxmlformats.org/markup-compatibility/2006">
          <mc:Choice Requires="x14">
            <control shapeId="569366" r:id="rId25" name="Check Box 22">
              <controlPr defaultSize="0" autoFill="0" autoLine="0" autoPict="0">
                <anchor moveWithCells="1">
                  <from>
                    <xdr:col>7</xdr:col>
                    <xdr:colOff>142875</xdr:colOff>
                    <xdr:row>123</xdr:row>
                    <xdr:rowOff>180975</xdr:rowOff>
                  </from>
                  <to>
                    <xdr:col>7</xdr:col>
                    <xdr:colOff>466725</xdr:colOff>
                    <xdr:row>124</xdr:row>
                    <xdr:rowOff>142875</xdr:rowOff>
                  </to>
                </anchor>
              </controlPr>
            </control>
          </mc:Choice>
        </mc:AlternateContent>
        <mc:AlternateContent xmlns:mc="http://schemas.openxmlformats.org/markup-compatibility/2006">
          <mc:Choice Requires="x14">
            <control shapeId="569367" r:id="rId26" name="Check Box 23">
              <controlPr defaultSize="0" autoFill="0" autoLine="0" autoPict="0">
                <anchor moveWithCells="1">
                  <from>
                    <xdr:col>7</xdr:col>
                    <xdr:colOff>161925</xdr:colOff>
                    <xdr:row>116</xdr:row>
                    <xdr:rowOff>152400</xdr:rowOff>
                  </from>
                  <to>
                    <xdr:col>7</xdr:col>
                    <xdr:colOff>485775</xdr:colOff>
                    <xdr:row>117</xdr:row>
                    <xdr:rowOff>114300</xdr:rowOff>
                  </to>
                </anchor>
              </controlPr>
            </control>
          </mc:Choice>
        </mc:AlternateContent>
        <mc:AlternateContent xmlns:mc="http://schemas.openxmlformats.org/markup-compatibility/2006">
          <mc:Choice Requires="x14">
            <control shapeId="569368" r:id="rId27" name="Check Box 24">
              <controlPr defaultSize="0" autoFill="0" autoLine="0" autoPict="0">
                <anchor moveWithCells="1">
                  <from>
                    <xdr:col>7</xdr:col>
                    <xdr:colOff>180975</xdr:colOff>
                    <xdr:row>114</xdr:row>
                    <xdr:rowOff>180975</xdr:rowOff>
                  </from>
                  <to>
                    <xdr:col>7</xdr:col>
                    <xdr:colOff>504825</xdr:colOff>
                    <xdr:row>115</xdr:row>
                    <xdr:rowOff>133350</xdr:rowOff>
                  </to>
                </anchor>
              </controlPr>
            </control>
          </mc:Choice>
        </mc:AlternateContent>
        <mc:AlternateContent xmlns:mc="http://schemas.openxmlformats.org/markup-compatibility/2006">
          <mc:Choice Requires="x14">
            <control shapeId="569369" r:id="rId28" name="Check Box 25">
              <controlPr defaultSize="0" autoFill="0" autoLine="0" autoPict="0">
                <anchor moveWithCells="1">
                  <from>
                    <xdr:col>7</xdr:col>
                    <xdr:colOff>180975</xdr:colOff>
                    <xdr:row>111</xdr:row>
                    <xdr:rowOff>171450</xdr:rowOff>
                  </from>
                  <to>
                    <xdr:col>7</xdr:col>
                    <xdr:colOff>504825</xdr:colOff>
                    <xdr:row>112</xdr:row>
                    <xdr:rowOff>123825</xdr:rowOff>
                  </to>
                </anchor>
              </controlPr>
            </control>
          </mc:Choice>
        </mc:AlternateContent>
        <mc:AlternateContent xmlns:mc="http://schemas.openxmlformats.org/markup-compatibility/2006">
          <mc:Choice Requires="x14">
            <control shapeId="569370" r:id="rId29" name="Check Box 26">
              <controlPr defaultSize="0" autoFill="0" autoLine="0" autoPict="0">
                <anchor moveWithCells="1">
                  <from>
                    <xdr:col>7</xdr:col>
                    <xdr:colOff>200025</xdr:colOff>
                    <xdr:row>110</xdr:row>
                    <xdr:rowOff>0</xdr:rowOff>
                  </from>
                  <to>
                    <xdr:col>7</xdr:col>
                    <xdr:colOff>523875</xdr:colOff>
                    <xdr:row>110</xdr:row>
                    <xdr:rowOff>209550</xdr:rowOff>
                  </to>
                </anchor>
              </controlPr>
            </control>
          </mc:Choice>
        </mc:AlternateContent>
        <mc:AlternateContent xmlns:mc="http://schemas.openxmlformats.org/markup-compatibility/2006">
          <mc:Choice Requires="x14">
            <control shapeId="569371" r:id="rId30" name="Check Box 27">
              <controlPr defaultSize="0" autoFill="0" autoLine="0" autoPict="0">
                <anchor moveWithCells="1">
                  <from>
                    <xdr:col>10</xdr:col>
                    <xdr:colOff>285750</xdr:colOff>
                    <xdr:row>125</xdr:row>
                    <xdr:rowOff>161925</xdr:rowOff>
                  </from>
                  <to>
                    <xdr:col>11</xdr:col>
                    <xdr:colOff>38100</xdr:colOff>
                    <xdr:row>126</xdr:row>
                    <xdr:rowOff>114300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F0"/>
  </sheetPr>
  <dimension ref="A1:K90"/>
  <sheetViews>
    <sheetView zoomScaleNormal="100" zoomScaleSheetLayoutView="90" workbookViewId="0">
      <selection activeCell="F5" sqref="F5:G5"/>
    </sheetView>
  </sheetViews>
  <sheetFormatPr defaultColWidth="9" defaultRowHeight="13.5"/>
  <cols>
    <col min="1" max="1" width="3.75" style="477" customWidth="1"/>
    <col min="2" max="2" width="18.625" style="477" customWidth="1"/>
    <col min="3" max="3" width="14.625" style="477" customWidth="1"/>
    <col min="4" max="4" width="18.625" style="477" customWidth="1"/>
    <col min="5" max="5" width="14.625" style="477" customWidth="1"/>
    <col min="6" max="6" width="18.625" style="477" customWidth="1"/>
    <col min="7" max="7" width="14.625" style="477" customWidth="1"/>
    <col min="8" max="16384" width="9" style="477"/>
  </cols>
  <sheetData>
    <row r="1" spans="1:7" ht="16.5" customHeight="1">
      <c r="A1" s="2818" t="s">
        <v>1427</v>
      </c>
      <c r="B1" s="2818"/>
      <c r="C1" s="476"/>
      <c r="D1" s="476"/>
      <c r="E1" s="476"/>
      <c r="F1" s="2819"/>
      <c r="G1" s="2819"/>
    </row>
    <row r="2" spans="1:7" ht="18" customHeight="1">
      <c r="B2" s="478"/>
      <c r="C2" s="479"/>
      <c r="D2" s="479"/>
      <c r="E2" s="479"/>
      <c r="F2" s="479"/>
      <c r="G2" s="480"/>
    </row>
    <row r="3" spans="1:7" ht="18" customHeight="1">
      <c r="B3" s="2820" t="s">
        <v>1428</v>
      </c>
      <c r="C3" s="2820"/>
      <c r="D3" s="2820"/>
      <c r="E3" s="2820"/>
      <c r="F3" s="2820"/>
      <c r="G3" s="2820"/>
    </row>
    <row r="4" spans="1:7" ht="18" customHeight="1">
      <c r="B4" s="481"/>
      <c r="C4" s="481"/>
      <c r="D4" s="481"/>
      <c r="E4" s="481"/>
      <c r="F4" s="481"/>
      <c r="G4" s="481"/>
    </row>
    <row r="5" spans="1:7" ht="18" customHeight="1">
      <c r="B5" s="481"/>
      <c r="C5" s="481"/>
      <c r="D5" s="481"/>
      <c r="E5" s="482" t="s">
        <v>421</v>
      </c>
      <c r="F5" s="2821"/>
      <c r="G5" s="2821"/>
    </row>
    <row r="6" spans="1:7" ht="18" customHeight="1">
      <c r="B6" s="481"/>
      <c r="C6" s="481"/>
      <c r="D6" s="481"/>
      <c r="E6" s="483"/>
      <c r="F6" s="479"/>
      <c r="G6" s="481"/>
    </row>
    <row r="7" spans="1:7" ht="18" customHeight="1">
      <c r="B7" s="484"/>
      <c r="C7" s="479"/>
      <c r="D7" s="479"/>
      <c r="E7" s="482" t="s">
        <v>1429</v>
      </c>
      <c r="F7" s="2822"/>
      <c r="G7" s="2822"/>
    </row>
    <row r="8" spans="1:7" ht="14.25">
      <c r="B8" s="484"/>
      <c r="C8" s="479"/>
      <c r="D8" s="479"/>
      <c r="E8" s="485"/>
      <c r="F8" s="486"/>
      <c r="G8" s="479"/>
    </row>
    <row r="9" spans="1:7" ht="18" customHeight="1">
      <c r="B9" s="484" t="s">
        <v>1430</v>
      </c>
      <c r="C9" s="484"/>
      <c r="D9" s="479"/>
      <c r="E9" s="485"/>
      <c r="F9" s="486"/>
      <c r="G9" s="479"/>
    </row>
    <row r="10" spans="1:7" ht="22.5" customHeight="1">
      <c r="B10" s="2823"/>
      <c r="C10" s="2824"/>
      <c r="D10" s="487" t="s">
        <v>1431</v>
      </c>
      <c r="E10" s="487" t="s">
        <v>1432</v>
      </c>
      <c r="F10" s="487" t="s">
        <v>1433</v>
      </c>
      <c r="G10" s="479"/>
    </row>
    <row r="11" spans="1:7" ht="22.5" customHeight="1">
      <c r="B11" s="2825" t="s">
        <v>1434</v>
      </c>
      <c r="C11" s="2826"/>
      <c r="D11" s="488" t="s">
        <v>1435</v>
      </c>
      <c r="E11" s="488" t="s">
        <v>1435</v>
      </c>
      <c r="F11" s="488" t="s">
        <v>1435</v>
      </c>
      <c r="G11" s="479"/>
    </row>
    <row r="12" spans="1:7" ht="18" customHeight="1">
      <c r="B12" s="489"/>
      <c r="C12" s="479"/>
      <c r="D12" s="479"/>
      <c r="E12" s="479"/>
      <c r="F12" s="479"/>
      <c r="G12" s="479"/>
    </row>
    <row r="13" spans="1:7" ht="18" customHeight="1">
      <c r="B13" s="484" t="s">
        <v>1436</v>
      </c>
      <c r="C13" s="484"/>
      <c r="D13" s="479"/>
      <c r="E13" s="479"/>
      <c r="F13" s="479"/>
      <c r="G13" s="479"/>
    </row>
    <row r="14" spans="1:7" ht="18" customHeight="1">
      <c r="B14" s="490" t="s">
        <v>1437</v>
      </c>
      <c r="C14" s="491"/>
      <c r="D14" s="479"/>
      <c r="E14" s="479"/>
      <c r="F14" s="479"/>
      <c r="G14" s="479"/>
    </row>
    <row r="15" spans="1:7" ht="18" customHeight="1">
      <c r="B15" s="2827" t="s">
        <v>1438</v>
      </c>
      <c r="C15" s="492" t="s">
        <v>1439</v>
      </c>
      <c r="D15" s="2827" t="s">
        <v>1440</v>
      </c>
      <c r="E15" s="2827" t="s">
        <v>1441</v>
      </c>
      <c r="F15" s="2827"/>
      <c r="G15" s="479"/>
    </row>
    <row r="16" spans="1:7" ht="18" customHeight="1">
      <c r="B16" s="2827"/>
      <c r="C16" s="493" t="s">
        <v>1442</v>
      </c>
      <c r="D16" s="2827"/>
      <c r="E16" s="2827"/>
      <c r="F16" s="2827"/>
      <c r="G16" s="479"/>
    </row>
    <row r="17" spans="2:7" ht="20.100000000000001" customHeight="1">
      <c r="B17" s="494" t="s">
        <v>1443</v>
      </c>
      <c r="C17" s="494" t="s">
        <v>1435</v>
      </c>
      <c r="D17" s="494" t="s">
        <v>1435</v>
      </c>
      <c r="E17" s="2828" t="s">
        <v>469</v>
      </c>
      <c r="F17" s="2828"/>
      <c r="G17" s="479"/>
    </row>
    <row r="18" spans="2:7" ht="18" customHeight="1">
      <c r="B18" s="495"/>
      <c r="C18" s="495"/>
      <c r="D18" s="495"/>
      <c r="E18" s="495"/>
      <c r="F18" s="479"/>
      <c r="G18" s="479"/>
    </row>
    <row r="19" spans="2:7" ht="18" customHeight="1">
      <c r="B19" s="2817" t="s">
        <v>1444</v>
      </c>
      <c r="C19" s="2817"/>
      <c r="D19" s="2817"/>
      <c r="E19" s="2817"/>
      <c r="F19" s="496"/>
      <c r="G19" s="479" t="s">
        <v>510</v>
      </c>
    </row>
    <row r="20" spans="2:7" ht="4.5" customHeight="1">
      <c r="B20" s="484"/>
      <c r="C20" s="484"/>
      <c r="D20" s="484"/>
      <c r="E20" s="479"/>
      <c r="F20" s="479"/>
      <c r="G20" s="479"/>
    </row>
    <row r="21" spans="2:7" ht="18" customHeight="1">
      <c r="B21" s="492" t="s">
        <v>1445</v>
      </c>
      <c r="C21" s="2827" t="s">
        <v>1446</v>
      </c>
      <c r="D21" s="492" t="s">
        <v>1445</v>
      </c>
      <c r="E21" s="2827" t="s">
        <v>1446</v>
      </c>
      <c r="F21" s="492" t="s">
        <v>1445</v>
      </c>
      <c r="G21" s="2827" t="s">
        <v>1446</v>
      </c>
    </row>
    <row r="22" spans="2:7" ht="18" customHeight="1">
      <c r="B22" s="493" t="s">
        <v>1447</v>
      </c>
      <c r="C22" s="2827"/>
      <c r="D22" s="493" t="s">
        <v>1447</v>
      </c>
      <c r="E22" s="2827"/>
      <c r="F22" s="493" t="s">
        <v>1447</v>
      </c>
      <c r="G22" s="2827"/>
    </row>
    <row r="23" spans="2:7" ht="20.100000000000001" customHeight="1">
      <c r="B23" s="497" t="s">
        <v>1448</v>
      </c>
      <c r="C23" s="494" t="s">
        <v>1228</v>
      </c>
      <c r="D23" s="497" t="s">
        <v>1449</v>
      </c>
      <c r="E23" s="494" t="s">
        <v>1228</v>
      </c>
      <c r="F23" s="497" t="s">
        <v>1450</v>
      </c>
      <c r="G23" s="494" t="s">
        <v>1228</v>
      </c>
    </row>
    <row r="24" spans="2:7" ht="20.100000000000001" customHeight="1">
      <c r="B24" s="497" t="s">
        <v>1451</v>
      </c>
      <c r="C24" s="494" t="s">
        <v>1228</v>
      </c>
      <c r="D24" s="497" t="s">
        <v>1452</v>
      </c>
      <c r="E24" s="494" t="s">
        <v>1228</v>
      </c>
      <c r="F24" s="497" t="s">
        <v>1453</v>
      </c>
      <c r="G24" s="494" t="s">
        <v>1228</v>
      </c>
    </row>
    <row r="25" spans="2:7" ht="20.100000000000001" customHeight="1">
      <c r="B25" s="497" t="s">
        <v>1454</v>
      </c>
      <c r="C25" s="494" t="s">
        <v>1228</v>
      </c>
      <c r="D25" s="497" t="s">
        <v>1455</v>
      </c>
      <c r="E25" s="494" t="s">
        <v>1228</v>
      </c>
      <c r="F25" s="497" t="s">
        <v>1456</v>
      </c>
      <c r="G25" s="494" t="s">
        <v>1228</v>
      </c>
    </row>
    <row r="26" spans="2:7" ht="20.100000000000001" customHeight="1">
      <c r="B26" s="497" t="s">
        <v>1457</v>
      </c>
      <c r="C26" s="494" t="s">
        <v>1228</v>
      </c>
      <c r="D26" s="497" t="s">
        <v>1458</v>
      </c>
      <c r="E26" s="494" t="s">
        <v>1228</v>
      </c>
      <c r="F26" s="497" t="s">
        <v>1459</v>
      </c>
      <c r="G26" s="494" t="s">
        <v>1228</v>
      </c>
    </row>
    <row r="27" spans="2:7" ht="20.100000000000001" customHeight="1">
      <c r="B27" s="497" t="s">
        <v>1460</v>
      </c>
      <c r="C27" s="494" t="s">
        <v>1228</v>
      </c>
      <c r="D27" s="497" t="s">
        <v>1461</v>
      </c>
      <c r="E27" s="494" t="s">
        <v>1228</v>
      </c>
      <c r="F27" s="497" t="s">
        <v>1462</v>
      </c>
      <c r="G27" s="494" t="s">
        <v>1228</v>
      </c>
    </row>
    <row r="28" spans="2:7" ht="20.100000000000001" customHeight="1">
      <c r="B28" s="497" t="s">
        <v>1463</v>
      </c>
      <c r="C28" s="494" t="s">
        <v>1228</v>
      </c>
      <c r="D28" s="497" t="s">
        <v>1464</v>
      </c>
      <c r="E28" s="494" t="s">
        <v>1228</v>
      </c>
      <c r="F28" s="498"/>
      <c r="G28" s="499"/>
    </row>
    <row r="29" spans="2:7" ht="20.100000000000001" customHeight="1">
      <c r="B29" s="497" t="s">
        <v>1465</v>
      </c>
      <c r="C29" s="494" t="s">
        <v>1228</v>
      </c>
      <c r="D29" s="497" t="s">
        <v>1466</v>
      </c>
      <c r="E29" s="494" t="s">
        <v>1228</v>
      </c>
      <c r="F29" s="498"/>
      <c r="G29" s="499"/>
    </row>
    <row r="30" spans="2:7" ht="18" customHeight="1">
      <c r="B30" s="500"/>
      <c r="C30" s="495"/>
      <c r="D30" s="500"/>
      <c r="E30" s="495"/>
      <c r="F30" s="498"/>
      <c r="G30" s="499"/>
    </row>
    <row r="31" spans="2:7" ht="35.25" customHeight="1">
      <c r="B31" s="2830" t="s">
        <v>1467</v>
      </c>
      <c r="C31" s="2830"/>
      <c r="D31" s="2830"/>
      <c r="E31" s="2830"/>
      <c r="F31" s="2830"/>
      <c r="G31" s="2830"/>
    </row>
    <row r="32" spans="2:7" ht="18.95" customHeight="1">
      <c r="B32" s="2831" t="s">
        <v>1468</v>
      </c>
      <c r="C32" s="2832"/>
      <c r="D32" s="2837" t="s">
        <v>1469</v>
      </c>
      <c r="E32" s="2837"/>
      <c r="F32" s="2837"/>
      <c r="G32" s="2838"/>
    </row>
    <row r="33" spans="1:10" ht="18.95" customHeight="1">
      <c r="B33" s="2833"/>
      <c r="C33" s="2834"/>
      <c r="D33" s="2839" t="s">
        <v>1470</v>
      </c>
      <c r="E33" s="2840"/>
      <c r="F33" s="2840"/>
      <c r="G33" s="2841"/>
    </row>
    <row r="34" spans="1:10" ht="18.95" customHeight="1">
      <c r="B34" s="2833"/>
      <c r="C34" s="2834"/>
      <c r="D34" s="2842"/>
      <c r="E34" s="2842"/>
      <c r="F34" s="2842"/>
      <c r="G34" s="2843"/>
    </row>
    <row r="35" spans="1:10" ht="18.95" customHeight="1">
      <c r="B35" s="2835"/>
      <c r="C35" s="2836"/>
      <c r="D35" s="2844" t="s">
        <v>1471</v>
      </c>
      <c r="E35" s="2844"/>
      <c r="F35" s="2844"/>
      <c r="G35" s="2845"/>
    </row>
    <row r="36" spans="1:10" ht="18.95" customHeight="1">
      <c r="B36" s="500"/>
      <c r="C36" s="500"/>
      <c r="D36" s="500"/>
      <c r="E36" s="500"/>
      <c r="F36" s="500"/>
      <c r="G36" s="500"/>
    </row>
    <row r="37" spans="1:10" ht="18" customHeight="1">
      <c r="B37" s="484" t="s">
        <v>1472</v>
      </c>
      <c r="C37" s="484"/>
      <c r="D37" s="479"/>
      <c r="E37" s="479"/>
      <c r="F37" s="479"/>
      <c r="G37" s="479"/>
      <c r="J37" s="477" t="s">
        <v>1473</v>
      </c>
    </row>
    <row r="38" spans="1:10" ht="20.100000000000001" customHeight="1">
      <c r="B38" s="2846" t="s">
        <v>1474</v>
      </c>
      <c r="C38" s="2847"/>
      <c r="D38" s="2848" t="s">
        <v>1475</v>
      </c>
      <c r="E38" s="2849"/>
      <c r="F38" s="2850"/>
      <c r="G38" s="479"/>
    </row>
    <row r="39" spans="1:10" ht="18" customHeight="1">
      <c r="B39" s="500"/>
      <c r="C39" s="501"/>
      <c r="D39" s="501"/>
      <c r="E39" s="501"/>
      <c r="F39" s="501"/>
      <c r="G39" s="479"/>
    </row>
    <row r="40" spans="1:10" ht="44.25" customHeight="1">
      <c r="B40" s="2851" t="s">
        <v>1476</v>
      </c>
      <c r="C40" s="2851"/>
      <c r="D40" s="2851"/>
      <c r="E40" s="2851"/>
      <c r="F40" s="2851"/>
      <c r="G40" s="2851"/>
    </row>
    <row r="41" spans="1:10" ht="20.100000000000001" customHeight="1">
      <c r="B41" s="2846" t="s">
        <v>1474</v>
      </c>
      <c r="C41" s="2847"/>
      <c r="D41" s="2848" t="s">
        <v>1475</v>
      </c>
      <c r="E41" s="2849"/>
      <c r="F41" s="2850"/>
      <c r="G41" s="479"/>
    </row>
    <row r="42" spans="1:10" ht="14.25">
      <c r="B42" s="484"/>
      <c r="C42" s="479"/>
      <c r="D42" s="479"/>
      <c r="E42" s="479"/>
      <c r="F42" s="479"/>
      <c r="G42" s="479"/>
    </row>
    <row r="43" spans="1:10" ht="14.25">
      <c r="B43" s="484"/>
      <c r="C43" s="479"/>
      <c r="D43" s="479"/>
      <c r="E43" s="479"/>
      <c r="F43" s="479"/>
      <c r="G43" s="479"/>
    </row>
    <row r="44" spans="1:10" ht="14.25">
      <c r="B44" s="484"/>
      <c r="C44" s="479"/>
      <c r="D44" s="479"/>
      <c r="E44" s="479"/>
      <c r="F44" s="479"/>
      <c r="G44" s="479"/>
    </row>
    <row r="45" spans="1:10" ht="14.25">
      <c r="B45" s="484"/>
      <c r="C45" s="479"/>
      <c r="D45" s="479"/>
      <c r="E45" s="479"/>
      <c r="F45" s="479"/>
      <c r="G45" s="479"/>
    </row>
    <row r="46" spans="1:10" ht="14.25">
      <c r="B46" s="478"/>
      <c r="C46" s="479"/>
      <c r="D46" s="479"/>
      <c r="E46" s="479"/>
      <c r="F46" s="479"/>
      <c r="G46" s="479"/>
    </row>
    <row r="47" spans="1:10" ht="14.25">
      <c r="B47" s="478"/>
      <c r="C47" s="479"/>
      <c r="D47" s="479"/>
      <c r="E47" s="479"/>
      <c r="F47" s="479"/>
      <c r="G47" s="479"/>
    </row>
    <row r="48" spans="1:10" ht="18.75" customHeight="1">
      <c r="A48" s="2818" t="s">
        <v>1427</v>
      </c>
      <c r="B48" s="2818"/>
      <c r="C48" s="479"/>
      <c r="D48" s="479"/>
      <c r="E48" s="479"/>
      <c r="F48" s="479"/>
      <c r="G48" s="502"/>
    </row>
    <row r="49" spans="1:7" ht="18" customHeight="1">
      <c r="B49" s="478"/>
      <c r="C49" s="479"/>
      <c r="D49" s="479"/>
      <c r="E49" s="482" t="s">
        <v>421</v>
      </c>
      <c r="F49" s="2829"/>
      <c r="G49" s="2829"/>
    </row>
    <row r="50" spans="1:7" ht="18" customHeight="1">
      <c r="B50" s="478"/>
      <c r="C50" s="479"/>
      <c r="D50" s="479"/>
      <c r="E50" s="2852"/>
      <c r="F50" s="2852"/>
      <c r="G50" s="2852"/>
    </row>
    <row r="51" spans="1:7" ht="18" customHeight="1">
      <c r="B51" s="478"/>
      <c r="C51" s="479"/>
      <c r="D51" s="479"/>
      <c r="E51" s="482" t="s">
        <v>423</v>
      </c>
      <c r="F51" s="2853" t="str">
        <f>F7&amp;""</f>
        <v/>
      </c>
      <c r="G51" s="2853"/>
    </row>
    <row r="52" spans="1:7" ht="18" customHeight="1">
      <c r="B52" s="2854" t="s">
        <v>1477</v>
      </c>
      <c r="C52" s="2854"/>
      <c r="D52" s="2854"/>
      <c r="E52" s="2854"/>
      <c r="F52" s="2854"/>
      <c r="G52" s="2854"/>
    </row>
    <row r="53" spans="1:7" ht="18" customHeight="1">
      <c r="B53" s="2854" t="s">
        <v>1478</v>
      </c>
      <c r="C53" s="2854"/>
      <c r="D53" s="2854"/>
      <c r="E53" s="2854"/>
      <c r="F53" s="2854"/>
      <c r="G53" s="2854"/>
    </row>
    <row r="54" spans="1:7" ht="18" customHeight="1">
      <c r="B54" s="2848"/>
      <c r="C54" s="2850"/>
      <c r="D54" s="2849" t="s">
        <v>1479</v>
      </c>
      <c r="E54" s="2849"/>
      <c r="F54" s="2850"/>
      <c r="G54" s="479"/>
    </row>
    <row r="55" spans="1:7" ht="18" customHeight="1">
      <c r="A55" s="503"/>
      <c r="B55" s="2855" t="s">
        <v>1480</v>
      </c>
      <c r="C55" s="2856"/>
      <c r="D55" s="2857" t="s">
        <v>1481</v>
      </c>
      <c r="E55" s="2837"/>
      <c r="F55" s="2838"/>
      <c r="G55" s="479"/>
    </row>
    <row r="56" spans="1:7" ht="18" customHeight="1">
      <c r="A56" s="503"/>
      <c r="B56" s="2858" t="s">
        <v>1482</v>
      </c>
      <c r="C56" s="2843"/>
      <c r="D56" s="2859" t="s">
        <v>1483</v>
      </c>
      <c r="E56" s="2860"/>
      <c r="F56" s="2859"/>
      <c r="G56" s="504"/>
    </row>
    <row r="57" spans="1:7" ht="18" customHeight="1">
      <c r="A57" s="503"/>
      <c r="B57" s="2861"/>
      <c r="C57" s="2862"/>
      <c r="D57" s="2839" t="s">
        <v>1484</v>
      </c>
      <c r="E57" s="2840"/>
      <c r="F57" s="2841"/>
      <c r="G57" s="479"/>
    </row>
    <row r="58" spans="1:7" ht="18" customHeight="1">
      <c r="A58" s="503"/>
      <c r="B58" s="2863" t="s">
        <v>1485</v>
      </c>
      <c r="C58" s="2863"/>
      <c r="D58" s="2863"/>
      <c r="E58" s="2863"/>
      <c r="F58" s="2863"/>
      <c r="G58" s="504"/>
    </row>
    <row r="59" spans="1:7" ht="18" customHeight="1">
      <c r="B59" s="2855" t="s">
        <v>1486</v>
      </c>
      <c r="C59" s="2848" t="s">
        <v>1487</v>
      </c>
      <c r="D59" s="2850"/>
      <c r="E59" s="2863"/>
      <c r="F59" s="2865"/>
      <c r="G59" s="479"/>
    </row>
    <row r="60" spans="1:7" ht="18" customHeight="1">
      <c r="B60" s="2858"/>
      <c r="C60" s="2848" t="s">
        <v>1488</v>
      </c>
      <c r="D60" s="2850"/>
      <c r="E60" s="2866"/>
      <c r="F60" s="2867"/>
      <c r="G60" s="479"/>
    </row>
    <row r="61" spans="1:7" ht="18" customHeight="1">
      <c r="B61" s="2864"/>
      <c r="C61" s="2848" t="s">
        <v>1489</v>
      </c>
      <c r="D61" s="2850"/>
      <c r="E61" s="2868"/>
      <c r="F61" s="2869"/>
      <c r="G61" s="479"/>
    </row>
    <row r="62" spans="1:7" ht="18" customHeight="1">
      <c r="B62" s="2870" t="s">
        <v>1490</v>
      </c>
      <c r="C62" s="505" t="s">
        <v>1491</v>
      </c>
      <c r="D62" s="506"/>
      <c r="E62" s="507" t="s">
        <v>1492</v>
      </c>
      <c r="F62" s="508"/>
      <c r="G62" s="486"/>
    </row>
    <row r="63" spans="1:7" ht="18" customHeight="1">
      <c r="B63" s="2871"/>
      <c r="C63" s="509" t="s">
        <v>1493</v>
      </c>
      <c r="D63" s="510"/>
      <c r="E63" s="511" t="s">
        <v>1494</v>
      </c>
      <c r="F63" s="512"/>
      <c r="G63" s="479"/>
    </row>
    <row r="64" spans="1:7" ht="18" customHeight="1">
      <c r="B64" s="513"/>
      <c r="C64" s="514"/>
      <c r="D64" s="514"/>
      <c r="E64" s="514"/>
      <c r="F64" s="514"/>
      <c r="G64" s="479"/>
    </row>
    <row r="65" spans="2:11" ht="18" customHeight="1">
      <c r="B65" s="2872" t="s">
        <v>1495</v>
      </c>
      <c r="C65" s="2872"/>
      <c r="D65" s="2872"/>
      <c r="E65" s="2872"/>
      <c r="F65" s="2872"/>
      <c r="G65" s="2872"/>
    </row>
    <row r="66" spans="2:11" ht="18" customHeight="1">
      <c r="B66" s="515"/>
      <c r="C66" s="2848" t="s">
        <v>1479</v>
      </c>
      <c r="D66" s="2849"/>
      <c r="E66" s="2849"/>
      <c r="F66" s="2850"/>
      <c r="G66" s="504"/>
    </row>
    <row r="67" spans="2:11" ht="18" customHeight="1">
      <c r="B67" s="2870" t="s">
        <v>1496</v>
      </c>
      <c r="C67" s="2857" t="s">
        <v>1497</v>
      </c>
      <c r="D67" s="2837"/>
      <c r="E67" s="2837" t="s">
        <v>1498</v>
      </c>
      <c r="F67" s="2838"/>
      <c r="G67" s="479"/>
    </row>
    <row r="68" spans="2:11" ht="18" customHeight="1">
      <c r="B68" s="2871"/>
      <c r="C68" s="2874" t="s">
        <v>1499</v>
      </c>
      <c r="D68" s="2859"/>
      <c r="E68" s="2859" t="s">
        <v>1500</v>
      </c>
      <c r="F68" s="2859"/>
      <c r="G68" s="504"/>
    </row>
    <row r="69" spans="2:11" ht="18" customHeight="1">
      <c r="B69" s="2873"/>
      <c r="C69" s="2839" t="s">
        <v>1501</v>
      </c>
      <c r="D69" s="2840"/>
      <c r="E69" s="2840" t="s">
        <v>1502</v>
      </c>
      <c r="F69" s="2841"/>
      <c r="G69" s="504"/>
    </row>
    <row r="70" spans="2:11" ht="18" customHeight="1">
      <c r="B70" s="500"/>
      <c r="C70" s="516"/>
      <c r="D70" s="516"/>
      <c r="E70" s="517"/>
      <c r="F70" s="517"/>
      <c r="G70" s="479"/>
    </row>
    <row r="71" spans="2:11" ht="18" customHeight="1">
      <c r="B71" s="2854" t="s">
        <v>1503</v>
      </c>
      <c r="C71" s="2854"/>
      <c r="D71" s="2854"/>
      <c r="E71" s="2854"/>
      <c r="F71" s="2854"/>
      <c r="G71" s="2854"/>
    </row>
    <row r="72" spans="2:11" ht="18" customHeight="1">
      <c r="B72" s="518" t="s">
        <v>1504</v>
      </c>
      <c r="C72" s="2848" t="s">
        <v>1479</v>
      </c>
      <c r="D72" s="2849"/>
      <c r="E72" s="2849"/>
      <c r="F72" s="2850"/>
      <c r="G72" s="479"/>
    </row>
    <row r="73" spans="2:11" ht="18" customHeight="1">
      <c r="B73" s="2875" t="s">
        <v>1505</v>
      </c>
      <c r="C73" s="2843" t="s">
        <v>1506</v>
      </c>
      <c r="D73" s="2858"/>
      <c r="E73" s="2842"/>
      <c r="F73" s="2843"/>
      <c r="G73" s="479"/>
    </row>
    <row r="74" spans="2:11" ht="34.5" customHeight="1">
      <c r="B74" s="2876"/>
      <c r="C74" s="2845"/>
      <c r="D74" s="2864"/>
      <c r="E74" s="2844"/>
      <c r="F74" s="2845"/>
      <c r="G74" s="479"/>
    </row>
    <row r="75" spans="2:11" ht="24" customHeight="1">
      <c r="B75" s="497" t="s">
        <v>1507</v>
      </c>
      <c r="C75" s="519" t="s">
        <v>1506</v>
      </c>
      <c r="D75" s="2848"/>
      <c r="E75" s="2849"/>
      <c r="F75" s="2850"/>
      <c r="G75" s="504"/>
      <c r="K75" s="520"/>
    </row>
    <row r="76" spans="2:11" ht="26.25" customHeight="1">
      <c r="B76" s="2877" t="s">
        <v>1508</v>
      </c>
      <c r="C76" s="2877"/>
      <c r="D76" s="2877"/>
      <c r="E76" s="2877"/>
      <c r="F76" s="2877"/>
      <c r="G76" s="2877"/>
    </row>
    <row r="77" spans="2:11" ht="9.75" customHeight="1">
      <c r="B77" s="521"/>
      <c r="C77" s="521"/>
      <c r="D77" s="521"/>
      <c r="E77" s="521"/>
      <c r="F77" s="521"/>
      <c r="G77" s="521"/>
    </row>
    <row r="78" spans="2:11" ht="26.25" customHeight="1">
      <c r="B78" s="2878" t="s">
        <v>1509</v>
      </c>
      <c r="C78" s="2878"/>
      <c r="D78" s="2878"/>
      <c r="E78" s="2878"/>
      <c r="F78" s="2878"/>
      <c r="G78" s="2878"/>
    </row>
    <row r="79" spans="2:11" ht="18" customHeight="1">
      <c r="B79" s="2879" t="s">
        <v>1510</v>
      </c>
      <c r="C79" s="2880" t="s">
        <v>1511</v>
      </c>
      <c r="D79" s="2881"/>
      <c r="E79" s="2879" t="s">
        <v>1512</v>
      </c>
      <c r="F79" s="2879" t="s">
        <v>1513</v>
      </c>
      <c r="G79" s="479"/>
    </row>
    <row r="80" spans="2:11" ht="18" customHeight="1">
      <c r="B80" s="2879"/>
      <c r="C80" s="2882"/>
      <c r="D80" s="2883"/>
      <c r="E80" s="2879"/>
      <c r="F80" s="2879"/>
      <c r="G80" s="479"/>
    </row>
    <row r="81" spans="2:7" ht="18" customHeight="1">
      <c r="B81" s="522"/>
      <c r="C81" s="2885"/>
      <c r="D81" s="2886"/>
      <c r="E81" s="522"/>
      <c r="F81" s="523"/>
      <c r="G81" s="479"/>
    </row>
    <row r="82" spans="2:7" ht="18" customHeight="1">
      <c r="B82" s="522"/>
      <c r="C82" s="2885"/>
      <c r="D82" s="2886"/>
      <c r="E82" s="522"/>
      <c r="F82" s="523"/>
      <c r="G82" s="479"/>
    </row>
    <row r="83" spans="2:7" ht="9.75" customHeight="1">
      <c r="B83" s="524"/>
      <c r="C83" s="524"/>
      <c r="D83" s="524"/>
      <c r="E83" s="524"/>
      <c r="F83" s="479"/>
      <c r="G83" s="479"/>
    </row>
    <row r="84" spans="2:7" ht="18" customHeight="1">
      <c r="B84" s="2878" t="s">
        <v>1514</v>
      </c>
      <c r="C84" s="2878"/>
      <c r="D84" s="2878"/>
      <c r="E84" s="2878"/>
      <c r="F84" s="2878"/>
      <c r="G84" s="2878"/>
    </row>
    <row r="85" spans="2:7" ht="18" customHeight="1">
      <c r="B85" s="2884" t="s">
        <v>1515</v>
      </c>
      <c r="C85" s="2884"/>
      <c r="D85" s="2884"/>
      <c r="E85" s="2884"/>
      <c r="F85" s="2884"/>
      <c r="G85" s="2884"/>
    </row>
    <row r="86" spans="2:7" ht="18" customHeight="1">
      <c r="B86" s="2884" t="s">
        <v>1516</v>
      </c>
      <c r="C86" s="2884"/>
      <c r="D86" s="2884"/>
      <c r="E86" s="2884"/>
      <c r="F86" s="2884"/>
      <c r="G86" s="2884"/>
    </row>
    <row r="87" spans="2:7" ht="18" customHeight="1">
      <c r="B87" s="2884" t="s">
        <v>1517</v>
      </c>
      <c r="C87" s="2884"/>
      <c r="D87" s="2884"/>
      <c r="E87" s="2884"/>
      <c r="F87" s="2884"/>
      <c r="G87" s="2884"/>
    </row>
    <row r="88" spans="2:7" ht="26.25" customHeight="1">
      <c r="B88" s="2884" t="s">
        <v>1518</v>
      </c>
      <c r="C88" s="2884"/>
      <c r="D88" s="2884"/>
      <c r="E88" s="2884"/>
      <c r="F88" s="2884"/>
      <c r="G88" s="2884"/>
    </row>
    <row r="89" spans="2:7" ht="24.75" customHeight="1">
      <c r="B89" s="2884" t="s">
        <v>1519</v>
      </c>
      <c r="C89" s="2884"/>
      <c r="D89" s="2884"/>
      <c r="E89" s="2884"/>
      <c r="F89" s="2884"/>
      <c r="G89" s="2884"/>
    </row>
    <row r="90" spans="2:7" ht="27" customHeight="1">
      <c r="B90" s="2884" t="s">
        <v>2669</v>
      </c>
      <c r="C90" s="2884"/>
      <c r="D90" s="2884"/>
      <c r="E90" s="2884"/>
      <c r="F90" s="2884"/>
      <c r="G90" s="2884"/>
    </row>
  </sheetData>
  <mergeCells count="79">
    <mergeCell ref="B88:G88"/>
    <mergeCell ref="B89:G89"/>
    <mergeCell ref="B90:G90"/>
    <mergeCell ref="C81:D81"/>
    <mergeCell ref="C82:D82"/>
    <mergeCell ref="B84:G84"/>
    <mergeCell ref="B85:G85"/>
    <mergeCell ref="B86:G86"/>
    <mergeCell ref="B87:G87"/>
    <mergeCell ref="B76:G76"/>
    <mergeCell ref="B78:G78"/>
    <mergeCell ref="B79:B80"/>
    <mergeCell ref="C79:D80"/>
    <mergeCell ref="E79:E80"/>
    <mergeCell ref="F79:F80"/>
    <mergeCell ref="D75:F75"/>
    <mergeCell ref="B62:B63"/>
    <mergeCell ref="B65:G65"/>
    <mergeCell ref="C66:F66"/>
    <mergeCell ref="B67:B69"/>
    <mergeCell ref="C67:D67"/>
    <mergeCell ref="E67:F67"/>
    <mergeCell ref="C68:D68"/>
    <mergeCell ref="E68:F68"/>
    <mergeCell ref="C69:D69"/>
    <mergeCell ref="E69:F69"/>
    <mergeCell ref="B71:G71"/>
    <mergeCell ref="C72:F72"/>
    <mergeCell ref="B73:B74"/>
    <mergeCell ref="C73:C74"/>
    <mergeCell ref="D73:F74"/>
    <mergeCell ref="B58:F58"/>
    <mergeCell ref="B59:B61"/>
    <mergeCell ref="C59:D59"/>
    <mergeCell ref="E59:F59"/>
    <mergeCell ref="C60:D60"/>
    <mergeCell ref="E60:F60"/>
    <mergeCell ref="C61:D61"/>
    <mergeCell ref="E61:F61"/>
    <mergeCell ref="B55:C55"/>
    <mergeCell ref="D55:F55"/>
    <mergeCell ref="B56:C56"/>
    <mergeCell ref="D56:F56"/>
    <mergeCell ref="B57:C57"/>
    <mergeCell ref="D57:F57"/>
    <mergeCell ref="E50:G50"/>
    <mergeCell ref="F51:G51"/>
    <mergeCell ref="B52:G52"/>
    <mergeCell ref="B53:G53"/>
    <mergeCell ref="B54:C54"/>
    <mergeCell ref="D54:F54"/>
    <mergeCell ref="F49:G49"/>
    <mergeCell ref="C21:C22"/>
    <mergeCell ref="E21:E22"/>
    <mergeCell ref="G21:G22"/>
    <mergeCell ref="B31:G31"/>
    <mergeCell ref="B32:C35"/>
    <mergeCell ref="D32:G32"/>
    <mergeCell ref="D33:G33"/>
    <mergeCell ref="D34:G34"/>
    <mergeCell ref="D35:G35"/>
    <mergeCell ref="B38:C38"/>
    <mergeCell ref="D38:F38"/>
    <mergeCell ref="B40:G40"/>
    <mergeCell ref="B41:C41"/>
    <mergeCell ref="D41:F41"/>
    <mergeCell ref="A48:B48"/>
    <mergeCell ref="B19:E19"/>
    <mergeCell ref="A1:B1"/>
    <mergeCell ref="F1:G1"/>
    <mergeCell ref="B3:G3"/>
    <mergeCell ref="F5:G5"/>
    <mergeCell ref="F7:G7"/>
    <mergeCell ref="B10:C10"/>
    <mergeCell ref="B11:C11"/>
    <mergeCell ref="B15:B16"/>
    <mergeCell ref="D15:D16"/>
    <mergeCell ref="E15:F16"/>
    <mergeCell ref="E17:F17"/>
  </mergeCells>
  <phoneticPr fontId="1"/>
  <pageMargins left="0.75" right="0.75" top="1" bottom="1" header="0.5" footer="0.5"/>
  <pageSetup paperSize="9" scale="77" orientation="portrait" r:id="rId1"/>
  <rowBreaks count="1" manualBreakCount="1">
    <brk id="47" max="6"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37A48-FF74-41F7-BB3A-485DB13DC9E7}">
  <sheetPr>
    <tabColor rgb="FF00B0F0"/>
  </sheetPr>
  <dimension ref="A1:R39"/>
  <sheetViews>
    <sheetView zoomScaleNormal="100" workbookViewId="0">
      <selection activeCell="U18" sqref="U18"/>
    </sheetView>
  </sheetViews>
  <sheetFormatPr defaultColWidth="9" defaultRowHeight="18.75" customHeight="1"/>
  <cols>
    <col min="1" max="18" width="4.375" style="969" customWidth="1"/>
    <col min="19" max="16384" width="9" style="969"/>
  </cols>
  <sheetData>
    <row r="1" spans="1:18" ht="18.75" customHeight="1">
      <c r="A1" s="969" t="s">
        <v>2973</v>
      </c>
    </row>
    <row r="3" spans="1:18" ht="22.5" customHeight="1">
      <c r="A3" s="1242"/>
      <c r="B3" s="1242" t="s">
        <v>2974</v>
      </c>
      <c r="C3" s="2888"/>
      <c r="D3" s="2888"/>
      <c r="E3" s="2888"/>
      <c r="F3" s="2888"/>
      <c r="G3" s="2888"/>
      <c r="H3" s="2888"/>
      <c r="I3" s="2888"/>
      <c r="J3" s="1242" t="s">
        <v>2975</v>
      </c>
      <c r="K3" s="1242" t="s">
        <v>2976</v>
      </c>
      <c r="L3" s="2888" t="s">
        <v>2977</v>
      </c>
      <c r="M3" s="2888"/>
      <c r="N3" s="1242"/>
      <c r="P3" s="1242" t="s">
        <v>2978</v>
      </c>
      <c r="Q3" s="1242"/>
      <c r="R3" s="1242"/>
    </row>
    <row r="4" spans="1:18" ht="22.5" customHeight="1">
      <c r="A4" s="2888" t="s">
        <v>2979</v>
      </c>
      <c r="B4" s="2888"/>
      <c r="C4" s="2888"/>
      <c r="D4" s="2888"/>
      <c r="E4" s="2888"/>
      <c r="F4" s="2888"/>
      <c r="G4" s="2888"/>
      <c r="H4" s="2888"/>
      <c r="I4" s="2888"/>
      <c r="J4" s="2888"/>
      <c r="K4" s="2888"/>
      <c r="L4" s="2888"/>
      <c r="M4" s="2888"/>
      <c r="N4" s="2888"/>
      <c r="O4" s="2888"/>
      <c r="P4" s="2888"/>
      <c r="Q4" s="2888"/>
      <c r="R4" s="2888"/>
    </row>
    <row r="6" spans="1:18" ht="18.75" customHeight="1">
      <c r="A6" s="2887" t="s">
        <v>1620</v>
      </c>
      <c r="B6" s="2887"/>
      <c r="C6" s="2887"/>
      <c r="D6" s="2887"/>
      <c r="E6" s="2887"/>
      <c r="F6" s="2887"/>
      <c r="G6" s="2887"/>
      <c r="H6" s="2887"/>
      <c r="I6" s="2887"/>
      <c r="J6" s="2887"/>
      <c r="K6" s="2887"/>
      <c r="L6" s="2887"/>
      <c r="M6" s="2887"/>
      <c r="N6" s="2887"/>
      <c r="O6" s="2887"/>
      <c r="P6" s="2887"/>
      <c r="Q6" s="2887"/>
      <c r="R6" s="2887"/>
    </row>
    <row r="7" spans="1:18" ht="18.75" customHeight="1">
      <c r="A7" s="2887" t="s">
        <v>2980</v>
      </c>
      <c r="B7" s="2887"/>
      <c r="C7" s="2887"/>
      <c r="D7" s="2887"/>
      <c r="E7" s="2887"/>
      <c r="F7" s="2887"/>
      <c r="G7" s="2887"/>
      <c r="H7" s="2887"/>
      <c r="I7" s="2887"/>
      <c r="J7" s="2887"/>
      <c r="K7" s="2887"/>
      <c r="L7" s="2887"/>
      <c r="M7" s="2887"/>
      <c r="N7" s="2887"/>
      <c r="O7" s="2887"/>
      <c r="P7" s="2887"/>
      <c r="Q7" s="2887"/>
      <c r="R7" s="2887"/>
    </row>
    <row r="8" spans="1:18" ht="18.75" customHeight="1">
      <c r="A8" s="2887" t="s">
        <v>509</v>
      </c>
      <c r="B8" s="2887"/>
      <c r="C8" s="2887"/>
      <c r="D8" s="2887"/>
      <c r="E8" s="2887"/>
      <c r="F8" s="2887"/>
      <c r="G8" s="2887"/>
      <c r="H8" s="2887"/>
      <c r="I8" s="2887"/>
      <c r="J8" s="2887"/>
      <c r="K8" s="2887"/>
      <c r="L8" s="2887"/>
      <c r="M8" s="2887"/>
      <c r="N8" s="2887"/>
      <c r="O8" s="2887"/>
      <c r="P8" s="2887"/>
      <c r="Q8" s="2887"/>
      <c r="R8" s="2887"/>
    </row>
    <row r="9" spans="1:18" ht="18.75" customHeight="1">
      <c r="A9" s="969" t="s">
        <v>2981</v>
      </c>
    </row>
    <row r="11" spans="1:18" ht="18.75" customHeight="1">
      <c r="A11" s="2891" t="s">
        <v>2982</v>
      </c>
      <c r="B11" s="2891"/>
      <c r="C11" s="2892"/>
      <c r="D11" s="2892"/>
      <c r="E11" s="1520" t="s">
        <v>741</v>
      </c>
      <c r="F11" s="1520"/>
      <c r="G11" s="1520" t="s">
        <v>2983</v>
      </c>
      <c r="H11" s="1521"/>
      <c r="I11" s="1520" t="s">
        <v>2725</v>
      </c>
      <c r="J11" s="1520" t="s">
        <v>1622</v>
      </c>
      <c r="K11" s="2892"/>
      <c r="L11" s="2892"/>
      <c r="M11" s="1520" t="s">
        <v>741</v>
      </c>
      <c r="N11" s="1520"/>
      <c r="O11" s="1520" t="s">
        <v>2983</v>
      </c>
      <c r="P11" s="1520"/>
      <c r="Q11" s="1520" t="s">
        <v>2725</v>
      </c>
      <c r="R11" s="969" t="s">
        <v>843</v>
      </c>
    </row>
    <row r="12" spans="1:18" ht="18.75" customHeight="1">
      <c r="A12" s="2889" t="s">
        <v>2984</v>
      </c>
      <c r="B12" s="2889"/>
      <c r="C12" s="2889"/>
      <c r="D12" s="2889"/>
      <c r="E12" s="2889"/>
      <c r="F12" s="2889"/>
      <c r="G12" s="2889"/>
      <c r="H12" s="2889"/>
      <c r="I12" s="2889"/>
      <c r="J12" s="2889"/>
      <c r="K12" s="2889"/>
      <c r="L12" s="2889"/>
      <c r="M12" s="2889"/>
      <c r="N12" s="2889"/>
      <c r="O12" s="2890"/>
      <c r="P12" s="2890"/>
      <c r="Q12" s="2890"/>
      <c r="R12" s="1522" t="s">
        <v>484</v>
      </c>
    </row>
    <row r="13" spans="1:18" ht="18.75" customHeight="1">
      <c r="A13" s="2889" t="s">
        <v>2985</v>
      </c>
      <c r="B13" s="2889"/>
      <c r="C13" s="2889"/>
      <c r="D13" s="2889"/>
      <c r="E13" s="2889"/>
      <c r="F13" s="2889"/>
      <c r="G13" s="2889"/>
      <c r="H13" s="2889"/>
      <c r="I13" s="2889"/>
      <c r="J13" s="2889"/>
      <c r="K13" s="2889"/>
      <c r="L13" s="2889"/>
      <c r="M13" s="2889"/>
      <c r="N13" s="2889"/>
      <c r="O13" s="2890"/>
      <c r="P13" s="2890"/>
      <c r="Q13" s="2890"/>
      <c r="R13" s="1522" t="s">
        <v>484</v>
      </c>
    </row>
    <row r="14" spans="1:18" ht="18.75" customHeight="1">
      <c r="A14" s="2889" t="s">
        <v>2986</v>
      </c>
      <c r="B14" s="2889"/>
      <c r="C14" s="2889"/>
      <c r="D14" s="2889"/>
      <c r="E14" s="2889"/>
      <c r="F14" s="2889"/>
      <c r="G14" s="2889"/>
      <c r="H14" s="2889"/>
      <c r="I14" s="2889"/>
      <c r="J14" s="2889"/>
      <c r="K14" s="2889"/>
      <c r="L14" s="2889"/>
      <c r="M14" s="2889"/>
      <c r="N14" s="2889"/>
      <c r="O14" s="2890"/>
      <c r="P14" s="2890"/>
      <c r="Q14" s="2890"/>
      <c r="R14" s="1522" t="s">
        <v>484</v>
      </c>
    </row>
    <row r="16" spans="1:18" ht="30" customHeight="1">
      <c r="A16" s="2893" t="s">
        <v>2987</v>
      </c>
      <c r="B16" s="2893"/>
      <c r="C16" s="2893"/>
      <c r="D16" s="2893"/>
      <c r="E16" s="1523" t="s">
        <v>511</v>
      </c>
      <c r="F16" s="2894"/>
      <c r="G16" s="2894"/>
      <c r="H16" s="2894"/>
      <c r="I16" s="2894"/>
      <c r="J16" s="2894"/>
      <c r="K16" s="2894"/>
      <c r="L16" s="2894"/>
      <c r="M16" s="2894"/>
      <c r="N16" s="2894"/>
      <c r="O16" s="2894"/>
      <c r="P16" s="2894"/>
      <c r="Q16" s="2894"/>
      <c r="R16" s="2895"/>
    </row>
    <row r="17" spans="1:18" ht="30" customHeight="1">
      <c r="A17" s="2893"/>
      <c r="B17" s="2893"/>
      <c r="C17" s="2893"/>
      <c r="D17" s="2893"/>
      <c r="E17" s="1523" t="s">
        <v>512</v>
      </c>
      <c r="F17" s="2894"/>
      <c r="G17" s="2894"/>
      <c r="H17" s="2894"/>
      <c r="I17" s="2894"/>
      <c r="J17" s="2894"/>
      <c r="K17" s="2894"/>
      <c r="L17" s="2894"/>
      <c r="M17" s="2894"/>
      <c r="N17" s="2894"/>
      <c r="O17" s="2894"/>
      <c r="P17" s="2894"/>
      <c r="Q17" s="2894"/>
      <c r="R17" s="2895"/>
    </row>
    <row r="18" spans="1:18" ht="30" customHeight="1">
      <c r="A18" s="2893"/>
      <c r="B18" s="2893"/>
      <c r="C18" s="2893"/>
      <c r="D18" s="2893"/>
      <c r="E18" s="1523" t="s">
        <v>513</v>
      </c>
      <c r="F18" s="2894"/>
      <c r="G18" s="2894"/>
      <c r="H18" s="2894"/>
      <c r="I18" s="2894"/>
      <c r="J18" s="2894"/>
      <c r="K18" s="2894"/>
      <c r="L18" s="2894"/>
      <c r="M18" s="2894"/>
      <c r="N18" s="2894"/>
      <c r="O18" s="2894"/>
      <c r="P18" s="2894"/>
      <c r="Q18" s="2894"/>
      <c r="R18" s="2895"/>
    </row>
    <row r="19" spans="1:18" ht="30" customHeight="1">
      <c r="A19" s="2893"/>
      <c r="B19" s="2893"/>
      <c r="C19" s="2893"/>
      <c r="D19" s="2893"/>
      <c r="E19" s="1523" t="s">
        <v>514</v>
      </c>
      <c r="F19" s="2894"/>
      <c r="G19" s="2894"/>
      <c r="H19" s="2894"/>
      <c r="I19" s="2894"/>
      <c r="J19" s="2894"/>
      <c r="K19" s="2894"/>
      <c r="L19" s="2894"/>
      <c r="M19" s="2894"/>
      <c r="N19" s="2894"/>
      <c r="O19" s="2894"/>
      <c r="P19" s="2894"/>
      <c r="Q19" s="2894"/>
      <c r="R19" s="2895"/>
    </row>
    <row r="20" spans="1:18" ht="30" customHeight="1">
      <c r="A20" s="2893"/>
      <c r="B20" s="2893"/>
      <c r="C20" s="2893"/>
      <c r="D20" s="2893"/>
      <c r="E20" s="1523" t="s">
        <v>515</v>
      </c>
      <c r="F20" s="2894"/>
      <c r="G20" s="2894"/>
      <c r="H20" s="2894"/>
      <c r="I20" s="2894"/>
      <c r="J20" s="2894"/>
      <c r="K20" s="2894"/>
      <c r="L20" s="2894"/>
      <c r="M20" s="2894"/>
      <c r="N20" s="2894"/>
      <c r="O20" s="2894"/>
      <c r="P20" s="2894"/>
      <c r="Q20" s="2894"/>
      <c r="R20" s="2895"/>
    </row>
    <row r="22" spans="1:18" ht="17.25" customHeight="1">
      <c r="A22" s="1524" t="s">
        <v>2988</v>
      </c>
      <c r="B22" s="1524"/>
      <c r="C22" s="1524"/>
      <c r="D22" s="1524"/>
      <c r="E22" s="1524"/>
      <c r="F22" s="1524"/>
      <c r="G22" s="1524"/>
      <c r="H22" s="1524"/>
      <c r="I22" s="1524"/>
      <c r="J22" s="1524"/>
      <c r="K22" s="1524"/>
      <c r="L22" s="1524"/>
      <c r="M22" s="1524"/>
      <c r="N22" s="1524"/>
      <c r="O22" s="1524"/>
      <c r="P22" s="1524"/>
      <c r="Q22" s="1524"/>
      <c r="R22" s="1524"/>
    </row>
    <row r="23" spans="1:18" ht="17.25" customHeight="1">
      <c r="A23" s="1429" t="s">
        <v>2989</v>
      </c>
      <c r="B23" s="1429"/>
      <c r="C23" s="1429"/>
      <c r="D23" s="1429"/>
      <c r="E23" s="1429"/>
      <c r="F23" s="1429"/>
      <c r="G23" s="1429"/>
      <c r="H23" s="1429"/>
      <c r="I23" s="1429"/>
      <c r="J23" s="1429"/>
      <c r="K23" s="1429"/>
      <c r="L23" s="1429"/>
      <c r="M23" s="1429"/>
      <c r="N23" s="1429"/>
      <c r="O23" s="1429"/>
      <c r="P23" s="1429"/>
      <c r="Q23" s="1429"/>
      <c r="R23" s="1429"/>
    </row>
    <row r="24" spans="1:18" ht="17.25" customHeight="1">
      <c r="A24" s="1429" t="s">
        <v>2990</v>
      </c>
      <c r="B24" s="1429"/>
      <c r="C24" s="1429"/>
      <c r="D24" s="1429"/>
      <c r="E24" s="1429"/>
      <c r="F24" s="1429"/>
      <c r="G24" s="1429"/>
      <c r="H24" s="1429"/>
      <c r="I24" s="1429"/>
      <c r="J24" s="1429"/>
      <c r="K24" s="1429"/>
      <c r="L24" s="1429"/>
      <c r="M24" s="1429"/>
      <c r="N24" s="1429"/>
      <c r="O24" s="1429"/>
      <c r="P24" s="1429"/>
      <c r="Q24" s="1429"/>
      <c r="R24" s="1429"/>
    </row>
    <row r="25" spans="1:18" ht="17.25" customHeight="1">
      <c r="A25" s="1429" t="s">
        <v>2991</v>
      </c>
      <c r="B25" s="1429"/>
      <c r="C25" s="1429"/>
      <c r="D25" s="1429"/>
      <c r="E25" s="1429"/>
      <c r="F25" s="1429"/>
      <c r="G25" s="1429"/>
      <c r="H25" s="1429"/>
      <c r="I25" s="1429"/>
      <c r="J25" s="1429"/>
      <c r="K25" s="1429"/>
      <c r="L25" s="1429"/>
      <c r="M25" s="1429"/>
      <c r="N25" s="1429"/>
      <c r="O25" s="1429"/>
      <c r="P25" s="1429"/>
      <c r="Q25" s="1429"/>
      <c r="R25" s="1429"/>
    </row>
    <row r="26" spans="1:18" ht="17.25" customHeight="1">
      <c r="A26" s="1429" t="s">
        <v>2992</v>
      </c>
      <c r="B26" s="1429"/>
      <c r="C26" s="1429"/>
      <c r="D26" s="1429"/>
      <c r="E26" s="1429"/>
      <c r="F26" s="1429"/>
      <c r="G26" s="1429"/>
      <c r="H26" s="1429"/>
      <c r="I26" s="1429"/>
      <c r="J26" s="1429"/>
      <c r="K26" s="1429"/>
      <c r="L26" s="1429"/>
      <c r="M26" s="1429"/>
      <c r="N26" s="1429"/>
      <c r="O26" s="1429"/>
      <c r="P26" s="1429"/>
      <c r="Q26" s="1429"/>
      <c r="R26" s="1429"/>
    </row>
    <row r="27" spans="1:18" ht="17.25" customHeight="1">
      <c r="A27" s="1429" t="s">
        <v>2993</v>
      </c>
      <c r="B27" s="1429"/>
      <c r="C27" s="1429"/>
      <c r="D27" s="1429"/>
      <c r="E27" s="1429"/>
      <c r="F27" s="1429"/>
      <c r="G27" s="1429"/>
      <c r="H27" s="1429"/>
      <c r="I27" s="1429"/>
      <c r="J27" s="1429"/>
      <c r="K27" s="1429"/>
      <c r="L27" s="1429"/>
      <c r="M27" s="1429"/>
      <c r="N27" s="1429"/>
      <c r="O27" s="1429"/>
      <c r="P27" s="1429"/>
      <c r="Q27" s="1429"/>
      <c r="R27" s="1429"/>
    </row>
    <row r="28" spans="1:18" ht="17.25" customHeight="1">
      <c r="A28" s="1429" t="s">
        <v>2994</v>
      </c>
      <c r="B28" s="1429"/>
      <c r="C28" s="1429"/>
      <c r="D28" s="1429"/>
      <c r="E28" s="1429"/>
      <c r="F28" s="1429"/>
      <c r="G28" s="1429"/>
      <c r="H28" s="1429"/>
      <c r="I28" s="1429"/>
      <c r="J28" s="1429"/>
      <c r="K28" s="1429"/>
      <c r="L28" s="1429"/>
      <c r="M28" s="1429"/>
      <c r="N28" s="1429"/>
      <c r="O28" s="1429"/>
      <c r="P28" s="1429"/>
      <c r="Q28" s="1429"/>
      <c r="R28" s="1429"/>
    </row>
    <row r="29" spans="1:18" ht="17.25" customHeight="1">
      <c r="A29" s="1429" t="s">
        <v>2995</v>
      </c>
      <c r="B29" s="1429"/>
      <c r="C29" s="1429"/>
      <c r="D29" s="1429"/>
      <c r="E29" s="1429"/>
      <c r="F29" s="1429"/>
      <c r="G29" s="1429"/>
      <c r="H29" s="1429"/>
      <c r="I29" s="1429"/>
      <c r="J29" s="1429"/>
      <c r="K29" s="1429"/>
      <c r="L29" s="1429"/>
      <c r="M29" s="1429"/>
      <c r="N29" s="1429"/>
      <c r="O29" s="1429"/>
      <c r="P29" s="1429"/>
      <c r="Q29" s="1429"/>
      <c r="R29" s="1429"/>
    </row>
    <row r="30" spans="1:18" ht="17.25" customHeight="1">
      <c r="A30" s="1429" t="s">
        <v>2996</v>
      </c>
      <c r="B30" s="1429"/>
      <c r="C30" s="1429"/>
      <c r="D30" s="1429"/>
      <c r="E30" s="1429"/>
      <c r="F30" s="1429"/>
      <c r="G30" s="1429"/>
      <c r="H30" s="1429"/>
      <c r="I30" s="1429"/>
      <c r="J30" s="1429"/>
      <c r="K30" s="1429"/>
      <c r="L30" s="1429"/>
      <c r="M30" s="1429"/>
      <c r="N30" s="1429"/>
      <c r="O30" s="1429"/>
      <c r="P30" s="1429"/>
      <c r="Q30" s="1429"/>
      <c r="R30" s="1429"/>
    </row>
    <row r="31" spans="1:18" ht="17.25" customHeight="1">
      <c r="A31" s="1429" t="s">
        <v>2997</v>
      </c>
      <c r="B31" s="1429"/>
      <c r="C31" s="1429"/>
      <c r="D31" s="1429"/>
      <c r="E31" s="1429"/>
      <c r="F31" s="1429"/>
      <c r="G31" s="1429"/>
      <c r="H31" s="1429"/>
      <c r="I31" s="1429"/>
      <c r="J31" s="1429"/>
      <c r="K31" s="1429"/>
      <c r="L31" s="1429"/>
      <c r="M31" s="1429"/>
      <c r="N31" s="1429"/>
      <c r="O31" s="1429"/>
      <c r="P31" s="1429"/>
      <c r="Q31" s="1429"/>
      <c r="R31" s="1429"/>
    </row>
    <row r="32" spans="1:18" ht="17.25" customHeight="1">
      <c r="A32" s="1429" t="s">
        <v>2998</v>
      </c>
      <c r="B32" s="1429"/>
      <c r="C32" s="1429"/>
      <c r="D32" s="1429"/>
      <c r="E32" s="1429"/>
      <c r="F32" s="1429"/>
      <c r="G32" s="1429"/>
      <c r="H32" s="1429"/>
      <c r="I32" s="1429"/>
      <c r="J32" s="1429"/>
      <c r="K32" s="1429"/>
      <c r="L32" s="1429"/>
      <c r="M32" s="1429"/>
      <c r="N32" s="1429"/>
      <c r="O32" s="1429"/>
      <c r="P32" s="1429"/>
      <c r="Q32" s="1429"/>
      <c r="R32" s="1429"/>
    </row>
    <row r="33" spans="1:18" ht="17.25" customHeight="1">
      <c r="A33" s="1429" t="s">
        <v>2999</v>
      </c>
      <c r="B33" s="1429"/>
      <c r="C33" s="1429"/>
      <c r="D33" s="1429"/>
      <c r="E33" s="1429"/>
      <c r="F33" s="1429"/>
      <c r="G33" s="1429"/>
      <c r="H33" s="1429"/>
      <c r="I33" s="1429"/>
      <c r="J33" s="1429"/>
      <c r="K33" s="1429"/>
      <c r="L33" s="1429"/>
      <c r="M33" s="1429"/>
      <c r="N33" s="1429"/>
      <c r="O33" s="1429"/>
      <c r="P33" s="1429"/>
      <c r="Q33" s="1429"/>
      <c r="R33" s="1429"/>
    </row>
    <row r="34" spans="1:18" ht="17.25" customHeight="1">
      <c r="A34" s="1429" t="s">
        <v>3000</v>
      </c>
      <c r="B34" s="1429"/>
      <c r="C34" s="1429"/>
      <c r="D34" s="1429"/>
      <c r="E34" s="1429"/>
      <c r="F34" s="1429"/>
      <c r="G34" s="1429"/>
      <c r="H34" s="1429"/>
      <c r="I34" s="1429"/>
      <c r="J34" s="1429"/>
      <c r="K34" s="1429"/>
      <c r="L34" s="1429"/>
      <c r="M34" s="1429"/>
      <c r="N34" s="1429"/>
      <c r="O34" s="1429"/>
      <c r="P34" s="1429"/>
      <c r="Q34" s="1429"/>
      <c r="R34" s="1429"/>
    </row>
    <row r="35" spans="1:18" ht="17.25" customHeight="1">
      <c r="A35" s="1429" t="s">
        <v>3001</v>
      </c>
      <c r="B35" s="1429"/>
      <c r="C35" s="1429"/>
      <c r="D35" s="1429"/>
      <c r="E35" s="1429"/>
      <c r="F35" s="1429"/>
      <c r="G35" s="1429"/>
      <c r="H35" s="1429"/>
      <c r="I35" s="1429"/>
      <c r="J35" s="1429"/>
      <c r="K35" s="1429"/>
      <c r="L35" s="1429"/>
      <c r="M35" s="1429"/>
      <c r="N35" s="1429"/>
      <c r="O35" s="1429"/>
      <c r="P35" s="1429"/>
      <c r="Q35" s="1429"/>
      <c r="R35" s="1429"/>
    </row>
    <row r="36" spans="1:18" ht="17.25" customHeight="1">
      <c r="A36" s="1429" t="s">
        <v>3002</v>
      </c>
      <c r="B36" s="1429"/>
      <c r="C36" s="1429"/>
      <c r="D36" s="1429"/>
      <c r="E36" s="1429"/>
      <c r="F36" s="1429"/>
      <c r="G36" s="1429"/>
      <c r="H36" s="1429"/>
      <c r="I36" s="1429"/>
      <c r="J36" s="1429"/>
      <c r="K36" s="1429"/>
      <c r="L36" s="1429"/>
      <c r="M36" s="1429"/>
      <c r="N36" s="1429"/>
      <c r="O36" s="1429"/>
      <c r="P36" s="1429"/>
      <c r="Q36" s="1429"/>
      <c r="R36" s="1429"/>
    </row>
    <row r="37" spans="1:18" ht="17.25" customHeight="1">
      <c r="A37" s="1429" t="s">
        <v>3003</v>
      </c>
      <c r="B37" s="1429"/>
      <c r="C37" s="1429"/>
      <c r="D37" s="1429"/>
      <c r="E37" s="1429"/>
      <c r="F37" s="1429"/>
      <c r="G37" s="1429"/>
      <c r="H37" s="1429"/>
      <c r="I37" s="1429"/>
      <c r="J37" s="1429"/>
      <c r="K37" s="1429"/>
      <c r="L37" s="1429"/>
      <c r="M37" s="1429"/>
      <c r="N37" s="1429"/>
      <c r="O37" s="1429"/>
      <c r="P37" s="1429"/>
      <c r="Q37" s="1429"/>
      <c r="R37" s="1429"/>
    </row>
    <row r="38" spans="1:18" ht="18.75" customHeight="1">
      <c r="A38" s="1524"/>
      <c r="B38" s="1524"/>
      <c r="C38" s="1524"/>
      <c r="D38" s="1524"/>
      <c r="E38" s="1524"/>
      <c r="F38" s="1524"/>
      <c r="G38" s="1524"/>
      <c r="H38" s="1524"/>
      <c r="I38" s="1524"/>
      <c r="J38" s="1524"/>
      <c r="K38" s="1524"/>
      <c r="L38" s="1524"/>
      <c r="M38" s="1524"/>
      <c r="N38" s="1524"/>
      <c r="O38" s="1524"/>
      <c r="P38" s="1524"/>
      <c r="Q38" s="1524"/>
      <c r="R38" s="1524"/>
    </row>
    <row r="39" spans="1:18" ht="18.75" customHeight="1">
      <c r="A39" s="1524"/>
      <c r="B39" s="1524"/>
      <c r="C39" s="1524"/>
      <c r="D39" s="1524"/>
      <c r="E39" s="1524"/>
      <c r="F39" s="1524"/>
      <c r="G39" s="1524"/>
      <c r="H39" s="1524"/>
      <c r="I39" s="1524"/>
      <c r="J39" s="1524"/>
      <c r="K39" s="1524"/>
      <c r="L39" s="1524"/>
      <c r="M39" s="1524"/>
      <c r="N39" s="1524"/>
      <c r="O39" s="1524"/>
      <c r="P39" s="1524"/>
      <c r="Q39" s="1524"/>
      <c r="R39" s="1524"/>
    </row>
  </sheetData>
  <mergeCells count="30">
    <mergeCell ref="A14:N14"/>
    <mergeCell ref="O14:Q14"/>
    <mergeCell ref="A16:D20"/>
    <mergeCell ref="F16:R16"/>
    <mergeCell ref="F17:R17"/>
    <mergeCell ref="F18:R18"/>
    <mergeCell ref="F19:R19"/>
    <mergeCell ref="F20:R20"/>
    <mergeCell ref="A8:D8"/>
    <mergeCell ref="E8:R8"/>
    <mergeCell ref="A12:N12"/>
    <mergeCell ref="O12:Q12"/>
    <mergeCell ref="A13:N13"/>
    <mergeCell ref="O13:Q13"/>
    <mergeCell ref="A11:B11"/>
    <mergeCell ref="C11:D11"/>
    <mergeCell ref="K11:L11"/>
    <mergeCell ref="C3:I3"/>
    <mergeCell ref="L3:M3"/>
    <mergeCell ref="A4:R4"/>
    <mergeCell ref="A6:D6"/>
    <mergeCell ref="E6:R6"/>
    <mergeCell ref="M7:N7"/>
    <mergeCell ref="O7:P7"/>
    <mergeCell ref="Q7:R7"/>
    <mergeCell ref="A7:D7"/>
    <mergeCell ref="E7:F7"/>
    <mergeCell ref="G7:H7"/>
    <mergeCell ref="I7:J7"/>
    <mergeCell ref="K7:L7"/>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BF455-D690-42E9-BBCC-42C4CC16DA41}">
  <sheetPr>
    <pageSetUpPr fitToPage="1"/>
  </sheetPr>
  <dimension ref="A1:M77"/>
  <sheetViews>
    <sheetView showGridLines="0" zoomScaleNormal="100" zoomScaleSheetLayoutView="100" workbookViewId="0">
      <selection activeCell="N9" sqref="N9"/>
    </sheetView>
  </sheetViews>
  <sheetFormatPr defaultColWidth="9" defaultRowHeight="18.75"/>
  <cols>
    <col min="1" max="1" width="22.125" style="1643" customWidth="1"/>
    <col min="2" max="2" width="3.625" style="1643" customWidth="1"/>
    <col min="3" max="3" width="8" style="1643" customWidth="1"/>
    <col min="4" max="4" width="3.625" style="1643" customWidth="1"/>
    <col min="5" max="5" width="15" style="1643" customWidth="1"/>
    <col min="6" max="6" width="3.625" style="1643" customWidth="1"/>
    <col min="7" max="7" width="18" style="1643" customWidth="1"/>
    <col min="8" max="8" width="8.375" style="1643" customWidth="1"/>
    <col min="9" max="9" width="3.625" style="1643" customWidth="1"/>
    <col min="10" max="10" width="9.25" style="1643" customWidth="1"/>
    <col min="11" max="11" width="5.625" style="1643" customWidth="1"/>
    <col min="12" max="12" width="3.5" style="1643" customWidth="1"/>
    <col min="13" max="16384" width="9" style="1643"/>
  </cols>
  <sheetData>
    <row r="1" spans="1:12">
      <c r="A1" s="2902" t="s">
        <v>379</v>
      </c>
      <c r="B1" s="2902"/>
      <c r="C1" s="2902"/>
      <c r="D1" s="2902"/>
      <c r="E1" s="2902"/>
      <c r="F1" s="2902"/>
      <c r="G1" s="2902"/>
      <c r="H1" s="2902"/>
      <c r="I1" s="2902"/>
      <c r="J1" s="2902"/>
      <c r="K1" s="2902"/>
      <c r="L1" s="1642"/>
    </row>
    <row r="2" spans="1:12" ht="18.75" customHeight="1">
      <c r="A2" s="2903" t="s">
        <v>380</v>
      </c>
      <c r="B2" s="2903"/>
      <c r="C2" s="2903"/>
      <c r="D2" s="2903"/>
      <c r="E2" s="2903"/>
      <c r="F2" s="2903"/>
      <c r="G2" s="2903"/>
      <c r="H2" s="2903"/>
      <c r="I2" s="2903"/>
      <c r="J2" s="2903"/>
      <c r="K2" s="2903"/>
      <c r="L2" s="1644"/>
    </row>
    <row r="3" spans="1:12">
      <c r="A3" s="2904" t="s">
        <v>2401</v>
      </c>
      <c r="B3" s="2904"/>
      <c r="C3" s="2904"/>
      <c r="D3" s="2904"/>
      <c r="E3" s="2904"/>
      <c r="F3" s="2904"/>
      <c r="G3" s="2904"/>
      <c r="H3" s="2904"/>
      <c r="I3" s="2904"/>
      <c r="J3" s="2904"/>
      <c r="K3" s="2904"/>
      <c r="L3" s="1645"/>
    </row>
    <row r="4" spans="1:12" ht="19.5" thickBot="1">
      <c r="A4" s="1645"/>
      <c r="B4" s="1645"/>
      <c r="C4" s="1645"/>
      <c r="D4" s="1645"/>
      <c r="E4" s="1646" t="s">
        <v>381</v>
      </c>
      <c r="F4" s="1646"/>
      <c r="G4" s="1646"/>
      <c r="H4" s="1646"/>
      <c r="I4" s="1646"/>
      <c r="J4" s="1646"/>
      <c r="K4" s="1645"/>
      <c r="L4" s="1645"/>
    </row>
    <row r="5" spans="1:12" ht="19.5" thickBot="1">
      <c r="A5" s="1645"/>
      <c r="B5" s="1645"/>
      <c r="C5" s="1645"/>
      <c r="D5" s="1645"/>
      <c r="E5" s="1646" t="s">
        <v>382</v>
      </c>
      <c r="F5" s="1646"/>
      <c r="G5" s="1646"/>
      <c r="H5" s="1646"/>
      <c r="I5" s="1646"/>
      <c r="J5" s="1646"/>
      <c r="K5" s="1645"/>
      <c r="L5" s="1645"/>
    </row>
    <row r="6" spans="1:12" ht="18.75" customHeight="1">
      <c r="A6" s="1645"/>
      <c r="B6" s="1645"/>
      <c r="C6" s="1645"/>
      <c r="D6" s="1645"/>
      <c r="E6" s="2905" t="s">
        <v>383</v>
      </c>
      <c r="F6" s="2905"/>
      <c r="G6" s="2905"/>
      <c r="H6" s="2905"/>
      <c r="I6" s="2905"/>
      <c r="J6" s="2905"/>
      <c r="K6" s="1645"/>
      <c r="L6" s="1645"/>
    </row>
    <row r="7" spans="1:12" ht="24.95" customHeight="1" thickBot="1">
      <c r="E7" s="1646" t="s">
        <v>384</v>
      </c>
      <c r="F7" s="1646"/>
      <c r="G7" s="1646"/>
      <c r="H7" s="1646"/>
      <c r="I7" s="1646"/>
      <c r="J7" s="1646"/>
    </row>
    <row r="8" spans="1:12" ht="24.95" customHeight="1" thickBot="1">
      <c r="E8" s="1646" t="s">
        <v>385</v>
      </c>
      <c r="F8" s="1646"/>
      <c r="G8" s="1646"/>
      <c r="H8" s="1646"/>
      <c r="I8" s="1646"/>
      <c r="J8" s="1646"/>
    </row>
    <row r="9" spans="1:12">
      <c r="A9" s="1647"/>
      <c r="B9" s="1647"/>
      <c r="C9" s="1647"/>
      <c r="D9" s="1647"/>
    </row>
    <row r="10" spans="1:12">
      <c r="A10" s="1647" t="s">
        <v>2402</v>
      </c>
      <c r="B10" s="1647"/>
      <c r="C10" s="1647"/>
      <c r="D10" s="1647"/>
    </row>
    <row r="11" spans="1:12">
      <c r="A11" s="1647" t="s">
        <v>5459</v>
      </c>
      <c r="B11" s="1647"/>
      <c r="C11" s="1647"/>
      <c r="D11" s="1647"/>
    </row>
    <row r="12" spans="1:12" ht="44.25" customHeight="1">
      <c r="A12" s="2900" t="s">
        <v>386</v>
      </c>
      <c r="B12" s="2901"/>
      <c r="C12" s="2896" t="s">
        <v>387</v>
      </c>
      <c r="D12" s="2897"/>
      <c r="E12" s="2897"/>
      <c r="F12" s="2897"/>
      <c r="G12" s="2897"/>
      <c r="H12" s="2897"/>
      <c r="I12" s="2897"/>
      <c r="J12" s="2897"/>
      <c r="K12" s="2897"/>
      <c r="L12" s="2898"/>
    </row>
    <row r="13" spans="1:12" ht="50.25" customHeight="1">
      <c r="A13" s="1648"/>
      <c r="B13" s="1648" t="s">
        <v>2403</v>
      </c>
      <c r="C13" s="2896"/>
      <c r="D13" s="2897"/>
      <c r="E13" s="2897"/>
      <c r="F13" s="2897"/>
      <c r="G13" s="2897"/>
      <c r="H13" s="2897"/>
      <c r="I13" s="2897"/>
      <c r="J13" s="2897"/>
      <c r="K13" s="2898"/>
      <c r="L13" s="1649" t="s">
        <v>2403</v>
      </c>
    </row>
    <row r="14" spans="1:12">
      <c r="A14" s="1650"/>
      <c r="B14" s="1650"/>
      <c r="C14" s="2899"/>
      <c r="D14" s="2899"/>
      <c r="E14" s="2899"/>
      <c r="F14" s="1651"/>
      <c r="G14" s="1652"/>
      <c r="H14" s="1652"/>
      <c r="I14" s="1652"/>
      <c r="J14" s="1652"/>
      <c r="K14" s="1653"/>
      <c r="L14" s="1653"/>
    </row>
    <row r="15" spans="1:12">
      <c r="A15" s="1647" t="s">
        <v>5460</v>
      </c>
      <c r="B15" s="1647"/>
      <c r="C15" s="1647"/>
      <c r="D15" s="1647"/>
    </row>
    <row r="16" spans="1:12" ht="52.5" customHeight="1">
      <c r="A16" s="2900" t="s">
        <v>388</v>
      </c>
      <c r="B16" s="2901"/>
      <c r="C16" s="2896" t="s">
        <v>2404</v>
      </c>
      <c r="D16" s="2897"/>
      <c r="E16" s="2897"/>
      <c r="F16" s="2898"/>
      <c r="G16" s="2896" t="s">
        <v>387</v>
      </c>
      <c r="H16" s="2897"/>
      <c r="I16" s="2897"/>
      <c r="J16" s="2897"/>
      <c r="K16" s="2897"/>
      <c r="L16" s="2898"/>
    </row>
    <row r="17" spans="1:13" ht="18.75" customHeight="1">
      <c r="A17" s="2896"/>
      <c r="B17" s="2898"/>
      <c r="C17" s="2896"/>
      <c r="D17" s="2897"/>
      <c r="E17" s="2898"/>
      <c r="F17" s="1654" t="s">
        <v>2403</v>
      </c>
      <c r="G17" s="2896"/>
      <c r="H17" s="2897"/>
      <c r="I17" s="2897"/>
      <c r="J17" s="2897"/>
      <c r="K17" s="2898"/>
      <c r="L17" s="1649" t="s">
        <v>2403</v>
      </c>
    </row>
    <row r="18" spans="1:13" ht="18.75" customHeight="1">
      <c r="A18" s="2896"/>
      <c r="B18" s="2898"/>
      <c r="C18" s="2896"/>
      <c r="D18" s="2897"/>
      <c r="E18" s="2898"/>
      <c r="F18" s="1654" t="s">
        <v>2403</v>
      </c>
      <c r="G18" s="2896"/>
      <c r="H18" s="2897"/>
      <c r="I18" s="2897"/>
      <c r="J18" s="2897"/>
      <c r="K18" s="2898"/>
      <c r="L18" s="1649" t="s">
        <v>2403</v>
      </c>
    </row>
    <row r="19" spans="1:13" ht="18.75" customHeight="1">
      <c r="A19" s="2896"/>
      <c r="B19" s="2898"/>
      <c r="C19" s="2896"/>
      <c r="D19" s="2897"/>
      <c r="E19" s="2898"/>
      <c r="F19" s="1654" t="s">
        <v>2403</v>
      </c>
      <c r="G19" s="2896"/>
      <c r="H19" s="2897"/>
      <c r="I19" s="2897"/>
      <c r="J19" s="2897"/>
      <c r="K19" s="2898"/>
      <c r="L19" s="1649" t="s">
        <v>2403</v>
      </c>
    </row>
    <row r="20" spans="1:13" ht="18.75" customHeight="1">
      <c r="A20" s="2896"/>
      <c r="B20" s="2898"/>
      <c r="C20" s="2896"/>
      <c r="D20" s="2897"/>
      <c r="E20" s="2898"/>
      <c r="F20" s="1654" t="s">
        <v>2403</v>
      </c>
      <c r="G20" s="2896"/>
      <c r="H20" s="2897"/>
      <c r="I20" s="2897"/>
      <c r="J20" s="2897"/>
      <c r="K20" s="2898"/>
      <c r="L20" s="1649" t="s">
        <v>2403</v>
      </c>
    </row>
    <row r="21" spans="1:13" ht="18.75" customHeight="1">
      <c r="A21" s="2896"/>
      <c r="B21" s="2898"/>
      <c r="C21" s="2896"/>
      <c r="D21" s="2897"/>
      <c r="E21" s="2898"/>
      <c r="F21" s="1654" t="s">
        <v>2403</v>
      </c>
      <c r="G21" s="2896"/>
      <c r="H21" s="2897"/>
      <c r="I21" s="2897"/>
      <c r="J21" s="2897"/>
      <c r="K21" s="2898"/>
      <c r="L21" s="1649" t="s">
        <v>2403</v>
      </c>
    </row>
    <row r="22" spans="1:13" ht="18.75" customHeight="1">
      <c r="A22" s="2896"/>
      <c r="B22" s="2898"/>
      <c r="C22" s="2896"/>
      <c r="D22" s="2897"/>
      <c r="E22" s="2898"/>
      <c r="F22" s="1654" t="s">
        <v>2403</v>
      </c>
      <c r="G22" s="2896"/>
      <c r="H22" s="2897"/>
      <c r="I22" s="2897"/>
      <c r="J22" s="2897"/>
      <c r="K22" s="2898"/>
      <c r="L22" s="1649" t="s">
        <v>2403</v>
      </c>
    </row>
    <row r="23" spans="1:13" ht="18.75" customHeight="1">
      <c r="A23" s="1655"/>
      <c r="B23" s="1655"/>
      <c r="C23" s="1655"/>
      <c r="D23" s="1655"/>
      <c r="E23" s="1655"/>
      <c r="F23" s="1655"/>
      <c r="G23" s="1655"/>
      <c r="H23" s="1655"/>
      <c r="I23" s="1655"/>
      <c r="J23" s="1655"/>
      <c r="K23" s="1655"/>
      <c r="L23" s="1655"/>
    </row>
    <row r="24" spans="1:13" ht="18.75" customHeight="1">
      <c r="A24" s="1647" t="s">
        <v>5461</v>
      </c>
      <c r="B24" s="1655"/>
      <c r="C24" s="1655"/>
      <c r="D24" s="1655"/>
      <c r="E24" s="1655"/>
      <c r="F24" s="1655"/>
      <c r="G24" s="1655"/>
      <c r="H24" s="1655"/>
      <c r="I24" s="1655"/>
      <c r="J24" s="1655"/>
      <c r="K24" s="1655"/>
      <c r="L24" s="1655"/>
    </row>
    <row r="25" spans="1:13" ht="30" customHeight="1">
      <c r="A25" s="1649" t="s">
        <v>5462</v>
      </c>
      <c r="B25" s="2896" t="s">
        <v>5463</v>
      </c>
      <c r="C25" s="2898"/>
      <c r="D25" s="2896" t="s">
        <v>5464</v>
      </c>
      <c r="E25" s="2897"/>
      <c r="F25" s="2897"/>
      <c r="G25" s="1649" t="s">
        <v>5465</v>
      </c>
      <c r="H25" s="2896" t="s">
        <v>5466</v>
      </c>
      <c r="I25" s="2897"/>
      <c r="J25" s="2897"/>
      <c r="K25" s="2897"/>
      <c r="L25" s="2898"/>
    </row>
    <row r="26" spans="1:13" ht="56.25" customHeight="1">
      <c r="A26" s="1656"/>
      <c r="B26" s="2900" t="s">
        <v>5467</v>
      </c>
      <c r="C26" s="2901"/>
      <c r="D26" s="2900" t="s">
        <v>5468</v>
      </c>
      <c r="E26" s="2906"/>
      <c r="F26" s="2906"/>
      <c r="G26" s="1656"/>
      <c r="H26" s="2900" t="s">
        <v>5469</v>
      </c>
      <c r="I26" s="2906"/>
      <c r="J26" s="2906"/>
      <c r="K26" s="2906"/>
      <c r="L26" s="2901"/>
      <c r="M26" s="1657"/>
    </row>
    <row r="27" spans="1:13" ht="56.25" customHeight="1">
      <c r="A27" s="1656"/>
      <c r="B27" s="2900" t="s">
        <v>5467</v>
      </c>
      <c r="C27" s="2901"/>
      <c r="D27" s="2900" t="s">
        <v>5470</v>
      </c>
      <c r="E27" s="2906"/>
      <c r="F27" s="2906"/>
      <c r="G27" s="1656"/>
      <c r="H27" s="2900" t="s">
        <v>5469</v>
      </c>
      <c r="I27" s="2906"/>
      <c r="J27" s="2906"/>
      <c r="K27" s="2906"/>
      <c r="L27" s="2901"/>
      <c r="M27" s="1657"/>
    </row>
    <row r="28" spans="1:13" ht="56.25" customHeight="1">
      <c r="A28" s="1656"/>
      <c r="B28" s="2900" t="s">
        <v>5467</v>
      </c>
      <c r="C28" s="2901"/>
      <c r="D28" s="2900" t="s">
        <v>5470</v>
      </c>
      <c r="E28" s="2906"/>
      <c r="F28" s="2906"/>
      <c r="G28" s="1656"/>
      <c r="H28" s="2900" t="s">
        <v>5469</v>
      </c>
      <c r="I28" s="2906"/>
      <c r="J28" s="2906"/>
      <c r="K28" s="2906"/>
      <c r="L28" s="2901"/>
      <c r="M28" s="1657"/>
    </row>
    <row r="29" spans="1:13" ht="56.25" customHeight="1">
      <c r="A29" s="1656"/>
      <c r="B29" s="2900" t="s">
        <v>5467</v>
      </c>
      <c r="C29" s="2901"/>
      <c r="D29" s="2900" t="s">
        <v>5470</v>
      </c>
      <c r="E29" s="2906"/>
      <c r="F29" s="2906"/>
      <c r="G29" s="1656"/>
      <c r="H29" s="2900" t="s">
        <v>5469</v>
      </c>
      <c r="I29" s="2906"/>
      <c r="J29" s="2906"/>
      <c r="K29" s="2906"/>
      <c r="L29" s="2901"/>
      <c r="M29" s="1657"/>
    </row>
    <row r="30" spans="1:13" ht="56.25" customHeight="1">
      <c r="A30" s="1656"/>
      <c r="B30" s="2900" t="s">
        <v>5467</v>
      </c>
      <c r="C30" s="2901"/>
      <c r="D30" s="2900" t="s">
        <v>5470</v>
      </c>
      <c r="E30" s="2906"/>
      <c r="F30" s="2906"/>
      <c r="G30" s="1656"/>
      <c r="H30" s="2900" t="s">
        <v>5469</v>
      </c>
      <c r="I30" s="2906"/>
      <c r="J30" s="2906"/>
      <c r="K30" s="2906"/>
      <c r="L30" s="2901"/>
      <c r="M30" s="1657"/>
    </row>
    <row r="31" spans="1:13">
      <c r="A31" s="1647"/>
      <c r="B31" s="1647"/>
      <c r="C31" s="1647"/>
      <c r="D31" s="1647"/>
    </row>
    <row r="32" spans="1:13">
      <c r="A32" s="1647" t="s">
        <v>389</v>
      </c>
      <c r="B32" s="1647"/>
      <c r="C32" s="1647"/>
      <c r="D32" s="1647"/>
    </row>
    <row r="33" spans="1:12" ht="38.25" customHeight="1">
      <c r="A33" s="2896"/>
      <c r="B33" s="2898"/>
      <c r="C33" s="2896" t="s">
        <v>390</v>
      </c>
      <c r="D33" s="2897"/>
      <c r="E33" s="2897"/>
      <c r="F33" s="2898"/>
      <c r="G33" s="2896" t="s">
        <v>391</v>
      </c>
      <c r="H33" s="2897"/>
      <c r="I33" s="2897"/>
      <c r="J33" s="2897"/>
      <c r="K33" s="2897"/>
      <c r="L33" s="2898"/>
    </row>
    <row r="34" spans="1:12" ht="57.75" customHeight="1">
      <c r="A34" s="2896"/>
      <c r="B34" s="2898"/>
      <c r="C34" s="2896" t="s">
        <v>392</v>
      </c>
      <c r="D34" s="2898"/>
      <c r="E34" s="2896" t="s">
        <v>5471</v>
      </c>
      <c r="F34" s="2898"/>
      <c r="G34" s="2907" t="s">
        <v>5472</v>
      </c>
      <c r="H34" s="2908"/>
      <c r="I34" s="2909"/>
      <c r="J34" s="2896" t="s">
        <v>5471</v>
      </c>
      <c r="K34" s="2897"/>
      <c r="L34" s="2898"/>
    </row>
    <row r="35" spans="1:12" ht="18.75" customHeight="1">
      <c r="A35" s="2910" t="s">
        <v>393</v>
      </c>
      <c r="B35" s="2911"/>
      <c r="C35" s="2916"/>
      <c r="D35" s="2916" t="s">
        <v>2403</v>
      </c>
      <c r="E35" s="2916"/>
      <c r="F35" s="2916" t="s">
        <v>2403</v>
      </c>
      <c r="G35" s="2907"/>
      <c r="H35" s="2909"/>
      <c r="I35" s="1658" t="s">
        <v>2403</v>
      </c>
      <c r="J35" s="2910"/>
      <c r="K35" s="2911"/>
      <c r="L35" s="2916" t="s">
        <v>2403</v>
      </c>
    </row>
    <row r="36" spans="1:12" ht="18.75" customHeight="1">
      <c r="A36" s="2912"/>
      <c r="B36" s="2913"/>
      <c r="C36" s="2917"/>
      <c r="D36" s="2917"/>
      <c r="E36" s="2917"/>
      <c r="F36" s="2917"/>
      <c r="G36" s="1658" t="s">
        <v>394</v>
      </c>
      <c r="H36" s="1658"/>
      <c r="I36" s="1658" t="s">
        <v>2403</v>
      </c>
      <c r="J36" s="2912"/>
      <c r="K36" s="2913"/>
      <c r="L36" s="2917"/>
    </row>
    <row r="37" spans="1:12" ht="18.75" customHeight="1">
      <c r="A37" s="2914"/>
      <c r="B37" s="2915"/>
      <c r="C37" s="2918"/>
      <c r="D37" s="2918"/>
      <c r="E37" s="2918"/>
      <c r="F37" s="2918"/>
      <c r="G37" s="1658" t="s">
        <v>395</v>
      </c>
      <c r="H37" s="1658"/>
      <c r="I37" s="1658" t="s">
        <v>2403</v>
      </c>
      <c r="J37" s="2914"/>
      <c r="K37" s="2915"/>
      <c r="L37" s="2918"/>
    </row>
    <row r="38" spans="1:12" ht="18.75" customHeight="1">
      <c r="A38" s="2910" t="s">
        <v>396</v>
      </c>
      <c r="B38" s="2911"/>
      <c r="C38" s="2916"/>
      <c r="D38" s="2916" t="s">
        <v>2403</v>
      </c>
      <c r="E38" s="2916"/>
      <c r="F38" s="2916" t="s">
        <v>2403</v>
      </c>
      <c r="G38" s="2907"/>
      <c r="H38" s="2909"/>
      <c r="I38" s="1658" t="s">
        <v>2403</v>
      </c>
      <c r="J38" s="2910"/>
      <c r="K38" s="2911"/>
      <c r="L38" s="2916" t="s">
        <v>2403</v>
      </c>
    </row>
    <row r="39" spans="1:12" ht="18.75" customHeight="1">
      <c r="A39" s="2912"/>
      <c r="B39" s="2913"/>
      <c r="C39" s="2917"/>
      <c r="D39" s="2917"/>
      <c r="E39" s="2917"/>
      <c r="F39" s="2917"/>
      <c r="G39" s="1658" t="s">
        <v>394</v>
      </c>
      <c r="H39" s="1658"/>
      <c r="I39" s="1658" t="s">
        <v>2403</v>
      </c>
      <c r="J39" s="2912"/>
      <c r="K39" s="2913"/>
      <c r="L39" s="2917"/>
    </row>
    <row r="40" spans="1:12" ht="18.75" customHeight="1">
      <c r="A40" s="2914"/>
      <c r="B40" s="2915"/>
      <c r="C40" s="2918"/>
      <c r="D40" s="2918"/>
      <c r="E40" s="2918"/>
      <c r="F40" s="2918"/>
      <c r="G40" s="1658" t="s">
        <v>395</v>
      </c>
      <c r="H40" s="1658"/>
      <c r="I40" s="1658" t="s">
        <v>2403</v>
      </c>
      <c r="J40" s="2914"/>
      <c r="K40" s="2915"/>
      <c r="L40" s="2918"/>
    </row>
    <row r="41" spans="1:12" ht="18.75" customHeight="1">
      <c r="A41" s="2910" t="s">
        <v>397</v>
      </c>
      <c r="B41" s="2911"/>
      <c r="C41" s="2916"/>
      <c r="D41" s="2916" t="s">
        <v>2403</v>
      </c>
      <c r="E41" s="2916"/>
      <c r="F41" s="2916" t="s">
        <v>2403</v>
      </c>
      <c r="G41" s="2907"/>
      <c r="H41" s="2909"/>
      <c r="I41" s="1658" t="s">
        <v>2403</v>
      </c>
      <c r="J41" s="2910"/>
      <c r="K41" s="2911"/>
      <c r="L41" s="2916" t="s">
        <v>2403</v>
      </c>
    </row>
    <row r="42" spans="1:12" ht="18.75" customHeight="1">
      <c r="A42" s="2912"/>
      <c r="B42" s="2913"/>
      <c r="C42" s="2917"/>
      <c r="D42" s="2917"/>
      <c r="E42" s="2917"/>
      <c r="F42" s="2917"/>
      <c r="G42" s="1658" t="s">
        <v>394</v>
      </c>
      <c r="H42" s="1658"/>
      <c r="I42" s="1658" t="s">
        <v>2403</v>
      </c>
      <c r="J42" s="2912"/>
      <c r="K42" s="2913"/>
      <c r="L42" s="2917"/>
    </row>
    <row r="43" spans="1:12" ht="18.75" customHeight="1">
      <c r="A43" s="2914"/>
      <c r="B43" s="2915"/>
      <c r="C43" s="2918"/>
      <c r="D43" s="2918"/>
      <c r="E43" s="2918"/>
      <c r="F43" s="2918"/>
      <c r="G43" s="1658" t="s">
        <v>395</v>
      </c>
      <c r="H43" s="1658"/>
      <c r="I43" s="1658" t="s">
        <v>2403</v>
      </c>
      <c r="J43" s="2914"/>
      <c r="K43" s="2915"/>
      <c r="L43" s="2918"/>
    </row>
    <row r="44" spans="1:12" ht="18.75" customHeight="1">
      <c r="A44" s="2910" t="s">
        <v>398</v>
      </c>
      <c r="B44" s="2911"/>
      <c r="C44" s="2916"/>
      <c r="D44" s="2916" t="s">
        <v>2403</v>
      </c>
      <c r="E44" s="2916"/>
      <c r="F44" s="2916" t="s">
        <v>2403</v>
      </c>
      <c r="G44" s="2907"/>
      <c r="H44" s="2909"/>
      <c r="I44" s="1658" t="s">
        <v>2403</v>
      </c>
      <c r="J44" s="2910"/>
      <c r="K44" s="2911"/>
      <c r="L44" s="2916" t="s">
        <v>2403</v>
      </c>
    </row>
    <row r="45" spans="1:12" ht="18.75" customHeight="1">
      <c r="A45" s="2912"/>
      <c r="B45" s="2913"/>
      <c r="C45" s="2917"/>
      <c r="D45" s="2917"/>
      <c r="E45" s="2917"/>
      <c r="F45" s="2917"/>
      <c r="G45" s="1658" t="s">
        <v>394</v>
      </c>
      <c r="H45" s="1658"/>
      <c r="I45" s="1658" t="s">
        <v>2403</v>
      </c>
      <c r="J45" s="2912"/>
      <c r="K45" s="2913"/>
      <c r="L45" s="2917"/>
    </row>
    <row r="46" spans="1:12" ht="18.75" customHeight="1">
      <c r="A46" s="2914"/>
      <c r="B46" s="2915"/>
      <c r="C46" s="2918"/>
      <c r="D46" s="2918"/>
      <c r="E46" s="2918"/>
      <c r="F46" s="2918"/>
      <c r="G46" s="1658" t="s">
        <v>395</v>
      </c>
      <c r="H46" s="1658"/>
      <c r="I46" s="1658" t="s">
        <v>2403</v>
      </c>
      <c r="J46" s="2914"/>
      <c r="K46" s="2915"/>
      <c r="L46" s="2918"/>
    </row>
    <row r="47" spans="1:12" ht="18.75" customHeight="1">
      <c r="A47" s="2910" t="s">
        <v>399</v>
      </c>
      <c r="B47" s="2911"/>
      <c r="C47" s="2916"/>
      <c r="D47" s="2916" t="s">
        <v>2403</v>
      </c>
      <c r="E47" s="2916"/>
      <c r="F47" s="2916" t="s">
        <v>2403</v>
      </c>
      <c r="G47" s="2907"/>
      <c r="H47" s="2909"/>
      <c r="I47" s="1658" t="s">
        <v>2403</v>
      </c>
      <c r="J47" s="2910"/>
      <c r="K47" s="2911"/>
      <c r="L47" s="2916" t="s">
        <v>2403</v>
      </c>
    </row>
    <row r="48" spans="1:12" ht="18.75" customHeight="1">
      <c r="A48" s="2912"/>
      <c r="B48" s="2913"/>
      <c r="C48" s="2917"/>
      <c r="D48" s="2917"/>
      <c r="E48" s="2917"/>
      <c r="F48" s="2917"/>
      <c r="G48" s="1658" t="s">
        <v>394</v>
      </c>
      <c r="H48" s="1658"/>
      <c r="I48" s="1658" t="s">
        <v>2403</v>
      </c>
      <c r="J48" s="2912"/>
      <c r="K48" s="2913"/>
      <c r="L48" s="2917"/>
    </row>
    <row r="49" spans="1:12" ht="18.75" customHeight="1">
      <c r="A49" s="2914"/>
      <c r="B49" s="2915"/>
      <c r="C49" s="2918"/>
      <c r="D49" s="2918"/>
      <c r="E49" s="2918"/>
      <c r="F49" s="2918"/>
      <c r="G49" s="1658" t="s">
        <v>395</v>
      </c>
      <c r="H49" s="1658"/>
      <c r="I49" s="1658" t="s">
        <v>2403</v>
      </c>
      <c r="J49" s="2914"/>
      <c r="K49" s="2915"/>
      <c r="L49" s="2918"/>
    </row>
    <row r="50" spans="1:12" ht="18.75" customHeight="1">
      <c r="A50" s="2910" t="s">
        <v>400</v>
      </c>
      <c r="B50" s="2911"/>
      <c r="C50" s="2916"/>
      <c r="D50" s="2916" t="s">
        <v>2403</v>
      </c>
      <c r="E50" s="2916"/>
      <c r="F50" s="2916" t="s">
        <v>2403</v>
      </c>
      <c r="G50" s="2907"/>
      <c r="H50" s="2909"/>
      <c r="I50" s="1658" t="s">
        <v>2403</v>
      </c>
      <c r="J50" s="2910"/>
      <c r="K50" s="2911"/>
      <c r="L50" s="2916" t="s">
        <v>2403</v>
      </c>
    </row>
    <row r="51" spans="1:12" ht="18.75" customHeight="1">
      <c r="A51" s="2912"/>
      <c r="B51" s="2913"/>
      <c r="C51" s="2917"/>
      <c r="D51" s="2917"/>
      <c r="E51" s="2917"/>
      <c r="F51" s="2917"/>
      <c r="G51" s="1658" t="s">
        <v>394</v>
      </c>
      <c r="H51" s="1658"/>
      <c r="I51" s="1658" t="s">
        <v>2403</v>
      </c>
      <c r="J51" s="2912"/>
      <c r="K51" s="2913"/>
      <c r="L51" s="2917"/>
    </row>
    <row r="52" spans="1:12" ht="18.75" customHeight="1">
      <c r="A52" s="2914"/>
      <c r="B52" s="2915"/>
      <c r="C52" s="2918"/>
      <c r="D52" s="2918"/>
      <c r="E52" s="2918"/>
      <c r="F52" s="2918"/>
      <c r="G52" s="1658" t="s">
        <v>395</v>
      </c>
      <c r="H52" s="1658"/>
      <c r="I52" s="1658" t="s">
        <v>2403</v>
      </c>
      <c r="J52" s="2914"/>
      <c r="K52" s="2915"/>
      <c r="L52" s="2918"/>
    </row>
    <row r="53" spans="1:12" ht="18.75" customHeight="1">
      <c r="A53" s="2910" t="s">
        <v>401</v>
      </c>
      <c r="B53" s="2911"/>
      <c r="C53" s="2916"/>
      <c r="D53" s="2916" t="s">
        <v>2403</v>
      </c>
      <c r="E53" s="2916"/>
      <c r="F53" s="2916" t="s">
        <v>2403</v>
      </c>
      <c r="G53" s="2907"/>
      <c r="H53" s="2909"/>
      <c r="I53" s="1658" t="s">
        <v>2403</v>
      </c>
      <c r="J53" s="2910"/>
      <c r="K53" s="2911"/>
      <c r="L53" s="2916" t="s">
        <v>2403</v>
      </c>
    </row>
    <row r="54" spans="1:12" ht="18.75" customHeight="1">
      <c r="A54" s="2912"/>
      <c r="B54" s="2913"/>
      <c r="C54" s="2917"/>
      <c r="D54" s="2917"/>
      <c r="E54" s="2917"/>
      <c r="F54" s="2917"/>
      <c r="G54" s="1658" t="s">
        <v>394</v>
      </c>
      <c r="H54" s="1658"/>
      <c r="I54" s="1658" t="s">
        <v>2403</v>
      </c>
      <c r="J54" s="2912"/>
      <c r="K54" s="2913"/>
      <c r="L54" s="2917"/>
    </row>
    <row r="55" spans="1:12" ht="18.75" customHeight="1">
      <c r="A55" s="2914"/>
      <c r="B55" s="2915"/>
      <c r="C55" s="2918"/>
      <c r="D55" s="2918"/>
      <c r="E55" s="2918"/>
      <c r="F55" s="2918"/>
      <c r="G55" s="1658" t="s">
        <v>395</v>
      </c>
      <c r="H55" s="1658"/>
      <c r="I55" s="1658" t="s">
        <v>2403</v>
      </c>
      <c r="J55" s="2914"/>
      <c r="K55" s="2915"/>
      <c r="L55" s="2918"/>
    </row>
    <row r="56" spans="1:12" ht="18.75" customHeight="1">
      <c r="A56" s="2910" t="s">
        <v>402</v>
      </c>
      <c r="B56" s="2911"/>
      <c r="C56" s="2916"/>
      <c r="D56" s="2916" t="s">
        <v>2403</v>
      </c>
      <c r="E56" s="2916"/>
      <c r="F56" s="2916" t="s">
        <v>2403</v>
      </c>
      <c r="G56" s="2907"/>
      <c r="H56" s="2909"/>
      <c r="I56" s="1658" t="s">
        <v>2403</v>
      </c>
      <c r="J56" s="2910"/>
      <c r="K56" s="2911"/>
      <c r="L56" s="2916" t="s">
        <v>2403</v>
      </c>
    </row>
    <row r="57" spans="1:12" ht="18.75" customHeight="1">
      <c r="A57" s="2912"/>
      <c r="B57" s="2913"/>
      <c r="C57" s="2917"/>
      <c r="D57" s="2917"/>
      <c r="E57" s="2917"/>
      <c r="F57" s="2917"/>
      <c r="G57" s="1658" t="s">
        <v>394</v>
      </c>
      <c r="H57" s="1658"/>
      <c r="I57" s="1658" t="s">
        <v>2403</v>
      </c>
      <c r="J57" s="2912"/>
      <c r="K57" s="2913"/>
      <c r="L57" s="2917"/>
    </row>
    <row r="58" spans="1:12" ht="18.75" customHeight="1">
      <c r="A58" s="2914"/>
      <c r="B58" s="2915"/>
      <c r="C58" s="2918"/>
      <c r="D58" s="2918"/>
      <c r="E58" s="2918"/>
      <c r="F58" s="2918"/>
      <c r="G58" s="1658" t="s">
        <v>395</v>
      </c>
      <c r="H58" s="1658"/>
      <c r="I58" s="1658" t="s">
        <v>2403</v>
      </c>
      <c r="J58" s="2914"/>
      <c r="K58" s="2915"/>
      <c r="L58" s="2918"/>
    </row>
    <row r="59" spans="1:12" ht="18.75" customHeight="1">
      <c r="A59" s="2910" t="s">
        <v>403</v>
      </c>
      <c r="B59" s="2911"/>
      <c r="C59" s="2916"/>
      <c r="D59" s="2916" t="s">
        <v>2403</v>
      </c>
      <c r="E59" s="2916"/>
      <c r="F59" s="2916" t="s">
        <v>2403</v>
      </c>
      <c r="G59" s="2907"/>
      <c r="H59" s="2909"/>
      <c r="I59" s="1658" t="s">
        <v>2403</v>
      </c>
      <c r="J59" s="2910"/>
      <c r="K59" s="2911"/>
      <c r="L59" s="2916" t="s">
        <v>2403</v>
      </c>
    </row>
    <row r="60" spans="1:12" ht="18.75" customHeight="1">
      <c r="A60" s="2912"/>
      <c r="B60" s="2913"/>
      <c r="C60" s="2917"/>
      <c r="D60" s="2917"/>
      <c r="E60" s="2917"/>
      <c r="F60" s="2917"/>
      <c r="G60" s="1658" t="s">
        <v>394</v>
      </c>
      <c r="H60" s="1658"/>
      <c r="I60" s="1658" t="s">
        <v>2403</v>
      </c>
      <c r="J60" s="2912"/>
      <c r="K60" s="2913"/>
      <c r="L60" s="2917"/>
    </row>
    <row r="61" spans="1:12" ht="18.75" customHeight="1">
      <c r="A61" s="2914"/>
      <c r="B61" s="2915"/>
      <c r="C61" s="2918"/>
      <c r="D61" s="2918"/>
      <c r="E61" s="2918"/>
      <c r="F61" s="2918"/>
      <c r="G61" s="1658" t="s">
        <v>395</v>
      </c>
      <c r="H61" s="1658"/>
      <c r="I61" s="1658" t="s">
        <v>2403</v>
      </c>
      <c r="J61" s="2914"/>
      <c r="K61" s="2915"/>
      <c r="L61" s="2918"/>
    </row>
    <row r="62" spans="1:12" ht="18.75" customHeight="1">
      <c r="A62" s="2910" t="s">
        <v>404</v>
      </c>
      <c r="B62" s="2911"/>
      <c r="C62" s="2916"/>
      <c r="D62" s="2916" t="s">
        <v>2403</v>
      </c>
      <c r="E62" s="2916"/>
      <c r="F62" s="2916" t="s">
        <v>2403</v>
      </c>
      <c r="G62" s="2907"/>
      <c r="H62" s="2909"/>
      <c r="I62" s="1658" t="s">
        <v>2403</v>
      </c>
      <c r="J62" s="2910"/>
      <c r="K62" s="2911"/>
      <c r="L62" s="2916" t="s">
        <v>2403</v>
      </c>
    </row>
    <row r="63" spans="1:12" ht="18.75" customHeight="1">
      <c r="A63" s="2912"/>
      <c r="B63" s="2913"/>
      <c r="C63" s="2917"/>
      <c r="D63" s="2917"/>
      <c r="E63" s="2917"/>
      <c r="F63" s="2917"/>
      <c r="G63" s="1658" t="s">
        <v>394</v>
      </c>
      <c r="H63" s="1658"/>
      <c r="I63" s="1658" t="s">
        <v>2403</v>
      </c>
      <c r="J63" s="2912"/>
      <c r="K63" s="2913"/>
      <c r="L63" s="2917"/>
    </row>
    <row r="64" spans="1:12" ht="18.75" customHeight="1">
      <c r="A64" s="2914"/>
      <c r="B64" s="2915"/>
      <c r="C64" s="2918"/>
      <c r="D64" s="2918"/>
      <c r="E64" s="2918"/>
      <c r="F64" s="2918"/>
      <c r="G64" s="1658" t="s">
        <v>395</v>
      </c>
      <c r="H64" s="1658"/>
      <c r="I64" s="1658" t="s">
        <v>2403</v>
      </c>
      <c r="J64" s="2914"/>
      <c r="K64" s="2915"/>
      <c r="L64" s="2918"/>
    </row>
    <row r="65" spans="1:13" ht="18.75" customHeight="1">
      <c r="A65" s="2910" t="s">
        <v>405</v>
      </c>
      <c r="B65" s="2911"/>
      <c r="C65" s="2916"/>
      <c r="D65" s="2916" t="s">
        <v>2403</v>
      </c>
      <c r="E65" s="2916"/>
      <c r="F65" s="2916" t="s">
        <v>2403</v>
      </c>
      <c r="G65" s="2907"/>
      <c r="H65" s="2909"/>
      <c r="I65" s="1658" t="s">
        <v>2403</v>
      </c>
      <c r="J65" s="2910"/>
      <c r="K65" s="2911"/>
      <c r="L65" s="2916" t="s">
        <v>2403</v>
      </c>
    </row>
    <row r="66" spans="1:13" ht="18.75" customHeight="1">
      <c r="A66" s="2912"/>
      <c r="B66" s="2913"/>
      <c r="C66" s="2917"/>
      <c r="D66" s="2917"/>
      <c r="E66" s="2917"/>
      <c r="F66" s="2917"/>
      <c r="G66" s="1658" t="s">
        <v>394</v>
      </c>
      <c r="H66" s="1658"/>
      <c r="I66" s="1658" t="s">
        <v>2403</v>
      </c>
      <c r="J66" s="2912"/>
      <c r="K66" s="2913"/>
      <c r="L66" s="2917"/>
    </row>
    <row r="67" spans="1:13" ht="18.75" customHeight="1">
      <c r="A67" s="2914"/>
      <c r="B67" s="2915"/>
      <c r="C67" s="2918"/>
      <c r="D67" s="2918"/>
      <c r="E67" s="2918"/>
      <c r="F67" s="2918"/>
      <c r="G67" s="1658" t="s">
        <v>395</v>
      </c>
      <c r="H67" s="1658"/>
      <c r="I67" s="1658" t="s">
        <v>2403</v>
      </c>
      <c r="J67" s="2914"/>
      <c r="K67" s="2915"/>
      <c r="L67" s="2918"/>
    </row>
    <row r="68" spans="1:13" ht="18.75" customHeight="1">
      <c r="A68" s="2910" t="s">
        <v>406</v>
      </c>
      <c r="B68" s="2911"/>
      <c r="C68" s="2916"/>
      <c r="D68" s="2916" t="s">
        <v>2403</v>
      </c>
      <c r="E68" s="2916"/>
      <c r="F68" s="2916" t="s">
        <v>2403</v>
      </c>
      <c r="G68" s="2907"/>
      <c r="H68" s="2909"/>
      <c r="I68" s="1658" t="s">
        <v>2403</v>
      </c>
      <c r="J68" s="2910"/>
      <c r="K68" s="2911"/>
      <c r="L68" s="2916" t="s">
        <v>2403</v>
      </c>
    </row>
    <row r="69" spans="1:13" ht="18.75" customHeight="1">
      <c r="A69" s="2912"/>
      <c r="B69" s="2913"/>
      <c r="C69" s="2917"/>
      <c r="D69" s="2917"/>
      <c r="E69" s="2917"/>
      <c r="F69" s="2917"/>
      <c r="G69" s="1658" t="s">
        <v>394</v>
      </c>
      <c r="H69" s="1658"/>
      <c r="I69" s="1658" t="s">
        <v>2403</v>
      </c>
      <c r="J69" s="2912"/>
      <c r="K69" s="2913"/>
      <c r="L69" s="2917"/>
    </row>
    <row r="70" spans="1:13" ht="18.75" customHeight="1">
      <c r="A70" s="2914"/>
      <c r="B70" s="2915"/>
      <c r="C70" s="2918"/>
      <c r="D70" s="2918"/>
      <c r="E70" s="2918"/>
      <c r="F70" s="2918"/>
      <c r="G70" s="1658" t="s">
        <v>395</v>
      </c>
      <c r="H70" s="1658"/>
      <c r="I70" s="1658" t="s">
        <v>2403</v>
      </c>
      <c r="J70" s="2914"/>
      <c r="K70" s="2915"/>
      <c r="L70" s="2918"/>
    </row>
    <row r="71" spans="1:13">
      <c r="A71" s="1659"/>
      <c r="B71" s="1659"/>
      <c r="C71" s="1659"/>
      <c r="D71" s="1659"/>
    </row>
    <row r="72" spans="1:13">
      <c r="A72" s="2919" t="s">
        <v>5473</v>
      </c>
      <c r="B72" s="2919"/>
      <c r="C72" s="2919"/>
      <c r="D72" s="2919"/>
      <c r="E72" s="2919"/>
      <c r="F72" s="2919"/>
      <c r="G72" s="2919"/>
      <c r="H72" s="2919"/>
      <c r="I72" s="2919"/>
      <c r="J72" s="2919"/>
      <c r="K72" s="2919"/>
      <c r="L72" s="2919"/>
    </row>
    <row r="73" spans="1:13">
      <c r="A73" s="1660" t="s">
        <v>5474</v>
      </c>
      <c r="B73" s="1661"/>
      <c r="C73" s="1662"/>
      <c r="D73" s="1662"/>
      <c r="E73" s="1663"/>
      <c r="F73" s="1663"/>
      <c r="G73" s="1663"/>
      <c r="H73" s="1663"/>
      <c r="I73" s="1663"/>
      <c r="J73" s="1663"/>
      <c r="K73" s="1663"/>
      <c r="L73" s="1664"/>
      <c r="M73" s="1657"/>
    </row>
    <row r="74" spans="1:13">
      <c r="A74" s="1665" t="s">
        <v>5475</v>
      </c>
      <c r="B74" s="1666"/>
      <c r="C74" s="1667"/>
      <c r="D74" s="1667"/>
      <c r="L74" s="1668"/>
    </row>
    <row r="75" spans="1:13">
      <c r="A75" s="1669" t="s">
        <v>5476</v>
      </c>
      <c r="B75" s="1670"/>
      <c r="C75" s="1671"/>
      <c r="D75" s="1671"/>
      <c r="E75" s="1672"/>
      <c r="F75" s="1672"/>
      <c r="G75" s="1672"/>
      <c r="H75" s="1672"/>
      <c r="I75" s="1672"/>
      <c r="J75" s="1672"/>
      <c r="K75" s="1672" t="s">
        <v>5477</v>
      </c>
      <c r="L75" s="1673"/>
    </row>
    <row r="76" spans="1:13">
      <c r="A76" s="2920" t="s">
        <v>407</v>
      </c>
      <c r="B76" s="2920"/>
      <c r="C76" s="2920"/>
      <c r="D76" s="2920"/>
      <c r="E76" s="2920"/>
      <c r="F76" s="2920"/>
      <c r="G76" s="2920"/>
      <c r="H76" s="2920"/>
      <c r="I76" s="2920"/>
      <c r="J76" s="2920"/>
      <c r="K76" s="2920"/>
      <c r="L76" s="1674"/>
    </row>
    <row r="77" spans="1:13" ht="96" customHeight="1">
      <c r="A77" s="2921" t="s">
        <v>5478</v>
      </c>
      <c r="B77" s="2921"/>
      <c r="C77" s="2921"/>
      <c r="D77" s="2921"/>
      <c r="E77" s="2921"/>
      <c r="F77" s="2921"/>
      <c r="G77" s="2921"/>
      <c r="H77" s="2921"/>
      <c r="I77" s="2921"/>
      <c r="J77" s="2921"/>
      <c r="K77" s="2921"/>
      <c r="L77" s="1674"/>
    </row>
  </sheetData>
  <mergeCells count="154">
    <mergeCell ref="J68:K70"/>
    <mergeCell ref="L68:L70"/>
    <mergeCell ref="A72:L72"/>
    <mergeCell ref="A76:K76"/>
    <mergeCell ref="A77:K77"/>
    <mergeCell ref="A68:B70"/>
    <mergeCell ref="C68:C70"/>
    <mergeCell ref="D68:D70"/>
    <mergeCell ref="E68:E70"/>
    <mergeCell ref="F68:F70"/>
    <mergeCell ref="G68:H68"/>
    <mergeCell ref="J62:K64"/>
    <mergeCell ref="L62:L64"/>
    <mergeCell ref="A65:B67"/>
    <mergeCell ref="C65:C67"/>
    <mergeCell ref="D65:D67"/>
    <mergeCell ref="E65:E67"/>
    <mergeCell ref="F65:F67"/>
    <mergeCell ref="G65:H65"/>
    <mergeCell ref="J65:K67"/>
    <mergeCell ref="L65:L67"/>
    <mergeCell ref="A62:B64"/>
    <mergeCell ref="C62:C64"/>
    <mergeCell ref="D62:D64"/>
    <mergeCell ref="E62:E64"/>
    <mergeCell ref="F62:F64"/>
    <mergeCell ref="G62:H62"/>
    <mergeCell ref="J56:K58"/>
    <mergeCell ref="L56:L58"/>
    <mergeCell ref="A59:B61"/>
    <mergeCell ref="C59:C61"/>
    <mergeCell ref="D59:D61"/>
    <mergeCell ref="E59:E61"/>
    <mergeCell ref="F59:F61"/>
    <mergeCell ref="G59:H59"/>
    <mergeCell ref="J59:K61"/>
    <mergeCell ref="L59:L61"/>
    <mergeCell ref="A56:B58"/>
    <mergeCell ref="C56:C58"/>
    <mergeCell ref="D56:D58"/>
    <mergeCell ref="E56:E58"/>
    <mergeCell ref="F56:F58"/>
    <mergeCell ref="G56:H56"/>
    <mergeCell ref="J50:K52"/>
    <mergeCell ref="L50:L52"/>
    <mergeCell ref="A53:B55"/>
    <mergeCell ref="C53:C55"/>
    <mergeCell ref="D53:D55"/>
    <mergeCell ref="E53:E55"/>
    <mergeCell ref="F53:F55"/>
    <mergeCell ref="G53:H53"/>
    <mergeCell ref="J53:K55"/>
    <mergeCell ref="L53:L55"/>
    <mergeCell ref="A50:B52"/>
    <mergeCell ref="C50:C52"/>
    <mergeCell ref="D50:D52"/>
    <mergeCell ref="E50:E52"/>
    <mergeCell ref="F50:F52"/>
    <mergeCell ref="G50:H50"/>
    <mergeCell ref="J44:K46"/>
    <mergeCell ref="L44:L46"/>
    <mergeCell ref="A47:B49"/>
    <mergeCell ref="C47:C49"/>
    <mergeCell ref="D47:D49"/>
    <mergeCell ref="E47:E49"/>
    <mergeCell ref="F47:F49"/>
    <mergeCell ref="G47:H47"/>
    <mergeCell ref="J47:K49"/>
    <mergeCell ref="L47:L49"/>
    <mergeCell ref="A44:B46"/>
    <mergeCell ref="C44:C46"/>
    <mergeCell ref="D44:D46"/>
    <mergeCell ref="E44:E46"/>
    <mergeCell ref="F44:F46"/>
    <mergeCell ref="G44:H44"/>
    <mergeCell ref="A38:B40"/>
    <mergeCell ref="C38:C40"/>
    <mergeCell ref="D38:D40"/>
    <mergeCell ref="E38:E40"/>
    <mergeCell ref="F38:F40"/>
    <mergeCell ref="G38:H38"/>
    <mergeCell ref="J38:K40"/>
    <mergeCell ref="L38:L40"/>
    <mergeCell ref="A41:B43"/>
    <mergeCell ref="C41:C43"/>
    <mergeCell ref="D41:D43"/>
    <mergeCell ref="E41:E43"/>
    <mergeCell ref="F41:F43"/>
    <mergeCell ref="G41:H41"/>
    <mergeCell ref="J41:K43"/>
    <mergeCell ref="L41:L43"/>
    <mergeCell ref="A34:B34"/>
    <mergeCell ref="C34:D34"/>
    <mergeCell ref="E34:F34"/>
    <mergeCell ref="G34:I34"/>
    <mergeCell ref="J34:L34"/>
    <mergeCell ref="A35:B37"/>
    <mergeCell ref="C35:C37"/>
    <mergeCell ref="D35:D37"/>
    <mergeCell ref="E35:E37"/>
    <mergeCell ref="F35:F37"/>
    <mergeCell ref="G35:H35"/>
    <mergeCell ref="J35:K37"/>
    <mergeCell ref="L35:L37"/>
    <mergeCell ref="B30:C30"/>
    <mergeCell ref="D30:F30"/>
    <mergeCell ref="H30:L30"/>
    <mergeCell ref="A33:B33"/>
    <mergeCell ref="C33:F33"/>
    <mergeCell ref="G33:L33"/>
    <mergeCell ref="B28:C28"/>
    <mergeCell ref="D28:F28"/>
    <mergeCell ref="H28:L28"/>
    <mergeCell ref="B29:C29"/>
    <mergeCell ref="D29:F29"/>
    <mergeCell ref="H29:L29"/>
    <mergeCell ref="B26:C26"/>
    <mergeCell ref="D26:F26"/>
    <mergeCell ref="H26:L26"/>
    <mergeCell ref="B27:C27"/>
    <mergeCell ref="D27:F27"/>
    <mergeCell ref="H27:L27"/>
    <mergeCell ref="A22:B22"/>
    <mergeCell ref="C22:E22"/>
    <mergeCell ref="G22:K22"/>
    <mergeCell ref="B25:C25"/>
    <mergeCell ref="D25:F25"/>
    <mergeCell ref="H25:L25"/>
    <mergeCell ref="A20:B20"/>
    <mergeCell ref="C20:E20"/>
    <mergeCell ref="G20:K20"/>
    <mergeCell ref="A21:B21"/>
    <mergeCell ref="C21:E21"/>
    <mergeCell ref="G21:K21"/>
    <mergeCell ref="A18:B18"/>
    <mergeCell ref="C18:E18"/>
    <mergeCell ref="G18:K18"/>
    <mergeCell ref="A19:B19"/>
    <mergeCell ref="C19:E19"/>
    <mergeCell ref="G19:K19"/>
    <mergeCell ref="C13:K13"/>
    <mergeCell ref="C14:E14"/>
    <mergeCell ref="A16:B16"/>
    <mergeCell ref="C16:F16"/>
    <mergeCell ref="G16:L16"/>
    <mergeCell ref="A17:B17"/>
    <mergeCell ref="C17:E17"/>
    <mergeCell ref="G17:K17"/>
    <mergeCell ref="A1:K1"/>
    <mergeCell ref="A2:K2"/>
    <mergeCell ref="A3:K3"/>
    <mergeCell ref="E6:J6"/>
    <mergeCell ref="A12:B12"/>
    <mergeCell ref="C12:L12"/>
  </mergeCells>
  <phoneticPr fontId="1"/>
  <dataValidations count="1">
    <dataValidation type="list" allowBlank="1" showInputMessage="1" showErrorMessage="1" sqref="C14:F14" xr:uid="{481F0950-DECC-4AE3-8A19-E5CDFB4B2685}">
      <formula1>#REF!</formula1>
    </dataValidation>
  </dataValidations>
  <pageMargins left="0.74803149606299213" right="0.74803149606299213" top="0.78740157480314965" bottom="0.59055118110236227" header="0.51181102362204722" footer="0.51181102362204722"/>
  <pageSetup paperSize="9" scale="75" fitToHeight="0" orientation="portrait" r:id="rId1"/>
  <rowBreaks count="1" manualBreakCount="1">
    <brk id="31"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660481" r:id="rId4" name="Check Box 1">
              <controlPr defaultSize="0" autoFill="0" autoLine="0" autoPict="0" altText="算定_x000a_（２４時間開局）_x000a_している">
                <anchor moveWithCells="1">
                  <from>
                    <xdr:col>0</xdr:col>
                    <xdr:colOff>285750</xdr:colOff>
                    <xdr:row>71</xdr:row>
                    <xdr:rowOff>161925</xdr:rowOff>
                  </from>
                  <to>
                    <xdr:col>0</xdr:col>
                    <xdr:colOff>704850</xdr:colOff>
                    <xdr:row>73</xdr:row>
                    <xdr:rowOff>85725</xdr:rowOff>
                  </to>
                </anchor>
              </controlPr>
            </control>
          </mc:Choice>
        </mc:AlternateContent>
        <mc:AlternateContent xmlns:mc="http://schemas.openxmlformats.org/markup-compatibility/2006">
          <mc:Choice Requires="x14">
            <control shapeId="660482" r:id="rId5" name="Check Box 2">
              <controlPr defaultSize="0" autoFill="0" autoLine="0" autoPict="0" altText="算定_x000a_（２４時間開局）_x000a_している">
                <anchor moveWithCells="1">
                  <from>
                    <xdr:col>0</xdr:col>
                    <xdr:colOff>285750</xdr:colOff>
                    <xdr:row>72</xdr:row>
                    <xdr:rowOff>161925</xdr:rowOff>
                  </from>
                  <to>
                    <xdr:col>0</xdr:col>
                    <xdr:colOff>704850</xdr:colOff>
                    <xdr:row>74</xdr:row>
                    <xdr:rowOff>85725</xdr:rowOff>
                  </to>
                </anchor>
              </controlPr>
            </control>
          </mc:Choice>
        </mc:AlternateContent>
        <mc:AlternateContent xmlns:mc="http://schemas.openxmlformats.org/markup-compatibility/2006">
          <mc:Choice Requires="x14">
            <control shapeId="660483" r:id="rId6" name="Check Box 3">
              <controlPr defaultSize="0" autoFill="0" autoLine="0" autoPict="0" altText="算定_x000a_（２４時間開局）_x000a_している">
                <anchor moveWithCells="1">
                  <from>
                    <xdr:col>0</xdr:col>
                    <xdr:colOff>285750</xdr:colOff>
                    <xdr:row>73</xdr:row>
                    <xdr:rowOff>161925</xdr:rowOff>
                  </from>
                  <to>
                    <xdr:col>0</xdr:col>
                    <xdr:colOff>704850</xdr:colOff>
                    <xdr:row>75</xdr:row>
                    <xdr:rowOff>85725</xdr:rowOff>
                  </to>
                </anchor>
              </controlPr>
            </control>
          </mc:Choice>
        </mc:AlternateContent>
        <mc:AlternateContent xmlns:mc="http://schemas.openxmlformats.org/markup-compatibility/2006">
          <mc:Choice Requires="x14">
            <control shapeId="660484" r:id="rId7" name="Check Box 4">
              <controlPr defaultSize="0" autoFill="0" autoLine="0" autoPict="0" altText="算定_x000a_（２４時間開局）_x000a_している">
                <anchor moveWithCells="1">
                  <from>
                    <xdr:col>1</xdr:col>
                    <xdr:colOff>38100</xdr:colOff>
                    <xdr:row>25</xdr:row>
                    <xdr:rowOff>66675</xdr:rowOff>
                  </from>
                  <to>
                    <xdr:col>2</xdr:col>
                    <xdr:colOff>142875</xdr:colOff>
                    <xdr:row>25</xdr:row>
                    <xdr:rowOff>457200</xdr:rowOff>
                  </to>
                </anchor>
              </controlPr>
            </control>
          </mc:Choice>
        </mc:AlternateContent>
        <mc:AlternateContent xmlns:mc="http://schemas.openxmlformats.org/markup-compatibility/2006">
          <mc:Choice Requires="x14">
            <control shapeId="660485" r:id="rId8" name="Check Box 5">
              <controlPr defaultSize="0" autoFill="0" autoLine="0" autoPict="0" altText="算定_x000a_（２４時間開局）_x000a_している">
                <anchor moveWithCells="1">
                  <from>
                    <xdr:col>7</xdr:col>
                    <xdr:colOff>85725</xdr:colOff>
                    <xdr:row>25</xdr:row>
                    <xdr:rowOff>76200</xdr:rowOff>
                  </from>
                  <to>
                    <xdr:col>7</xdr:col>
                    <xdr:colOff>466725</xdr:colOff>
                    <xdr:row>25</xdr:row>
                    <xdr:rowOff>466725</xdr:rowOff>
                  </to>
                </anchor>
              </controlPr>
            </control>
          </mc:Choice>
        </mc:AlternateContent>
        <mc:AlternateContent xmlns:mc="http://schemas.openxmlformats.org/markup-compatibility/2006">
          <mc:Choice Requires="x14">
            <control shapeId="660486" r:id="rId9" name="Check Box 6">
              <controlPr defaultSize="0" autoFill="0" autoLine="0" autoPict="0" altText="算定_x000a_（２４時間開局）_x000a_している">
                <anchor moveWithCells="1">
                  <from>
                    <xdr:col>1</xdr:col>
                    <xdr:colOff>38100</xdr:colOff>
                    <xdr:row>25</xdr:row>
                    <xdr:rowOff>238125</xdr:rowOff>
                  </from>
                  <to>
                    <xdr:col>2</xdr:col>
                    <xdr:colOff>142875</xdr:colOff>
                    <xdr:row>25</xdr:row>
                    <xdr:rowOff>628650</xdr:rowOff>
                  </to>
                </anchor>
              </controlPr>
            </control>
          </mc:Choice>
        </mc:AlternateContent>
        <mc:AlternateContent xmlns:mc="http://schemas.openxmlformats.org/markup-compatibility/2006">
          <mc:Choice Requires="x14">
            <control shapeId="660487" r:id="rId10" name="Check Box 7">
              <controlPr defaultSize="0" autoFill="0" autoLine="0" autoPict="0" altText="算定_x000a_（２４時間開局）_x000a_している">
                <anchor moveWithCells="1">
                  <from>
                    <xdr:col>2</xdr:col>
                    <xdr:colOff>581025</xdr:colOff>
                    <xdr:row>24</xdr:row>
                    <xdr:rowOff>295275</xdr:rowOff>
                  </from>
                  <to>
                    <xdr:col>4</xdr:col>
                    <xdr:colOff>76200</xdr:colOff>
                    <xdr:row>25</xdr:row>
                    <xdr:rowOff>304800</xdr:rowOff>
                  </to>
                </anchor>
              </controlPr>
            </control>
          </mc:Choice>
        </mc:AlternateContent>
        <mc:AlternateContent xmlns:mc="http://schemas.openxmlformats.org/markup-compatibility/2006">
          <mc:Choice Requires="x14">
            <control shapeId="660488" r:id="rId11" name="Check Box 8">
              <controlPr defaultSize="0" autoFill="0" autoLine="0" autoPict="0" altText="算定_x000a_（２４時間開局）_x000a_している">
                <anchor moveWithCells="1">
                  <from>
                    <xdr:col>7</xdr:col>
                    <xdr:colOff>85725</xdr:colOff>
                    <xdr:row>25</xdr:row>
                    <xdr:rowOff>238125</xdr:rowOff>
                  </from>
                  <to>
                    <xdr:col>7</xdr:col>
                    <xdr:colOff>466725</xdr:colOff>
                    <xdr:row>25</xdr:row>
                    <xdr:rowOff>628650</xdr:rowOff>
                  </to>
                </anchor>
              </controlPr>
            </control>
          </mc:Choice>
        </mc:AlternateContent>
        <mc:AlternateContent xmlns:mc="http://schemas.openxmlformats.org/markup-compatibility/2006">
          <mc:Choice Requires="x14">
            <control shapeId="660489" r:id="rId12" name="Check Box 9">
              <controlPr defaultSize="0" autoFill="0" autoLine="0" autoPict="0" altText="算定_x000a_（２４時間開局）_x000a_している">
                <anchor moveWithCells="1">
                  <from>
                    <xdr:col>2</xdr:col>
                    <xdr:colOff>590550</xdr:colOff>
                    <xdr:row>25</xdr:row>
                    <xdr:rowOff>142875</xdr:rowOff>
                  </from>
                  <to>
                    <xdr:col>4</xdr:col>
                    <xdr:colOff>85725</xdr:colOff>
                    <xdr:row>25</xdr:row>
                    <xdr:rowOff>533400</xdr:rowOff>
                  </to>
                </anchor>
              </controlPr>
            </control>
          </mc:Choice>
        </mc:AlternateContent>
        <mc:AlternateContent xmlns:mc="http://schemas.openxmlformats.org/markup-compatibility/2006">
          <mc:Choice Requires="x14">
            <control shapeId="660490" r:id="rId13" name="Check Box 10">
              <controlPr defaultSize="0" autoFill="0" autoLine="0" autoPict="0" altText="算定_x000a_（２４時間開局）_x000a_している">
                <anchor moveWithCells="1">
                  <from>
                    <xdr:col>2</xdr:col>
                    <xdr:colOff>590550</xdr:colOff>
                    <xdr:row>25</xdr:row>
                    <xdr:rowOff>390525</xdr:rowOff>
                  </from>
                  <to>
                    <xdr:col>4</xdr:col>
                    <xdr:colOff>85725</xdr:colOff>
                    <xdr:row>26</xdr:row>
                    <xdr:rowOff>66675</xdr:rowOff>
                  </to>
                </anchor>
              </controlPr>
            </control>
          </mc:Choice>
        </mc:AlternateContent>
        <mc:AlternateContent xmlns:mc="http://schemas.openxmlformats.org/markup-compatibility/2006">
          <mc:Choice Requires="x14">
            <control shapeId="660491" r:id="rId14" name="Check Box 11">
              <controlPr defaultSize="0" autoFill="0" autoLine="0" autoPict="0" altText="算定_x000a_（２４時間開局）_x000a_している">
                <anchor moveWithCells="1">
                  <from>
                    <xdr:col>1</xdr:col>
                    <xdr:colOff>38100</xdr:colOff>
                    <xdr:row>26</xdr:row>
                    <xdr:rowOff>66675</xdr:rowOff>
                  </from>
                  <to>
                    <xdr:col>2</xdr:col>
                    <xdr:colOff>142875</xdr:colOff>
                    <xdr:row>26</xdr:row>
                    <xdr:rowOff>457200</xdr:rowOff>
                  </to>
                </anchor>
              </controlPr>
            </control>
          </mc:Choice>
        </mc:AlternateContent>
        <mc:AlternateContent xmlns:mc="http://schemas.openxmlformats.org/markup-compatibility/2006">
          <mc:Choice Requires="x14">
            <control shapeId="660492" r:id="rId15" name="Check Box 12">
              <controlPr defaultSize="0" autoFill="0" autoLine="0" autoPict="0" altText="算定_x000a_（２４時間開局）_x000a_している">
                <anchor moveWithCells="1">
                  <from>
                    <xdr:col>7</xdr:col>
                    <xdr:colOff>85725</xdr:colOff>
                    <xdr:row>26</xdr:row>
                    <xdr:rowOff>76200</xdr:rowOff>
                  </from>
                  <to>
                    <xdr:col>7</xdr:col>
                    <xdr:colOff>466725</xdr:colOff>
                    <xdr:row>26</xdr:row>
                    <xdr:rowOff>466725</xdr:rowOff>
                  </to>
                </anchor>
              </controlPr>
            </control>
          </mc:Choice>
        </mc:AlternateContent>
        <mc:AlternateContent xmlns:mc="http://schemas.openxmlformats.org/markup-compatibility/2006">
          <mc:Choice Requires="x14">
            <control shapeId="660493" r:id="rId16" name="Check Box 13">
              <controlPr defaultSize="0" autoFill="0" autoLine="0" autoPict="0" altText="算定_x000a_（２４時間開局）_x000a_している">
                <anchor moveWithCells="1">
                  <from>
                    <xdr:col>1</xdr:col>
                    <xdr:colOff>38100</xdr:colOff>
                    <xdr:row>26</xdr:row>
                    <xdr:rowOff>238125</xdr:rowOff>
                  </from>
                  <to>
                    <xdr:col>2</xdr:col>
                    <xdr:colOff>142875</xdr:colOff>
                    <xdr:row>26</xdr:row>
                    <xdr:rowOff>628650</xdr:rowOff>
                  </to>
                </anchor>
              </controlPr>
            </control>
          </mc:Choice>
        </mc:AlternateContent>
        <mc:AlternateContent xmlns:mc="http://schemas.openxmlformats.org/markup-compatibility/2006">
          <mc:Choice Requires="x14">
            <control shapeId="660494" r:id="rId17" name="Check Box 14">
              <controlPr defaultSize="0" autoFill="0" autoLine="0" autoPict="0" altText="算定_x000a_（２４時間開局）_x000a_している">
                <anchor moveWithCells="1">
                  <from>
                    <xdr:col>2</xdr:col>
                    <xdr:colOff>581025</xdr:colOff>
                    <xdr:row>25</xdr:row>
                    <xdr:rowOff>647700</xdr:rowOff>
                  </from>
                  <to>
                    <xdr:col>4</xdr:col>
                    <xdr:colOff>76200</xdr:colOff>
                    <xdr:row>26</xdr:row>
                    <xdr:rowOff>323850</xdr:rowOff>
                  </to>
                </anchor>
              </controlPr>
            </control>
          </mc:Choice>
        </mc:AlternateContent>
        <mc:AlternateContent xmlns:mc="http://schemas.openxmlformats.org/markup-compatibility/2006">
          <mc:Choice Requires="x14">
            <control shapeId="660495" r:id="rId18" name="Check Box 15">
              <controlPr defaultSize="0" autoFill="0" autoLine="0" autoPict="0" altText="算定_x000a_（２４時間開局）_x000a_している">
                <anchor moveWithCells="1">
                  <from>
                    <xdr:col>7</xdr:col>
                    <xdr:colOff>85725</xdr:colOff>
                    <xdr:row>26</xdr:row>
                    <xdr:rowOff>238125</xdr:rowOff>
                  </from>
                  <to>
                    <xdr:col>7</xdr:col>
                    <xdr:colOff>466725</xdr:colOff>
                    <xdr:row>26</xdr:row>
                    <xdr:rowOff>628650</xdr:rowOff>
                  </to>
                </anchor>
              </controlPr>
            </control>
          </mc:Choice>
        </mc:AlternateContent>
        <mc:AlternateContent xmlns:mc="http://schemas.openxmlformats.org/markup-compatibility/2006">
          <mc:Choice Requires="x14">
            <control shapeId="660496" r:id="rId19" name="Check Box 16">
              <controlPr defaultSize="0" autoFill="0" autoLine="0" autoPict="0" altText="算定_x000a_（２４時間開局）_x000a_している">
                <anchor moveWithCells="1">
                  <from>
                    <xdr:col>2</xdr:col>
                    <xdr:colOff>581025</xdr:colOff>
                    <xdr:row>26</xdr:row>
                    <xdr:rowOff>142875</xdr:rowOff>
                  </from>
                  <to>
                    <xdr:col>4</xdr:col>
                    <xdr:colOff>76200</xdr:colOff>
                    <xdr:row>26</xdr:row>
                    <xdr:rowOff>533400</xdr:rowOff>
                  </to>
                </anchor>
              </controlPr>
            </control>
          </mc:Choice>
        </mc:AlternateContent>
        <mc:AlternateContent xmlns:mc="http://schemas.openxmlformats.org/markup-compatibility/2006">
          <mc:Choice Requires="x14">
            <control shapeId="660497" r:id="rId20" name="Check Box 17">
              <controlPr defaultSize="0" autoFill="0" autoLine="0" autoPict="0" altText="算定_x000a_（２４時間開局）_x000a_している">
                <anchor moveWithCells="1">
                  <from>
                    <xdr:col>2</xdr:col>
                    <xdr:colOff>581025</xdr:colOff>
                    <xdr:row>26</xdr:row>
                    <xdr:rowOff>638175</xdr:rowOff>
                  </from>
                  <to>
                    <xdr:col>4</xdr:col>
                    <xdr:colOff>76200</xdr:colOff>
                    <xdr:row>27</xdr:row>
                    <xdr:rowOff>314325</xdr:rowOff>
                  </to>
                </anchor>
              </controlPr>
            </control>
          </mc:Choice>
        </mc:AlternateContent>
        <mc:AlternateContent xmlns:mc="http://schemas.openxmlformats.org/markup-compatibility/2006">
          <mc:Choice Requires="x14">
            <control shapeId="660498" r:id="rId21" name="Check Box 18">
              <controlPr defaultSize="0" autoFill="0" autoLine="0" autoPict="0" altText="算定_x000a_（２４時間開局）_x000a_している">
                <anchor moveWithCells="1">
                  <from>
                    <xdr:col>2</xdr:col>
                    <xdr:colOff>590550</xdr:colOff>
                    <xdr:row>26</xdr:row>
                    <xdr:rowOff>390525</xdr:rowOff>
                  </from>
                  <to>
                    <xdr:col>4</xdr:col>
                    <xdr:colOff>85725</xdr:colOff>
                    <xdr:row>27</xdr:row>
                    <xdr:rowOff>66675</xdr:rowOff>
                  </to>
                </anchor>
              </controlPr>
            </control>
          </mc:Choice>
        </mc:AlternateContent>
        <mc:AlternateContent xmlns:mc="http://schemas.openxmlformats.org/markup-compatibility/2006">
          <mc:Choice Requires="x14">
            <control shapeId="660499" r:id="rId22" name="Check Box 19">
              <controlPr defaultSize="0" autoFill="0" autoLine="0" autoPict="0" altText="算定_x000a_（２４時間開局）_x000a_している">
                <anchor moveWithCells="1">
                  <from>
                    <xdr:col>1</xdr:col>
                    <xdr:colOff>38100</xdr:colOff>
                    <xdr:row>27</xdr:row>
                    <xdr:rowOff>66675</xdr:rowOff>
                  </from>
                  <to>
                    <xdr:col>2</xdr:col>
                    <xdr:colOff>142875</xdr:colOff>
                    <xdr:row>27</xdr:row>
                    <xdr:rowOff>457200</xdr:rowOff>
                  </to>
                </anchor>
              </controlPr>
            </control>
          </mc:Choice>
        </mc:AlternateContent>
        <mc:AlternateContent xmlns:mc="http://schemas.openxmlformats.org/markup-compatibility/2006">
          <mc:Choice Requires="x14">
            <control shapeId="660500" r:id="rId23" name="Check Box 20">
              <controlPr defaultSize="0" autoFill="0" autoLine="0" autoPict="0" altText="算定_x000a_（２４時間開局）_x000a_している">
                <anchor moveWithCells="1">
                  <from>
                    <xdr:col>7</xdr:col>
                    <xdr:colOff>85725</xdr:colOff>
                    <xdr:row>27</xdr:row>
                    <xdr:rowOff>76200</xdr:rowOff>
                  </from>
                  <to>
                    <xdr:col>7</xdr:col>
                    <xdr:colOff>466725</xdr:colOff>
                    <xdr:row>27</xdr:row>
                    <xdr:rowOff>466725</xdr:rowOff>
                  </to>
                </anchor>
              </controlPr>
            </control>
          </mc:Choice>
        </mc:AlternateContent>
        <mc:AlternateContent xmlns:mc="http://schemas.openxmlformats.org/markup-compatibility/2006">
          <mc:Choice Requires="x14">
            <control shapeId="660501" r:id="rId24" name="Check Box 21">
              <controlPr defaultSize="0" autoFill="0" autoLine="0" autoPict="0" altText="算定_x000a_（２４時間開局）_x000a_している">
                <anchor moveWithCells="1">
                  <from>
                    <xdr:col>1</xdr:col>
                    <xdr:colOff>38100</xdr:colOff>
                    <xdr:row>27</xdr:row>
                    <xdr:rowOff>238125</xdr:rowOff>
                  </from>
                  <to>
                    <xdr:col>2</xdr:col>
                    <xdr:colOff>142875</xdr:colOff>
                    <xdr:row>27</xdr:row>
                    <xdr:rowOff>628650</xdr:rowOff>
                  </to>
                </anchor>
              </controlPr>
            </control>
          </mc:Choice>
        </mc:AlternateContent>
        <mc:AlternateContent xmlns:mc="http://schemas.openxmlformats.org/markup-compatibility/2006">
          <mc:Choice Requires="x14">
            <control shapeId="660502" r:id="rId25" name="Check Box 22">
              <controlPr defaultSize="0" autoFill="0" autoLine="0" autoPict="0" altText="算定_x000a_（２４時間開局）_x000a_している">
                <anchor moveWithCells="1">
                  <from>
                    <xdr:col>7</xdr:col>
                    <xdr:colOff>85725</xdr:colOff>
                    <xdr:row>27</xdr:row>
                    <xdr:rowOff>238125</xdr:rowOff>
                  </from>
                  <to>
                    <xdr:col>7</xdr:col>
                    <xdr:colOff>466725</xdr:colOff>
                    <xdr:row>27</xdr:row>
                    <xdr:rowOff>628650</xdr:rowOff>
                  </to>
                </anchor>
              </controlPr>
            </control>
          </mc:Choice>
        </mc:AlternateContent>
        <mc:AlternateContent xmlns:mc="http://schemas.openxmlformats.org/markup-compatibility/2006">
          <mc:Choice Requires="x14">
            <control shapeId="660503" r:id="rId26" name="Check Box 23">
              <controlPr defaultSize="0" autoFill="0" autoLine="0" autoPict="0" altText="算定_x000a_（２４時間開局）_x000a_している">
                <anchor moveWithCells="1">
                  <from>
                    <xdr:col>2</xdr:col>
                    <xdr:colOff>590550</xdr:colOff>
                    <xdr:row>27</xdr:row>
                    <xdr:rowOff>142875</xdr:rowOff>
                  </from>
                  <to>
                    <xdr:col>4</xdr:col>
                    <xdr:colOff>85725</xdr:colOff>
                    <xdr:row>27</xdr:row>
                    <xdr:rowOff>533400</xdr:rowOff>
                  </to>
                </anchor>
              </controlPr>
            </control>
          </mc:Choice>
        </mc:AlternateContent>
        <mc:AlternateContent xmlns:mc="http://schemas.openxmlformats.org/markup-compatibility/2006">
          <mc:Choice Requires="x14">
            <control shapeId="660504" r:id="rId27" name="Check Box 24">
              <controlPr defaultSize="0" autoFill="0" autoLine="0" autoPict="0" altText="算定_x000a_（２４時間開局）_x000a_している">
                <anchor moveWithCells="1">
                  <from>
                    <xdr:col>2</xdr:col>
                    <xdr:colOff>581025</xdr:colOff>
                    <xdr:row>27</xdr:row>
                    <xdr:rowOff>628650</xdr:rowOff>
                  </from>
                  <to>
                    <xdr:col>4</xdr:col>
                    <xdr:colOff>76200</xdr:colOff>
                    <xdr:row>28</xdr:row>
                    <xdr:rowOff>304800</xdr:rowOff>
                  </to>
                </anchor>
              </controlPr>
            </control>
          </mc:Choice>
        </mc:AlternateContent>
        <mc:AlternateContent xmlns:mc="http://schemas.openxmlformats.org/markup-compatibility/2006">
          <mc:Choice Requires="x14">
            <control shapeId="660505" r:id="rId28" name="Check Box 25">
              <controlPr defaultSize="0" autoFill="0" autoLine="0" autoPict="0" altText="算定_x000a_（２４時間開局）_x000a_している">
                <anchor moveWithCells="1">
                  <from>
                    <xdr:col>2</xdr:col>
                    <xdr:colOff>590550</xdr:colOff>
                    <xdr:row>27</xdr:row>
                    <xdr:rowOff>390525</xdr:rowOff>
                  </from>
                  <to>
                    <xdr:col>4</xdr:col>
                    <xdr:colOff>85725</xdr:colOff>
                    <xdr:row>28</xdr:row>
                    <xdr:rowOff>66675</xdr:rowOff>
                  </to>
                </anchor>
              </controlPr>
            </control>
          </mc:Choice>
        </mc:AlternateContent>
        <mc:AlternateContent xmlns:mc="http://schemas.openxmlformats.org/markup-compatibility/2006">
          <mc:Choice Requires="x14">
            <control shapeId="660506" r:id="rId29" name="Check Box 26">
              <controlPr defaultSize="0" autoFill="0" autoLine="0" autoPict="0" altText="算定_x000a_（２４時間開局）_x000a_している">
                <anchor moveWithCells="1">
                  <from>
                    <xdr:col>1</xdr:col>
                    <xdr:colOff>38100</xdr:colOff>
                    <xdr:row>29</xdr:row>
                    <xdr:rowOff>66675</xdr:rowOff>
                  </from>
                  <to>
                    <xdr:col>2</xdr:col>
                    <xdr:colOff>142875</xdr:colOff>
                    <xdr:row>29</xdr:row>
                    <xdr:rowOff>457200</xdr:rowOff>
                  </to>
                </anchor>
              </controlPr>
            </control>
          </mc:Choice>
        </mc:AlternateContent>
        <mc:AlternateContent xmlns:mc="http://schemas.openxmlformats.org/markup-compatibility/2006">
          <mc:Choice Requires="x14">
            <control shapeId="660507" r:id="rId30" name="Check Box 27">
              <controlPr defaultSize="0" autoFill="0" autoLine="0" autoPict="0" altText="算定_x000a_（２４時間開局）_x000a_している">
                <anchor moveWithCells="1">
                  <from>
                    <xdr:col>7</xdr:col>
                    <xdr:colOff>85725</xdr:colOff>
                    <xdr:row>29</xdr:row>
                    <xdr:rowOff>76200</xdr:rowOff>
                  </from>
                  <to>
                    <xdr:col>7</xdr:col>
                    <xdr:colOff>466725</xdr:colOff>
                    <xdr:row>29</xdr:row>
                    <xdr:rowOff>466725</xdr:rowOff>
                  </to>
                </anchor>
              </controlPr>
            </control>
          </mc:Choice>
        </mc:AlternateContent>
        <mc:AlternateContent xmlns:mc="http://schemas.openxmlformats.org/markup-compatibility/2006">
          <mc:Choice Requires="x14">
            <control shapeId="660508" r:id="rId31" name="Check Box 28">
              <controlPr defaultSize="0" autoFill="0" autoLine="0" autoPict="0" altText="算定_x000a_（２４時間開局）_x000a_している">
                <anchor moveWithCells="1">
                  <from>
                    <xdr:col>1</xdr:col>
                    <xdr:colOff>38100</xdr:colOff>
                    <xdr:row>29</xdr:row>
                    <xdr:rowOff>238125</xdr:rowOff>
                  </from>
                  <to>
                    <xdr:col>2</xdr:col>
                    <xdr:colOff>142875</xdr:colOff>
                    <xdr:row>29</xdr:row>
                    <xdr:rowOff>628650</xdr:rowOff>
                  </to>
                </anchor>
              </controlPr>
            </control>
          </mc:Choice>
        </mc:AlternateContent>
        <mc:AlternateContent xmlns:mc="http://schemas.openxmlformats.org/markup-compatibility/2006">
          <mc:Choice Requires="x14">
            <control shapeId="660509" r:id="rId32" name="Check Box 29">
              <controlPr defaultSize="0" autoFill="0" autoLine="0" autoPict="0" altText="算定_x000a_（２４時間開局）_x000a_している">
                <anchor moveWithCells="1">
                  <from>
                    <xdr:col>7</xdr:col>
                    <xdr:colOff>85725</xdr:colOff>
                    <xdr:row>29</xdr:row>
                    <xdr:rowOff>238125</xdr:rowOff>
                  </from>
                  <to>
                    <xdr:col>7</xdr:col>
                    <xdr:colOff>466725</xdr:colOff>
                    <xdr:row>29</xdr:row>
                    <xdr:rowOff>628650</xdr:rowOff>
                  </to>
                </anchor>
              </controlPr>
            </control>
          </mc:Choice>
        </mc:AlternateContent>
        <mc:AlternateContent xmlns:mc="http://schemas.openxmlformats.org/markup-compatibility/2006">
          <mc:Choice Requires="x14">
            <control shapeId="660510" r:id="rId33" name="Check Box 30">
              <controlPr defaultSize="0" autoFill="0" autoLine="0" autoPict="0" altText="算定_x000a_（２４時間開局）_x000a_している">
                <anchor moveWithCells="1">
                  <from>
                    <xdr:col>2</xdr:col>
                    <xdr:colOff>590550</xdr:colOff>
                    <xdr:row>29</xdr:row>
                    <xdr:rowOff>142875</xdr:rowOff>
                  </from>
                  <to>
                    <xdr:col>4</xdr:col>
                    <xdr:colOff>85725</xdr:colOff>
                    <xdr:row>29</xdr:row>
                    <xdr:rowOff>533400</xdr:rowOff>
                  </to>
                </anchor>
              </controlPr>
            </control>
          </mc:Choice>
        </mc:AlternateContent>
        <mc:AlternateContent xmlns:mc="http://schemas.openxmlformats.org/markup-compatibility/2006">
          <mc:Choice Requires="x14">
            <control shapeId="660511" r:id="rId34" name="Check Box 31">
              <controlPr defaultSize="0" autoFill="0" autoLine="0" autoPict="0" altText="算定_x000a_（２４時間開局）_x000a_している">
                <anchor moveWithCells="1">
                  <from>
                    <xdr:col>2</xdr:col>
                    <xdr:colOff>590550</xdr:colOff>
                    <xdr:row>29</xdr:row>
                    <xdr:rowOff>390525</xdr:rowOff>
                  </from>
                  <to>
                    <xdr:col>4</xdr:col>
                    <xdr:colOff>85725</xdr:colOff>
                    <xdr:row>30</xdr:row>
                    <xdr:rowOff>66675</xdr:rowOff>
                  </to>
                </anchor>
              </controlPr>
            </control>
          </mc:Choice>
        </mc:AlternateContent>
        <mc:AlternateContent xmlns:mc="http://schemas.openxmlformats.org/markup-compatibility/2006">
          <mc:Choice Requires="x14">
            <control shapeId="660512" r:id="rId35" name="Check Box 32">
              <controlPr defaultSize="0" autoFill="0" autoLine="0" autoPict="0" altText="算定_x000a_（２４時間開局）_x000a_している">
                <anchor moveWithCells="1">
                  <from>
                    <xdr:col>1</xdr:col>
                    <xdr:colOff>38100</xdr:colOff>
                    <xdr:row>28</xdr:row>
                    <xdr:rowOff>66675</xdr:rowOff>
                  </from>
                  <to>
                    <xdr:col>2</xdr:col>
                    <xdr:colOff>142875</xdr:colOff>
                    <xdr:row>28</xdr:row>
                    <xdr:rowOff>457200</xdr:rowOff>
                  </to>
                </anchor>
              </controlPr>
            </control>
          </mc:Choice>
        </mc:AlternateContent>
        <mc:AlternateContent xmlns:mc="http://schemas.openxmlformats.org/markup-compatibility/2006">
          <mc:Choice Requires="x14">
            <control shapeId="660513" r:id="rId36" name="Check Box 33">
              <controlPr defaultSize="0" autoFill="0" autoLine="0" autoPict="0" altText="算定_x000a_（２４時間開局）_x000a_している">
                <anchor moveWithCells="1">
                  <from>
                    <xdr:col>7</xdr:col>
                    <xdr:colOff>85725</xdr:colOff>
                    <xdr:row>28</xdr:row>
                    <xdr:rowOff>76200</xdr:rowOff>
                  </from>
                  <to>
                    <xdr:col>7</xdr:col>
                    <xdr:colOff>466725</xdr:colOff>
                    <xdr:row>28</xdr:row>
                    <xdr:rowOff>466725</xdr:rowOff>
                  </to>
                </anchor>
              </controlPr>
            </control>
          </mc:Choice>
        </mc:AlternateContent>
        <mc:AlternateContent xmlns:mc="http://schemas.openxmlformats.org/markup-compatibility/2006">
          <mc:Choice Requires="x14">
            <control shapeId="660514" r:id="rId37" name="Check Box 34">
              <controlPr defaultSize="0" autoFill="0" autoLine="0" autoPict="0" altText="算定_x000a_（２４時間開局）_x000a_している">
                <anchor moveWithCells="1">
                  <from>
                    <xdr:col>1</xdr:col>
                    <xdr:colOff>38100</xdr:colOff>
                    <xdr:row>28</xdr:row>
                    <xdr:rowOff>238125</xdr:rowOff>
                  </from>
                  <to>
                    <xdr:col>2</xdr:col>
                    <xdr:colOff>142875</xdr:colOff>
                    <xdr:row>28</xdr:row>
                    <xdr:rowOff>628650</xdr:rowOff>
                  </to>
                </anchor>
              </controlPr>
            </control>
          </mc:Choice>
        </mc:AlternateContent>
        <mc:AlternateContent xmlns:mc="http://schemas.openxmlformats.org/markup-compatibility/2006">
          <mc:Choice Requires="x14">
            <control shapeId="660515" r:id="rId38" name="Check Box 35">
              <controlPr defaultSize="0" autoFill="0" autoLine="0" autoPict="0" altText="算定_x000a_（２４時間開局）_x000a_している">
                <anchor moveWithCells="1">
                  <from>
                    <xdr:col>7</xdr:col>
                    <xdr:colOff>85725</xdr:colOff>
                    <xdr:row>28</xdr:row>
                    <xdr:rowOff>238125</xdr:rowOff>
                  </from>
                  <to>
                    <xdr:col>7</xdr:col>
                    <xdr:colOff>466725</xdr:colOff>
                    <xdr:row>28</xdr:row>
                    <xdr:rowOff>628650</xdr:rowOff>
                  </to>
                </anchor>
              </controlPr>
            </control>
          </mc:Choice>
        </mc:AlternateContent>
        <mc:AlternateContent xmlns:mc="http://schemas.openxmlformats.org/markup-compatibility/2006">
          <mc:Choice Requires="x14">
            <control shapeId="660516" r:id="rId39" name="Check Box 36">
              <controlPr defaultSize="0" autoFill="0" autoLine="0" autoPict="0" altText="算定_x000a_（２４時間開局）_x000a_している">
                <anchor moveWithCells="1">
                  <from>
                    <xdr:col>2</xdr:col>
                    <xdr:colOff>590550</xdr:colOff>
                    <xdr:row>28</xdr:row>
                    <xdr:rowOff>142875</xdr:rowOff>
                  </from>
                  <to>
                    <xdr:col>4</xdr:col>
                    <xdr:colOff>85725</xdr:colOff>
                    <xdr:row>28</xdr:row>
                    <xdr:rowOff>533400</xdr:rowOff>
                  </to>
                </anchor>
              </controlPr>
            </control>
          </mc:Choice>
        </mc:AlternateContent>
        <mc:AlternateContent xmlns:mc="http://schemas.openxmlformats.org/markup-compatibility/2006">
          <mc:Choice Requires="x14">
            <control shapeId="660517" r:id="rId40" name="Check Box 37">
              <controlPr defaultSize="0" autoFill="0" autoLine="0" autoPict="0" altText="算定_x000a_（２４時間開局）_x000a_している">
                <anchor moveWithCells="1">
                  <from>
                    <xdr:col>2</xdr:col>
                    <xdr:colOff>581025</xdr:colOff>
                    <xdr:row>28</xdr:row>
                    <xdr:rowOff>628650</xdr:rowOff>
                  </from>
                  <to>
                    <xdr:col>4</xdr:col>
                    <xdr:colOff>76200</xdr:colOff>
                    <xdr:row>29</xdr:row>
                    <xdr:rowOff>304800</xdr:rowOff>
                  </to>
                </anchor>
              </controlPr>
            </control>
          </mc:Choice>
        </mc:AlternateContent>
        <mc:AlternateContent xmlns:mc="http://schemas.openxmlformats.org/markup-compatibility/2006">
          <mc:Choice Requires="x14">
            <control shapeId="660518" r:id="rId41" name="Check Box 38">
              <controlPr defaultSize="0" autoFill="0" autoLine="0" autoPict="0" altText="算定_x000a_（２４時間開局）_x000a_している">
                <anchor moveWithCells="1">
                  <from>
                    <xdr:col>2</xdr:col>
                    <xdr:colOff>590550</xdr:colOff>
                    <xdr:row>28</xdr:row>
                    <xdr:rowOff>390525</xdr:rowOff>
                  </from>
                  <to>
                    <xdr:col>4</xdr:col>
                    <xdr:colOff>85725</xdr:colOff>
                    <xdr:row>29</xdr:row>
                    <xdr:rowOff>66675</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B0F0"/>
    <pageSetUpPr fitToPage="1"/>
  </sheetPr>
  <dimension ref="A1:U73"/>
  <sheetViews>
    <sheetView zoomScaleNormal="100" zoomScaleSheetLayoutView="100" workbookViewId="0">
      <selection activeCell="W13" sqref="W13"/>
    </sheetView>
  </sheetViews>
  <sheetFormatPr defaultColWidth="9" defaultRowHeight="13.5"/>
  <cols>
    <col min="1" max="9" width="4.25" style="1" customWidth="1"/>
    <col min="10" max="10" width="5" style="1" customWidth="1"/>
    <col min="11" max="16" width="4.25" style="1" customWidth="1"/>
    <col min="17" max="19" width="3.75" style="1" customWidth="1"/>
    <col min="20" max="20" width="4.375" style="1" customWidth="1"/>
    <col min="21" max="21" width="4.25" style="1" customWidth="1"/>
    <col min="22" max="16384" width="9" style="1"/>
  </cols>
  <sheetData>
    <row r="1" spans="1:21">
      <c r="B1" s="1" t="s">
        <v>2721</v>
      </c>
      <c r="T1" s="122"/>
      <c r="U1" s="525"/>
    </row>
    <row r="2" spans="1:21" ht="29.25" customHeight="1">
      <c r="A2" s="2922" t="s">
        <v>2722</v>
      </c>
      <c r="B2" s="2922"/>
      <c r="C2" s="2922"/>
      <c r="D2" s="2922"/>
      <c r="E2" s="2922"/>
      <c r="F2" s="2922"/>
      <c r="G2" s="2922"/>
      <c r="H2" s="2922"/>
      <c r="I2" s="2922"/>
      <c r="J2" s="2922"/>
      <c r="K2" s="2922"/>
      <c r="L2" s="2922"/>
      <c r="M2" s="2922"/>
      <c r="N2" s="2922"/>
      <c r="O2" s="2922"/>
      <c r="P2" s="2922"/>
      <c r="Q2" s="2922"/>
      <c r="R2" s="2922"/>
      <c r="S2" s="2922"/>
      <c r="T2" s="2922"/>
    </row>
    <row r="3" spans="1:21" ht="8.25" customHeight="1">
      <c r="A3" s="123"/>
      <c r="B3" s="123"/>
      <c r="C3" s="123"/>
      <c r="D3" s="123"/>
      <c r="E3" s="123"/>
      <c r="F3" s="123"/>
      <c r="G3" s="123"/>
      <c r="H3" s="123"/>
      <c r="I3" s="123"/>
      <c r="J3" s="123"/>
      <c r="K3" s="123"/>
      <c r="L3" s="123"/>
      <c r="M3" s="123"/>
      <c r="N3" s="123"/>
      <c r="O3" s="123"/>
      <c r="P3" s="123"/>
      <c r="Q3" s="123"/>
      <c r="R3" s="123"/>
      <c r="S3" s="123"/>
      <c r="T3" s="123"/>
    </row>
    <row r="4" spans="1:21" ht="35.25" customHeight="1">
      <c r="J4" s="2923" t="s">
        <v>1</v>
      </c>
      <c r="K4" s="2923"/>
      <c r="L4" s="2923"/>
      <c r="M4" s="2923"/>
      <c r="N4" s="2924"/>
      <c r="O4" s="2924"/>
      <c r="P4" s="2924"/>
      <c r="Q4" s="2924"/>
      <c r="R4" s="2924"/>
      <c r="S4" s="2924"/>
      <c r="T4" s="2924"/>
      <c r="U4" s="245"/>
    </row>
    <row r="5" spans="1:21" ht="21" customHeight="1">
      <c r="J5" s="2925" t="s">
        <v>0</v>
      </c>
      <c r="K5" s="2925"/>
      <c r="L5" s="2925"/>
      <c r="M5" s="2925"/>
      <c r="N5" s="2926"/>
      <c r="O5" s="2926"/>
      <c r="P5" s="2926"/>
      <c r="Q5" s="2926"/>
      <c r="R5" s="2926"/>
      <c r="S5" s="2926"/>
      <c r="T5" s="2926"/>
      <c r="U5" s="526"/>
    </row>
    <row r="6" spans="1:21">
      <c r="U6" s="46"/>
    </row>
    <row r="7" spans="1:21" ht="20.25" customHeight="1">
      <c r="B7" s="527" t="s">
        <v>1522</v>
      </c>
      <c r="U7" s="46"/>
    </row>
    <row r="8" spans="1:21" ht="18.75" customHeight="1">
      <c r="B8" s="56" t="s">
        <v>1523</v>
      </c>
      <c r="C8" s="49"/>
      <c r="D8" s="49"/>
      <c r="E8" s="49"/>
      <c r="F8" s="49"/>
      <c r="G8" s="49"/>
      <c r="H8" s="49"/>
      <c r="I8" s="49"/>
      <c r="J8" s="49"/>
      <c r="K8" s="49"/>
      <c r="L8" s="49"/>
      <c r="M8" s="53"/>
      <c r="N8" s="56"/>
      <c r="O8" s="49" t="s">
        <v>1524</v>
      </c>
      <c r="P8" s="49"/>
      <c r="Q8" s="49"/>
      <c r="R8" s="49"/>
      <c r="S8" s="49"/>
      <c r="T8" s="53"/>
    </row>
    <row r="9" spans="1:21" ht="18.75" customHeight="1">
      <c r="B9" s="4"/>
      <c r="C9" s="46"/>
      <c r="D9" s="46"/>
      <c r="E9" s="46"/>
      <c r="F9" s="46"/>
      <c r="G9" s="46"/>
      <c r="H9" s="46"/>
      <c r="I9" s="46"/>
      <c r="J9" s="46"/>
      <c r="K9" s="46"/>
      <c r="L9" s="46"/>
      <c r="M9" s="54"/>
      <c r="N9" s="4"/>
      <c r="O9" s="46" t="s">
        <v>1525</v>
      </c>
      <c r="P9" s="46"/>
      <c r="Q9" s="46"/>
      <c r="R9" s="46"/>
      <c r="S9" s="46"/>
      <c r="T9" s="54"/>
    </row>
    <row r="10" spans="1:21" ht="18.75" customHeight="1">
      <c r="B10" s="57"/>
      <c r="C10" s="47"/>
      <c r="D10" s="47"/>
      <c r="E10" s="47"/>
      <c r="F10" s="47"/>
      <c r="G10" s="47"/>
      <c r="H10" s="47"/>
      <c r="I10" s="47"/>
      <c r="J10" s="47"/>
      <c r="K10" s="47"/>
      <c r="L10" s="47"/>
      <c r="M10" s="55"/>
      <c r="N10" s="57"/>
      <c r="O10" s="47" t="s">
        <v>1526</v>
      </c>
      <c r="P10" s="47"/>
      <c r="Q10" s="47"/>
      <c r="R10" s="47"/>
      <c r="S10" s="47"/>
      <c r="T10" s="55"/>
    </row>
    <row r="11" spans="1:21" ht="18.75" customHeight="1">
      <c r="B11" s="2398" t="s">
        <v>1527</v>
      </c>
      <c r="C11" s="2399"/>
      <c r="D11" s="2399"/>
      <c r="E11" s="2399"/>
      <c r="F11" s="2399"/>
      <c r="G11" s="2399"/>
      <c r="H11" s="2399"/>
      <c r="I11" s="2399"/>
      <c r="J11" s="2399"/>
      <c r="K11" s="2399"/>
      <c r="L11" s="2399"/>
      <c r="M11" s="2400"/>
      <c r="N11" s="56"/>
      <c r="O11" s="49" t="s">
        <v>1528</v>
      </c>
      <c r="P11" s="49"/>
      <c r="Q11" s="49"/>
      <c r="R11" s="49"/>
      <c r="S11" s="49"/>
      <c r="T11" s="53"/>
    </row>
    <row r="12" spans="1:21" ht="18.75" customHeight="1">
      <c r="B12" s="2401"/>
      <c r="C12" s="2402"/>
      <c r="D12" s="2402"/>
      <c r="E12" s="2402"/>
      <c r="F12" s="2402"/>
      <c r="G12" s="2402"/>
      <c r="H12" s="2402"/>
      <c r="I12" s="2402"/>
      <c r="J12" s="2402"/>
      <c r="K12" s="2402"/>
      <c r="L12" s="2402"/>
      <c r="M12" s="2403"/>
      <c r="N12" s="4"/>
      <c r="O12" s="46" t="s">
        <v>1529</v>
      </c>
      <c r="P12" s="46"/>
      <c r="Q12" s="46"/>
      <c r="R12" s="46"/>
      <c r="S12" s="46"/>
      <c r="T12" s="54"/>
    </row>
    <row r="13" spans="1:21" ht="18.75" customHeight="1">
      <c r="B13" s="2401"/>
      <c r="C13" s="2402"/>
      <c r="D13" s="2402"/>
      <c r="E13" s="2402"/>
      <c r="F13" s="2402"/>
      <c r="G13" s="2402"/>
      <c r="H13" s="2402"/>
      <c r="I13" s="2402"/>
      <c r="J13" s="2402"/>
      <c r="K13" s="2402"/>
      <c r="L13" s="2402"/>
      <c r="M13" s="2403"/>
      <c r="N13" s="4"/>
      <c r="O13" s="46" t="s">
        <v>1525</v>
      </c>
      <c r="P13" s="46"/>
      <c r="Q13" s="46"/>
      <c r="R13" s="46"/>
      <c r="S13" s="46"/>
      <c r="T13" s="54"/>
    </row>
    <row r="14" spans="1:21" ht="18.75" customHeight="1">
      <c r="B14" s="2404"/>
      <c r="C14" s="2405"/>
      <c r="D14" s="2405"/>
      <c r="E14" s="2405"/>
      <c r="F14" s="2405"/>
      <c r="G14" s="2405"/>
      <c r="H14" s="2405"/>
      <c r="I14" s="2405"/>
      <c r="J14" s="2405"/>
      <c r="K14" s="2405"/>
      <c r="L14" s="2405"/>
      <c r="M14" s="2406"/>
      <c r="N14" s="57"/>
      <c r="O14" s="47" t="s">
        <v>1526</v>
      </c>
      <c r="P14" s="47"/>
      <c r="Q14" s="47"/>
      <c r="R14" s="47"/>
      <c r="S14" s="47"/>
      <c r="T14" s="55"/>
    </row>
    <row r="15" spans="1:21" ht="18.75" customHeight="1">
      <c r="B15" s="2927" t="s">
        <v>1530</v>
      </c>
      <c r="C15" s="2399"/>
      <c r="D15" s="2399"/>
      <c r="E15" s="2399"/>
      <c r="F15" s="2399"/>
      <c r="G15" s="2399"/>
      <c r="H15" s="2399"/>
      <c r="I15" s="2399"/>
      <c r="J15" s="2399"/>
      <c r="K15" s="2399"/>
      <c r="L15" s="2399"/>
      <c r="M15" s="2400"/>
      <c r="N15" s="56"/>
      <c r="O15" s="49" t="s">
        <v>1524</v>
      </c>
      <c r="P15" s="49"/>
      <c r="Q15" s="49"/>
      <c r="R15" s="49"/>
      <c r="S15" s="49"/>
      <c r="T15" s="53"/>
    </row>
    <row r="16" spans="1:21" ht="18.75" customHeight="1">
      <c r="B16" s="2401"/>
      <c r="C16" s="2402"/>
      <c r="D16" s="2402"/>
      <c r="E16" s="2402"/>
      <c r="F16" s="2402"/>
      <c r="G16" s="2402"/>
      <c r="H16" s="2402"/>
      <c r="I16" s="2402"/>
      <c r="J16" s="2402"/>
      <c r="K16" s="2402"/>
      <c r="L16" s="2402"/>
      <c r="M16" s="2403"/>
      <c r="N16" s="4"/>
      <c r="O16" s="46" t="s">
        <v>1525</v>
      </c>
      <c r="P16" s="46"/>
      <c r="Q16" s="46"/>
      <c r="R16" s="46"/>
      <c r="S16" s="46"/>
      <c r="T16" s="54"/>
    </row>
    <row r="17" spans="2:20" ht="18.75" customHeight="1">
      <c r="B17" s="2404"/>
      <c r="C17" s="2405"/>
      <c r="D17" s="2405"/>
      <c r="E17" s="2405"/>
      <c r="F17" s="2405"/>
      <c r="G17" s="2405"/>
      <c r="H17" s="2405"/>
      <c r="I17" s="2405"/>
      <c r="J17" s="2405"/>
      <c r="K17" s="2405"/>
      <c r="L17" s="2405"/>
      <c r="M17" s="2406"/>
      <c r="N17" s="57"/>
      <c r="O17" s="47" t="s">
        <v>1526</v>
      </c>
      <c r="P17" s="47"/>
      <c r="Q17" s="47"/>
      <c r="R17" s="47"/>
      <c r="S17" s="47"/>
      <c r="T17" s="55"/>
    </row>
    <row r="18" spans="2:20" ht="18.75" customHeight="1">
      <c r="B18" s="2927" t="s">
        <v>1531</v>
      </c>
      <c r="C18" s="2399"/>
      <c r="D18" s="2399"/>
      <c r="E18" s="2399"/>
      <c r="F18" s="2399"/>
      <c r="G18" s="2399"/>
      <c r="H18" s="2399"/>
      <c r="I18" s="2399"/>
      <c r="J18" s="2399"/>
      <c r="K18" s="2399"/>
      <c r="L18" s="2399"/>
      <c r="M18" s="2400"/>
      <c r="N18" s="56"/>
      <c r="O18" s="49" t="s">
        <v>1524</v>
      </c>
      <c r="P18" s="49"/>
      <c r="Q18" s="49"/>
      <c r="R18" s="49"/>
      <c r="S18" s="49"/>
      <c r="T18" s="53"/>
    </row>
    <row r="19" spans="2:20" ht="18.75" customHeight="1">
      <c r="B19" s="2401"/>
      <c r="C19" s="2402"/>
      <c r="D19" s="2402"/>
      <c r="E19" s="2402"/>
      <c r="F19" s="2402"/>
      <c r="G19" s="2402"/>
      <c r="H19" s="2402"/>
      <c r="I19" s="2402"/>
      <c r="J19" s="2402"/>
      <c r="K19" s="2402"/>
      <c r="L19" s="2402"/>
      <c r="M19" s="2403"/>
      <c r="N19" s="4"/>
      <c r="O19" s="46" t="s">
        <v>1525</v>
      </c>
      <c r="P19" s="46"/>
      <c r="Q19" s="46"/>
      <c r="R19" s="46"/>
      <c r="S19" s="46"/>
      <c r="T19" s="54"/>
    </row>
    <row r="20" spans="2:20" ht="18.75" customHeight="1">
      <c r="B20" s="2404"/>
      <c r="C20" s="2405"/>
      <c r="D20" s="2405"/>
      <c r="E20" s="2405"/>
      <c r="F20" s="2405"/>
      <c r="G20" s="2405"/>
      <c r="H20" s="2405"/>
      <c r="I20" s="2405"/>
      <c r="J20" s="2405"/>
      <c r="K20" s="2405"/>
      <c r="L20" s="2405"/>
      <c r="M20" s="2406"/>
      <c r="N20" s="57"/>
      <c r="O20" s="47" t="s">
        <v>1526</v>
      </c>
      <c r="P20" s="47"/>
      <c r="Q20" s="47"/>
      <c r="R20" s="47"/>
      <c r="S20" s="47"/>
      <c r="T20" s="55"/>
    </row>
    <row r="21" spans="2:20" ht="18.75" customHeight="1">
      <c r="B21" s="56" t="s">
        <v>1532</v>
      </c>
      <c r="C21" s="49"/>
      <c r="D21" s="49"/>
      <c r="E21" s="49"/>
      <c r="F21" s="49"/>
      <c r="G21" s="49"/>
      <c r="H21" s="49"/>
      <c r="I21" s="49"/>
      <c r="J21" s="49"/>
      <c r="K21" s="49"/>
      <c r="L21" s="49"/>
      <c r="M21" s="53"/>
      <c r="N21" s="56"/>
      <c r="O21" s="49" t="s">
        <v>1524</v>
      </c>
      <c r="P21" s="49"/>
      <c r="Q21" s="49"/>
      <c r="R21" s="49"/>
      <c r="S21" s="49"/>
      <c r="T21" s="53"/>
    </row>
    <row r="22" spans="2:20" ht="18.75" customHeight="1">
      <c r="B22" s="4"/>
      <c r="C22" s="46"/>
      <c r="D22" s="46"/>
      <c r="E22" s="46"/>
      <c r="F22" s="46"/>
      <c r="G22" s="46"/>
      <c r="H22" s="46"/>
      <c r="I22" s="46"/>
      <c r="J22" s="46"/>
      <c r="K22" s="46"/>
      <c r="L22" s="46"/>
      <c r="M22" s="54"/>
      <c r="N22" s="4"/>
      <c r="O22" s="46" t="s">
        <v>1525</v>
      </c>
      <c r="P22" s="46"/>
      <c r="Q22" s="46"/>
      <c r="R22" s="46"/>
      <c r="S22" s="46"/>
      <c r="T22" s="54"/>
    </row>
    <row r="23" spans="2:20" ht="18.75" customHeight="1">
      <c r="B23" s="57"/>
      <c r="C23" s="47"/>
      <c r="D23" s="47"/>
      <c r="E23" s="47"/>
      <c r="F23" s="47"/>
      <c r="G23" s="47"/>
      <c r="H23" s="47"/>
      <c r="I23" s="47"/>
      <c r="J23" s="47"/>
      <c r="K23" s="47"/>
      <c r="L23" s="47"/>
      <c r="M23" s="55"/>
      <c r="N23" s="57"/>
      <c r="O23" s="47" t="s">
        <v>1526</v>
      </c>
      <c r="P23" s="47"/>
      <c r="Q23" s="47"/>
      <c r="R23" s="47"/>
      <c r="S23" s="47"/>
      <c r="T23" s="55"/>
    </row>
    <row r="24" spans="2:20" ht="18.75" customHeight="1">
      <c r="B24" s="2927" t="s">
        <v>1533</v>
      </c>
      <c r="C24" s="2399"/>
      <c r="D24" s="2399"/>
      <c r="E24" s="2399"/>
      <c r="F24" s="2399"/>
      <c r="G24" s="2399"/>
      <c r="H24" s="2399"/>
      <c r="I24" s="2400"/>
      <c r="J24" s="2306" t="s">
        <v>1534</v>
      </c>
      <c r="K24" s="2928"/>
      <c r="L24" s="2928"/>
      <c r="M24" s="2929"/>
      <c r="N24" s="56"/>
      <c r="O24" s="49" t="s">
        <v>1535</v>
      </c>
      <c r="P24" s="49"/>
      <c r="Q24" s="49"/>
      <c r="R24" s="49"/>
      <c r="S24" s="49"/>
      <c r="T24" s="53"/>
    </row>
    <row r="25" spans="2:20" ht="18.75" customHeight="1">
      <c r="B25" s="2401"/>
      <c r="C25" s="2402"/>
      <c r="D25" s="2402"/>
      <c r="E25" s="2402"/>
      <c r="F25" s="2402"/>
      <c r="G25" s="2402"/>
      <c r="H25" s="2402"/>
      <c r="I25" s="2403"/>
      <c r="J25" s="2351"/>
      <c r="K25" s="2352"/>
      <c r="L25" s="2352"/>
      <c r="M25" s="2353"/>
      <c r="N25" s="528" t="s">
        <v>504</v>
      </c>
      <c r="O25" s="46"/>
      <c r="P25" s="117" t="s">
        <v>741</v>
      </c>
      <c r="Q25" s="46"/>
      <c r="R25" s="278" t="s">
        <v>1536</v>
      </c>
      <c r="S25" s="54" t="s">
        <v>1537</v>
      </c>
      <c r="T25" s="54"/>
    </row>
    <row r="26" spans="2:20" ht="18.75" customHeight="1">
      <c r="B26" s="2401"/>
      <c r="C26" s="2402"/>
      <c r="D26" s="2402"/>
      <c r="E26" s="2402"/>
      <c r="F26" s="2402"/>
      <c r="G26" s="2402"/>
      <c r="H26" s="2402"/>
      <c r="I26" s="2403"/>
      <c r="J26" s="2307"/>
      <c r="K26" s="2354"/>
      <c r="L26" s="2354"/>
      <c r="M26" s="2355"/>
      <c r="N26" s="57"/>
      <c r="O26" s="47" t="s">
        <v>1538</v>
      </c>
      <c r="P26" s="47"/>
      <c r="Q26" s="47"/>
      <c r="R26" s="47"/>
      <c r="S26" s="47"/>
      <c r="T26" s="55"/>
    </row>
    <row r="27" spans="2:20" ht="18.75" customHeight="1">
      <c r="B27" s="2401"/>
      <c r="C27" s="2402"/>
      <c r="D27" s="2402"/>
      <c r="E27" s="2402"/>
      <c r="F27" s="2402"/>
      <c r="G27" s="2402"/>
      <c r="H27" s="2402"/>
      <c r="I27" s="2403"/>
      <c r="J27" s="2306" t="s">
        <v>1539</v>
      </c>
      <c r="K27" s="2928"/>
      <c r="L27" s="2928"/>
      <c r="M27" s="2929"/>
      <c r="N27" s="56"/>
      <c r="O27" s="49" t="s">
        <v>1535</v>
      </c>
      <c r="P27" s="49"/>
      <c r="Q27" s="49"/>
      <c r="R27" s="49"/>
      <c r="S27" s="49"/>
      <c r="T27" s="53"/>
    </row>
    <row r="28" spans="2:20" ht="18.75" customHeight="1">
      <c r="B28" s="2401"/>
      <c r="C28" s="2402"/>
      <c r="D28" s="2402"/>
      <c r="E28" s="2402"/>
      <c r="F28" s="2402"/>
      <c r="G28" s="2402"/>
      <c r="H28" s="2402"/>
      <c r="I28" s="2403"/>
      <c r="J28" s="2351"/>
      <c r="K28" s="2352"/>
      <c r="L28" s="2352"/>
      <c r="M28" s="2353"/>
      <c r="N28" s="528" t="s">
        <v>504</v>
      </c>
      <c r="O28" s="46"/>
      <c r="P28" s="117" t="s">
        <v>741</v>
      </c>
      <c r="Q28" s="46"/>
      <c r="R28" s="278" t="s">
        <v>1536</v>
      </c>
      <c r="S28" s="54" t="s">
        <v>1537</v>
      </c>
      <c r="T28" s="54"/>
    </row>
    <row r="29" spans="2:20" ht="18.75" customHeight="1">
      <c r="B29" s="2404"/>
      <c r="C29" s="2405"/>
      <c r="D29" s="2405"/>
      <c r="E29" s="2405"/>
      <c r="F29" s="2405"/>
      <c r="G29" s="2405"/>
      <c r="H29" s="2405"/>
      <c r="I29" s="2406"/>
      <c r="J29" s="2307"/>
      <c r="K29" s="2354"/>
      <c r="L29" s="2354"/>
      <c r="M29" s="2355"/>
      <c r="N29" s="57"/>
      <c r="O29" s="47" t="s">
        <v>1538</v>
      </c>
      <c r="P29" s="47"/>
      <c r="Q29" s="47"/>
      <c r="R29" s="47"/>
      <c r="S29" s="47"/>
      <c r="T29" s="55"/>
    </row>
    <row r="30" spans="2:20" ht="18.75" customHeight="1">
      <c r="B30" s="56" t="s">
        <v>1540</v>
      </c>
      <c r="C30" s="49"/>
      <c r="D30" s="49"/>
      <c r="E30" s="49"/>
      <c r="F30" s="49"/>
      <c r="G30" s="49"/>
      <c r="H30" s="49"/>
      <c r="I30" s="49"/>
      <c r="J30" s="49"/>
      <c r="K30" s="49"/>
      <c r="L30" s="49"/>
      <c r="M30" s="49"/>
      <c r="N30" s="49"/>
      <c r="O30" s="49"/>
      <c r="P30" s="49"/>
      <c r="Q30" s="49"/>
      <c r="R30" s="49"/>
      <c r="S30" s="49"/>
      <c r="T30" s="53"/>
    </row>
    <row r="31" spans="2:20" ht="18.75" customHeight="1">
      <c r="B31" s="4"/>
      <c r="C31" s="46" t="s">
        <v>1541</v>
      </c>
      <c r="D31" s="46"/>
      <c r="E31" s="46"/>
      <c r="F31" s="46"/>
      <c r="G31" s="46"/>
      <c r="H31" s="46"/>
      <c r="I31" s="46"/>
      <c r="J31" s="46"/>
      <c r="K31" s="46"/>
      <c r="L31" s="46"/>
      <c r="M31" s="46"/>
      <c r="N31" s="46"/>
      <c r="O31" s="46"/>
      <c r="P31" s="46"/>
      <c r="Q31" s="46"/>
      <c r="R31" s="46"/>
      <c r="S31" s="46"/>
      <c r="T31" s="54"/>
    </row>
    <row r="32" spans="2:20" ht="18.75" customHeight="1">
      <c r="B32" s="4"/>
      <c r="C32" s="46" t="s">
        <v>1542</v>
      </c>
      <c r="D32" s="46"/>
      <c r="E32" s="46"/>
      <c r="F32" s="46"/>
      <c r="G32" s="46"/>
      <c r="H32" s="46"/>
      <c r="I32" s="46"/>
      <c r="J32" s="46"/>
      <c r="K32" s="46"/>
      <c r="L32" s="46"/>
      <c r="M32" s="46"/>
      <c r="N32" s="46"/>
      <c r="O32" s="46"/>
      <c r="P32" s="46"/>
      <c r="Q32" s="46"/>
      <c r="R32" s="46"/>
      <c r="S32" s="46"/>
      <c r="T32" s="54"/>
    </row>
    <row r="33" spans="2:21" ht="18.75" customHeight="1">
      <c r="B33" s="4"/>
      <c r="C33" s="46" t="s">
        <v>1543</v>
      </c>
      <c r="D33" s="46"/>
      <c r="E33" s="46"/>
      <c r="F33" s="46"/>
      <c r="G33" s="46"/>
      <c r="H33" s="46"/>
      <c r="I33" s="46"/>
      <c r="J33" s="46"/>
      <c r="K33" s="46"/>
      <c r="L33" s="46"/>
      <c r="M33" s="46"/>
      <c r="N33" s="46"/>
      <c r="O33" s="46"/>
      <c r="P33" s="46"/>
      <c r="Q33" s="46"/>
      <c r="R33" s="46"/>
      <c r="S33" s="46"/>
      <c r="T33" s="54"/>
    </row>
    <row r="34" spans="2:21" ht="18.75" customHeight="1">
      <c r="B34" s="57"/>
      <c r="C34" s="47" t="s">
        <v>1544</v>
      </c>
      <c r="D34" s="47"/>
      <c r="E34" s="47"/>
      <c r="F34" s="47"/>
      <c r="G34" s="2405"/>
      <c r="H34" s="2405"/>
      <c r="I34" s="2405"/>
      <c r="J34" s="2405"/>
      <c r="K34" s="2405"/>
      <c r="L34" s="2405"/>
      <c r="M34" s="2405"/>
      <c r="N34" s="2405"/>
      <c r="O34" s="2405"/>
      <c r="P34" s="2405"/>
      <c r="Q34" s="2405"/>
      <c r="R34" s="241"/>
      <c r="S34" s="241"/>
      <c r="T34" s="529" t="s">
        <v>843</v>
      </c>
    </row>
    <row r="38" spans="2:21">
      <c r="B38" s="1" t="s">
        <v>2721</v>
      </c>
      <c r="T38" s="122"/>
      <c r="U38" s="525"/>
    </row>
    <row r="39" spans="2:21" ht="37.5" customHeight="1">
      <c r="J39" s="2923" t="s">
        <v>1</v>
      </c>
      <c r="K39" s="2923"/>
      <c r="L39" s="2923"/>
      <c r="M39" s="2923"/>
      <c r="N39" s="2930">
        <f>N4</f>
        <v>0</v>
      </c>
      <c r="O39" s="2930"/>
      <c r="P39" s="2930"/>
      <c r="Q39" s="2930"/>
      <c r="R39" s="2930"/>
      <c r="S39" s="2930"/>
      <c r="T39" s="2930"/>
      <c r="U39" s="245"/>
    </row>
    <row r="40" spans="2:21" ht="21.75" customHeight="1">
      <c r="J40" s="2925" t="s">
        <v>0</v>
      </c>
      <c r="K40" s="2925"/>
      <c r="L40" s="2925"/>
      <c r="M40" s="2925"/>
      <c r="N40" s="2930">
        <f>N5</f>
        <v>0</v>
      </c>
      <c r="O40" s="2930"/>
      <c r="P40" s="2930"/>
      <c r="Q40" s="2930"/>
      <c r="R40" s="2930"/>
      <c r="S40" s="2930"/>
      <c r="T40" s="2930"/>
      <c r="U40" s="526"/>
    </row>
    <row r="42" spans="2:21" ht="18.75" customHeight="1">
      <c r="B42" s="44" t="s">
        <v>1545</v>
      </c>
    </row>
    <row r="43" spans="2:21" ht="21" customHeight="1">
      <c r="B43" s="2413" t="s">
        <v>1546</v>
      </c>
      <c r="C43" s="2413"/>
      <c r="D43" s="2413"/>
      <c r="E43" s="2413"/>
      <c r="F43" s="2413"/>
      <c r="G43" s="2413" t="s">
        <v>1547</v>
      </c>
      <c r="H43" s="2413"/>
      <c r="I43" s="2413"/>
      <c r="J43" s="2413"/>
      <c r="K43" s="2413" t="s">
        <v>1548</v>
      </c>
      <c r="L43" s="2413"/>
      <c r="M43" s="2413"/>
      <c r="N43" s="2413"/>
      <c r="O43" s="2413" t="s">
        <v>1549</v>
      </c>
      <c r="P43" s="2413"/>
      <c r="Q43" s="2413"/>
      <c r="R43" s="2413"/>
      <c r="S43" s="2413"/>
      <c r="T43" s="2413"/>
    </row>
    <row r="44" spans="2:21" ht="18.75" customHeight="1">
      <c r="B44" s="56"/>
      <c r="C44" s="49" t="s">
        <v>1550</v>
      </c>
      <c r="D44" s="49"/>
      <c r="E44" s="49"/>
      <c r="F44" s="53"/>
      <c r="G44" s="56"/>
      <c r="H44" s="49" t="s">
        <v>1551</v>
      </c>
      <c r="I44" s="49"/>
      <c r="J44" s="53"/>
      <c r="K44" s="56"/>
      <c r="L44" s="49" t="s">
        <v>1552</v>
      </c>
      <c r="M44" s="49"/>
      <c r="N44" s="53"/>
      <c r="O44" s="56"/>
      <c r="P44" s="49" t="s">
        <v>1553</v>
      </c>
      <c r="Q44" s="49"/>
      <c r="R44" s="49"/>
      <c r="S44" s="49"/>
      <c r="T44" s="53"/>
    </row>
    <row r="45" spans="2:21" ht="18.75" customHeight="1">
      <c r="B45" s="4"/>
      <c r="C45" s="46"/>
      <c r="D45" s="46"/>
      <c r="E45" s="46"/>
      <c r="F45" s="54"/>
      <c r="G45" s="4"/>
      <c r="H45" s="46" t="s">
        <v>1554</v>
      </c>
      <c r="I45" s="46"/>
      <c r="J45" s="54"/>
      <c r="K45" s="4"/>
      <c r="L45" s="46" t="s">
        <v>1555</v>
      </c>
      <c r="M45" s="46"/>
      <c r="N45" s="54"/>
      <c r="O45" s="4"/>
      <c r="P45" s="46" t="s">
        <v>1556</v>
      </c>
      <c r="Q45" s="46"/>
      <c r="R45" s="46"/>
      <c r="S45" s="46"/>
      <c r="T45" s="54"/>
    </row>
    <row r="46" spans="2:21" ht="18.75" customHeight="1">
      <c r="B46" s="4"/>
      <c r="C46" s="46"/>
      <c r="D46" s="46"/>
      <c r="E46" s="46"/>
      <c r="F46" s="54"/>
      <c r="G46" s="4"/>
      <c r="H46" s="46" t="s">
        <v>1557</v>
      </c>
      <c r="I46" s="46"/>
      <c r="J46" s="54"/>
      <c r="K46" s="4"/>
      <c r="L46" s="46" t="s">
        <v>1558</v>
      </c>
      <c r="M46" s="46"/>
      <c r="N46" s="54"/>
      <c r="O46" s="4"/>
      <c r="P46" s="46" t="s">
        <v>1559</v>
      </c>
      <c r="Q46" s="46"/>
      <c r="R46" s="46"/>
      <c r="S46" s="46" t="s">
        <v>1560</v>
      </c>
      <c r="T46" s="54"/>
    </row>
    <row r="47" spans="2:21" ht="18.75" customHeight="1">
      <c r="B47" s="57"/>
      <c r="C47" s="47"/>
      <c r="D47" s="47"/>
      <c r="E47" s="47"/>
      <c r="F47" s="55"/>
      <c r="G47" s="57"/>
      <c r="H47" s="47" t="s">
        <v>1561</v>
      </c>
      <c r="I47" s="47"/>
      <c r="J47" s="530" t="s">
        <v>843</v>
      </c>
      <c r="K47" s="57"/>
      <c r="L47" s="47"/>
      <c r="M47" s="47"/>
      <c r="N47" s="55"/>
      <c r="O47" s="57"/>
      <c r="P47" s="47" t="s">
        <v>1561</v>
      </c>
      <c r="Q47" s="47"/>
      <c r="R47" s="2354"/>
      <c r="S47" s="2354"/>
      <c r="T47" s="530" t="s">
        <v>843</v>
      </c>
    </row>
    <row r="48" spans="2:21" ht="18.75" customHeight="1">
      <c r="B48" s="56"/>
      <c r="C48" s="49" t="s">
        <v>1562</v>
      </c>
      <c r="D48" s="49"/>
      <c r="E48" s="49"/>
      <c r="F48" s="53"/>
      <c r="G48" s="56"/>
      <c r="H48" s="49" t="s">
        <v>1551</v>
      </c>
      <c r="I48" s="49"/>
      <c r="J48" s="53"/>
      <c r="K48" s="56"/>
      <c r="L48" s="49" t="s">
        <v>1552</v>
      </c>
      <c r="M48" s="49"/>
      <c r="N48" s="53"/>
      <c r="O48" s="56"/>
      <c r="P48" s="49" t="s">
        <v>1553</v>
      </c>
      <c r="Q48" s="49"/>
      <c r="R48" s="49"/>
      <c r="S48" s="49"/>
      <c r="T48" s="53"/>
    </row>
    <row r="49" spans="2:20" ht="18.75" customHeight="1">
      <c r="B49" s="4"/>
      <c r="C49" s="46" t="s">
        <v>1563</v>
      </c>
      <c r="D49" s="46"/>
      <c r="E49" s="46"/>
      <c r="F49" s="54"/>
      <c r="G49" s="4"/>
      <c r="H49" s="46" t="s">
        <v>1554</v>
      </c>
      <c r="I49" s="46"/>
      <c r="J49" s="54"/>
      <c r="K49" s="4"/>
      <c r="L49" s="46" t="s">
        <v>1555</v>
      </c>
      <c r="M49" s="46"/>
      <c r="N49" s="54"/>
      <c r="O49" s="4"/>
      <c r="P49" s="46" t="s">
        <v>1556</v>
      </c>
      <c r="Q49" s="46"/>
      <c r="R49" s="46"/>
      <c r="S49" s="46"/>
      <c r="T49" s="54"/>
    </row>
    <row r="50" spans="2:20" ht="18.75" customHeight="1">
      <c r="B50" s="4"/>
      <c r="C50" s="46"/>
      <c r="D50" s="46"/>
      <c r="E50" s="46"/>
      <c r="F50" s="54"/>
      <c r="G50" s="4"/>
      <c r="H50" s="46" t="s">
        <v>1557</v>
      </c>
      <c r="I50" s="46"/>
      <c r="J50" s="54"/>
      <c r="K50" s="4"/>
      <c r="L50" s="46" t="s">
        <v>1558</v>
      </c>
      <c r="M50" s="46"/>
      <c r="N50" s="54"/>
      <c r="O50" s="4"/>
      <c r="P50" s="46" t="s">
        <v>1559</v>
      </c>
      <c r="Q50" s="46"/>
      <c r="R50" s="46"/>
      <c r="S50" s="46" t="s">
        <v>1560</v>
      </c>
      <c r="T50" s="54"/>
    </row>
    <row r="51" spans="2:20" ht="18.75" customHeight="1">
      <c r="B51" s="57"/>
      <c r="C51" s="47"/>
      <c r="D51" s="47"/>
      <c r="E51" s="47"/>
      <c r="F51" s="55"/>
      <c r="G51" s="57"/>
      <c r="H51" s="47" t="s">
        <v>1561</v>
      </c>
      <c r="I51" s="47"/>
      <c r="J51" s="530" t="s">
        <v>843</v>
      </c>
      <c r="K51" s="57"/>
      <c r="L51" s="47"/>
      <c r="M51" s="47"/>
      <c r="N51" s="55"/>
      <c r="O51" s="57"/>
      <c r="P51" s="47" t="s">
        <v>1561</v>
      </c>
      <c r="Q51" s="47"/>
      <c r="R51" s="2354"/>
      <c r="S51" s="2354"/>
      <c r="T51" s="530" t="s">
        <v>843</v>
      </c>
    </row>
    <row r="52" spans="2:20" ht="18.75" customHeight="1">
      <c r="B52" s="56"/>
      <c r="C52" s="49" t="s">
        <v>1564</v>
      </c>
      <c r="D52" s="49"/>
      <c r="E52" s="49"/>
      <c r="F52" s="53"/>
      <c r="H52" s="1" t="s">
        <v>1551</v>
      </c>
      <c r="K52" s="56"/>
      <c r="L52" s="49" t="s">
        <v>1552</v>
      </c>
      <c r="M52" s="49"/>
      <c r="N52" s="53"/>
      <c r="O52" s="56"/>
      <c r="P52" s="49" t="s">
        <v>1553</v>
      </c>
      <c r="Q52" s="49"/>
      <c r="R52" s="49"/>
      <c r="S52" s="49"/>
      <c r="T52" s="53"/>
    </row>
    <row r="53" spans="2:20" ht="18.75" customHeight="1">
      <c r="B53" s="4"/>
      <c r="C53" s="46" t="s">
        <v>1563</v>
      </c>
      <c r="D53" s="46"/>
      <c r="E53" s="46"/>
      <c r="F53" s="54"/>
      <c r="H53" s="1" t="s">
        <v>1554</v>
      </c>
      <c r="K53" s="4"/>
      <c r="L53" s="46" t="s">
        <v>1555</v>
      </c>
      <c r="M53" s="46"/>
      <c r="N53" s="54"/>
      <c r="O53" s="4"/>
      <c r="P53" s="46" t="s">
        <v>1556</v>
      </c>
      <c r="Q53" s="46"/>
      <c r="R53" s="46"/>
      <c r="S53" s="46"/>
      <c r="T53" s="54"/>
    </row>
    <row r="54" spans="2:20" ht="18.75" customHeight="1">
      <c r="B54" s="4"/>
      <c r="C54" s="46"/>
      <c r="D54" s="46"/>
      <c r="E54" s="46"/>
      <c r="F54" s="54"/>
      <c r="H54" s="1" t="s">
        <v>1557</v>
      </c>
      <c r="K54" s="4"/>
      <c r="L54" s="46" t="s">
        <v>1558</v>
      </c>
      <c r="M54" s="46"/>
      <c r="N54" s="54"/>
      <c r="O54" s="4"/>
      <c r="P54" s="46" t="s">
        <v>1559</v>
      </c>
      <c r="Q54" s="46"/>
      <c r="R54" s="46"/>
      <c r="S54" s="46" t="s">
        <v>1560</v>
      </c>
      <c r="T54" s="54"/>
    </row>
    <row r="55" spans="2:20" ht="18.75" customHeight="1">
      <c r="B55" s="57"/>
      <c r="C55" s="47"/>
      <c r="D55" s="47"/>
      <c r="E55" s="47"/>
      <c r="F55" s="55"/>
      <c r="H55" s="1" t="s">
        <v>1561</v>
      </c>
      <c r="J55" s="531" t="s">
        <v>843</v>
      </c>
      <c r="K55" s="57"/>
      <c r="L55" s="47"/>
      <c r="M55" s="47"/>
      <c r="N55" s="55"/>
      <c r="O55" s="57"/>
      <c r="P55" s="47" t="s">
        <v>1561</v>
      </c>
      <c r="Q55" s="47"/>
      <c r="R55" s="2354"/>
      <c r="S55" s="2354"/>
      <c r="T55" s="530" t="s">
        <v>843</v>
      </c>
    </row>
    <row r="56" spans="2:20" ht="18.75" customHeight="1">
      <c r="B56" s="56"/>
      <c r="C56" s="49" t="s">
        <v>1565</v>
      </c>
      <c r="D56" s="49"/>
      <c r="E56" s="49"/>
      <c r="F56" s="53"/>
      <c r="G56" s="56"/>
      <c r="H56" s="49" t="s">
        <v>1551</v>
      </c>
      <c r="I56" s="49"/>
      <c r="J56" s="53"/>
      <c r="K56" s="56"/>
      <c r="L56" s="49" t="s">
        <v>1552</v>
      </c>
      <c r="M56" s="49"/>
      <c r="N56" s="53"/>
      <c r="O56" s="56"/>
      <c r="P56" s="49" t="s">
        <v>1553</v>
      </c>
      <c r="Q56" s="49"/>
      <c r="R56" s="49"/>
      <c r="S56" s="49"/>
      <c r="T56" s="53"/>
    </row>
    <row r="57" spans="2:20" ht="18.75" customHeight="1">
      <c r="B57" s="4"/>
      <c r="C57" s="46"/>
      <c r="D57" s="46"/>
      <c r="E57" s="46"/>
      <c r="F57" s="54"/>
      <c r="G57" s="4"/>
      <c r="H57" s="46" t="s">
        <v>1554</v>
      </c>
      <c r="I57" s="46"/>
      <c r="J57" s="54"/>
      <c r="K57" s="4"/>
      <c r="L57" s="46" t="s">
        <v>1555</v>
      </c>
      <c r="M57" s="46"/>
      <c r="N57" s="54"/>
      <c r="O57" s="4"/>
      <c r="P57" s="46" t="s">
        <v>1556</v>
      </c>
      <c r="Q57" s="46"/>
      <c r="R57" s="46"/>
      <c r="S57" s="46"/>
      <c r="T57" s="54"/>
    </row>
    <row r="58" spans="2:20" ht="18.75" customHeight="1">
      <c r="B58" s="4"/>
      <c r="C58" s="46"/>
      <c r="D58" s="46"/>
      <c r="E58" s="46"/>
      <c r="F58" s="54"/>
      <c r="G58" s="4"/>
      <c r="H58" s="46" t="s">
        <v>1557</v>
      </c>
      <c r="I58" s="46"/>
      <c r="J58" s="54"/>
      <c r="K58" s="4"/>
      <c r="L58" s="46" t="s">
        <v>1558</v>
      </c>
      <c r="M58" s="46"/>
      <c r="N58" s="54"/>
      <c r="O58" s="4"/>
      <c r="P58" s="46" t="s">
        <v>1559</v>
      </c>
      <c r="Q58" s="46"/>
      <c r="R58" s="46"/>
      <c r="S58" s="46" t="s">
        <v>1560</v>
      </c>
      <c r="T58" s="54"/>
    </row>
    <row r="59" spans="2:20" ht="18.75" customHeight="1">
      <c r="B59" s="4"/>
      <c r="C59" s="46"/>
      <c r="D59" s="46"/>
      <c r="E59" s="46"/>
      <c r="F59" s="54"/>
      <c r="G59" s="57"/>
      <c r="H59" s="47" t="s">
        <v>1561</v>
      </c>
      <c r="I59" s="47"/>
      <c r="J59" s="530" t="s">
        <v>843</v>
      </c>
      <c r="K59" s="57"/>
      <c r="L59" s="47"/>
      <c r="M59" s="47"/>
      <c r="N59" s="55"/>
      <c r="O59" s="57"/>
      <c r="P59" s="47" t="s">
        <v>1561</v>
      </c>
      <c r="Q59" s="47"/>
      <c r="R59" s="2354"/>
      <c r="S59" s="2354"/>
      <c r="T59" s="530" t="s">
        <v>843</v>
      </c>
    </row>
    <row r="60" spans="2:20" ht="18.75" customHeight="1">
      <c r="B60" s="56"/>
      <c r="C60" s="49" t="s">
        <v>1566</v>
      </c>
      <c r="D60" s="49"/>
      <c r="E60" s="49"/>
      <c r="F60" s="53"/>
      <c r="H60" s="1" t="s">
        <v>1551</v>
      </c>
      <c r="K60" s="56"/>
      <c r="L60" s="49" t="s">
        <v>1552</v>
      </c>
      <c r="M60" s="49"/>
      <c r="N60" s="53"/>
      <c r="O60" s="56"/>
      <c r="P60" s="49" t="s">
        <v>1553</v>
      </c>
      <c r="Q60" s="49"/>
      <c r="R60" s="49"/>
      <c r="S60" s="49"/>
      <c r="T60" s="53"/>
    </row>
    <row r="61" spans="2:20" ht="18.75" customHeight="1">
      <c r="B61" s="4"/>
      <c r="C61" s="121" t="s">
        <v>504</v>
      </c>
      <c r="D61" s="2332"/>
      <c r="E61" s="2332"/>
      <c r="F61" s="267" t="s">
        <v>843</v>
      </c>
      <c r="H61" s="1" t="s">
        <v>1554</v>
      </c>
      <c r="K61" s="4"/>
      <c r="L61" s="46" t="s">
        <v>1555</v>
      </c>
      <c r="M61" s="46"/>
      <c r="N61" s="54"/>
      <c r="O61" s="4"/>
      <c r="P61" s="46" t="s">
        <v>1556</v>
      </c>
      <c r="Q61" s="46"/>
      <c r="R61" s="46"/>
      <c r="S61" s="46"/>
      <c r="T61" s="54"/>
    </row>
    <row r="62" spans="2:20" ht="18.75" customHeight="1">
      <c r="B62" s="4"/>
      <c r="C62" s="46"/>
      <c r="D62" s="46"/>
      <c r="E62" s="46"/>
      <c r="F62" s="54"/>
      <c r="H62" s="1" t="s">
        <v>1557</v>
      </c>
      <c r="K62" s="4"/>
      <c r="L62" s="46" t="s">
        <v>1558</v>
      </c>
      <c r="M62" s="46"/>
      <c r="N62" s="54"/>
      <c r="O62" s="4"/>
      <c r="P62" s="46" t="s">
        <v>1559</v>
      </c>
      <c r="Q62" s="46"/>
      <c r="R62" s="46"/>
      <c r="S62" s="46" t="s">
        <v>1560</v>
      </c>
      <c r="T62" s="54"/>
    </row>
    <row r="63" spans="2:20" ht="18.75" customHeight="1">
      <c r="B63" s="4"/>
      <c r="C63" s="46"/>
      <c r="D63" s="46"/>
      <c r="E63" s="46"/>
      <c r="F63" s="54"/>
      <c r="H63" s="1" t="s">
        <v>1561</v>
      </c>
      <c r="J63" s="531" t="s">
        <v>843</v>
      </c>
      <c r="K63" s="57"/>
      <c r="L63" s="47"/>
      <c r="M63" s="47"/>
      <c r="N63" s="55"/>
      <c r="O63" s="57"/>
      <c r="P63" s="47" t="s">
        <v>1561</v>
      </c>
      <c r="Q63" s="47"/>
      <c r="R63" s="2354"/>
      <c r="S63" s="2354"/>
      <c r="T63" s="530" t="s">
        <v>843</v>
      </c>
    </row>
    <row r="64" spans="2:20" ht="18.75" customHeight="1">
      <c r="B64" s="2300" t="s">
        <v>1567</v>
      </c>
      <c r="C64" s="2301"/>
      <c r="D64" s="2301"/>
      <c r="E64" s="2301"/>
      <c r="F64" s="2301"/>
      <c r="G64" s="2301"/>
      <c r="H64" s="2301"/>
      <c r="I64" s="2301"/>
      <c r="J64" s="2301"/>
      <c r="K64" s="2301"/>
      <c r="L64" s="2301"/>
      <c r="M64" s="2301"/>
      <c r="N64" s="2302"/>
      <c r="O64" s="56"/>
      <c r="P64" s="49" t="s">
        <v>1568</v>
      </c>
      <c r="Q64" s="49"/>
      <c r="R64" s="49"/>
      <c r="S64" s="49"/>
      <c r="T64" s="53"/>
    </row>
    <row r="65" spans="2:20" ht="18.75" customHeight="1">
      <c r="B65" s="2312"/>
      <c r="C65" s="2313"/>
      <c r="D65" s="2313"/>
      <c r="E65" s="2313"/>
      <c r="F65" s="2313"/>
      <c r="G65" s="2313"/>
      <c r="H65" s="2313"/>
      <c r="I65" s="2313"/>
      <c r="J65" s="2313"/>
      <c r="K65" s="2313"/>
      <c r="L65" s="2313"/>
      <c r="M65" s="2313"/>
      <c r="N65" s="2314"/>
      <c r="O65" s="4"/>
      <c r="P65" s="46" t="s">
        <v>1569</v>
      </c>
      <c r="Q65" s="46"/>
      <c r="R65" s="46"/>
      <c r="S65" s="46"/>
      <c r="T65" s="54"/>
    </row>
    <row r="66" spans="2:20" ht="18.75" customHeight="1">
      <c r="B66" s="4"/>
      <c r="C66" s="46"/>
      <c r="D66" s="46"/>
      <c r="E66" s="46"/>
      <c r="F66" s="46"/>
      <c r="G66" s="46"/>
      <c r="H66" s="46"/>
      <c r="I66" s="46"/>
      <c r="J66" s="46"/>
      <c r="K66" s="46"/>
      <c r="L66" s="46"/>
      <c r="M66" s="46"/>
      <c r="N66" s="54"/>
      <c r="O66" s="4"/>
      <c r="P66" s="46" t="s">
        <v>1570</v>
      </c>
      <c r="Q66" s="46"/>
      <c r="R66" s="46"/>
      <c r="S66" s="46"/>
      <c r="T66" s="54"/>
    </row>
    <row r="67" spans="2:20" ht="18.75" customHeight="1">
      <c r="B67" s="4"/>
      <c r="C67" s="46"/>
      <c r="D67" s="46"/>
      <c r="E67" s="46"/>
      <c r="F67" s="46"/>
      <c r="G67" s="46"/>
      <c r="H67" s="46"/>
      <c r="I67" s="46"/>
      <c r="J67" s="46"/>
      <c r="K67" s="46"/>
      <c r="L67" s="46"/>
      <c r="M67" s="46"/>
      <c r="N67" s="54"/>
      <c r="O67" s="4"/>
      <c r="P67" s="46" t="s">
        <v>1571</v>
      </c>
      <c r="Q67" s="46"/>
      <c r="R67" s="46"/>
      <c r="S67" s="46"/>
      <c r="T67" s="54"/>
    </row>
    <row r="68" spans="2:20" ht="18.75" customHeight="1">
      <c r="B68" s="57"/>
      <c r="C68" s="47"/>
      <c r="D68" s="47"/>
      <c r="E68" s="47"/>
      <c r="F68" s="47"/>
      <c r="G68" s="47"/>
      <c r="H68" s="47"/>
      <c r="I68" s="47"/>
      <c r="J68" s="47"/>
      <c r="K68" s="47"/>
      <c r="L68" s="47"/>
      <c r="M68" s="47"/>
      <c r="N68" s="55"/>
      <c r="O68" s="57"/>
      <c r="P68" s="47" t="s">
        <v>1572</v>
      </c>
      <c r="Q68" s="47"/>
      <c r="R68" s="47"/>
      <c r="S68" s="47"/>
      <c r="T68" s="55"/>
    </row>
    <row r="69" spans="2:20" ht="18.75" customHeight="1">
      <c r="B69" s="2300" t="s">
        <v>1573</v>
      </c>
      <c r="C69" s="2308"/>
      <c r="D69" s="2308"/>
      <c r="E69" s="2308"/>
      <c r="F69" s="2308"/>
      <c r="G69" s="2308"/>
      <c r="H69" s="2308"/>
      <c r="I69" s="2308"/>
      <c r="J69" s="2308"/>
      <c r="K69" s="2308"/>
      <c r="L69" s="2308"/>
      <c r="M69" s="2308"/>
      <c r="N69" s="2309"/>
      <c r="O69" s="2306" t="s">
        <v>1574</v>
      </c>
      <c r="P69" s="2928"/>
      <c r="Q69" s="2928"/>
      <c r="R69" s="2928"/>
      <c r="S69" s="2928"/>
      <c r="T69" s="53" t="s">
        <v>1575</v>
      </c>
    </row>
    <row r="70" spans="2:20" ht="18.75" customHeight="1">
      <c r="B70" s="2328"/>
      <c r="C70" s="2310"/>
      <c r="D70" s="2310"/>
      <c r="E70" s="2310"/>
      <c r="F70" s="2310"/>
      <c r="G70" s="2310"/>
      <c r="H70" s="2310"/>
      <c r="I70" s="2310"/>
      <c r="J70" s="2310"/>
      <c r="K70" s="2310"/>
      <c r="L70" s="2310"/>
      <c r="M70" s="2310"/>
      <c r="N70" s="2311"/>
      <c r="O70" s="2307" t="s">
        <v>1576</v>
      </c>
      <c r="P70" s="2354"/>
      <c r="Q70" s="2354"/>
      <c r="R70" s="2354"/>
      <c r="S70" s="2354"/>
      <c r="T70" s="55" t="s">
        <v>1575</v>
      </c>
    </row>
    <row r="72" spans="2:20">
      <c r="B72" s="2417" t="s">
        <v>2717</v>
      </c>
      <c r="C72" s="2417"/>
      <c r="D72" s="2417"/>
      <c r="E72" s="2417"/>
      <c r="F72" s="2417"/>
      <c r="G72" s="2417"/>
      <c r="H72" s="2417"/>
      <c r="I72" s="2417"/>
      <c r="J72" s="2417"/>
      <c r="K72" s="2417"/>
      <c r="L72" s="2417"/>
      <c r="M72" s="2417"/>
      <c r="N72" s="2417"/>
      <c r="O72" s="2417"/>
      <c r="P72" s="2417"/>
      <c r="Q72" s="2417"/>
      <c r="R72" s="2417"/>
      <c r="S72" s="2417"/>
      <c r="T72" s="2417"/>
    </row>
    <row r="73" spans="2:20" ht="16.5">
      <c r="B73" s="2417" t="s">
        <v>2723</v>
      </c>
      <c r="C73" s="2417"/>
      <c r="D73" s="2417"/>
      <c r="E73" s="2417"/>
      <c r="F73" s="2417"/>
      <c r="G73" s="2417"/>
      <c r="H73" s="2417"/>
      <c r="I73" s="2417"/>
      <c r="J73" s="2417"/>
      <c r="K73" s="2417"/>
      <c r="L73" s="2417"/>
      <c r="M73" s="2417"/>
      <c r="N73" s="2417"/>
      <c r="O73" s="2417"/>
      <c r="P73" s="2417"/>
      <c r="Q73" s="2417"/>
      <c r="R73" s="2417"/>
      <c r="S73" s="2417"/>
      <c r="T73" s="2417"/>
    </row>
  </sheetData>
  <mergeCells count="34">
    <mergeCell ref="D61:E61"/>
    <mergeCell ref="B73:T73"/>
    <mergeCell ref="B64:N65"/>
    <mergeCell ref="B69:N70"/>
    <mergeCell ref="O69:P69"/>
    <mergeCell ref="Q69:S69"/>
    <mergeCell ref="O70:P70"/>
    <mergeCell ref="Q70:S70"/>
    <mergeCell ref="R63:S63"/>
    <mergeCell ref="B72:T72"/>
    <mergeCell ref="J39:M39"/>
    <mergeCell ref="N39:T39"/>
    <mergeCell ref="J40:M40"/>
    <mergeCell ref="N40:T40"/>
    <mergeCell ref="R47:S47"/>
    <mergeCell ref="R51:S51"/>
    <mergeCell ref="R55:S55"/>
    <mergeCell ref="R59:S59"/>
    <mergeCell ref="B43:F43"/>
    <mergeCell ref="G43:J43"/>
    <mergeCell ref="K43:N43"/>
    <mergeCell ref="O43:T43"/>
    <mergeCell ref="G34:Q34"/>
    <mergeCell ref="B11:M14"/>
    <mergeCell ref="A2:T2"/>
    <mergeCell ref="J4:M4"/>
    <mergeCell ref="N4:T4"/>
    <mergeCell ref="J5:M5"/>
    <mergeCell ref="N5:T5"/>
    <mergeCell ref="B15:M17"/>
    <mergeCell ref="B18:M20"/>
    <mergeCell ref="B24:I29"/>
    <mergeCell ref="J24:M26"/>
    <mergeCell ref="J27:M29"/>
  </mergeCells>
  <phoneticPr fontId="1"/>
  <pageMargins left="0.7" right="0.7" top="0.75" bottom="0.75" header="0.3" footer="0.3"/>
  <pageSetup paperSize="9" fitToHeight="0" orientation="portrait" r:id="rId1"/>
  <rowBreaks count="1" manualBreakCount="1">
    <brk id="37" min="1" max="19" man="1"/>
  </rowBreaks>
  <drawing r:id="rId2"/>
  <legacyDrawing r:id="rId3"/>
  <mc:AlternateContent xmlns:mc="http://schemas.openxmlformats.org/markup-compatibility/2006">
    <mc:Choice Requires="x14">
      <controls>
        <mc:AlternateContent xmlns:mc="http://schemas.openxmlformats.org/markup-compatibility/2006">
          <mc:Choice Requires="x14">
            <control shapeId="158721" r:id="rId4" name="Check Box 1">
              <controlPr defaultSize="0" autoFill="0" autoLine="0" autoPict="0">
                <anchor moveWithCells="1">
                  <from>
                    <xdr:col>13</xdr:col>
                    <xdr:colOff>57150</xdr:colOff>
                    <xdr:row>7</xdr:row>
                    <xdr:rowOff>0</xdr:rowOff>
                  </from>
                  <to>
                    <xdr:col>13</xdr:col>
                    <xdr:colOff>304800</xdr:colOff>
                    <xdr:row>8</xdr:row>
                    <xdr:rowOff>9525</xdr:rowOff>
                  </to>
                </anchor>
              </controlPr>
            </control>
          </mc:Choice>
        </mc:AlternateContent>
        <mc:AlternateContent xmlns:mc="http://schemas.openxmlformats.org/markup-compatibility/2006">
          <mc:Choice Requires="x14">
            <control shapeId="158722" r:id="rId5" name="Check Box 2">
              <controlPr defaultSize="0" autoFill="0" autoLine="0" autoPict="0">
                <anchor moveWithCells="1">
                  <from>
                    <xdr:col>13</xdr:col>
                    <xdr:colOff>57150</xdr:colOff>
                    <xdr:row>8</xdr:row>
                    <xdr:rowOff>0</xdr:rowOff>
                  </from>
                  <to>
                    <xdr:col>13</xdr:col>
                    <xdr:colOff>304800</xdr:colOff>
                    <xdr:row>9</xdr:row>
                    <xdr:rowOff>9525</xdr:rowOff>
                  </to>
                </anchor>
              </controlPr>
            </control>
          </mc:Choice>
        </mc:AlternateContent>
        <mc:AlternateContent xmlns:mc="http://schemas.openxmlformats.org/markup-compatibility/2006">
          <mc:Choice Requires="x14">
            <control shapeId="158723" r:id="rId6" name="Check Box 3">
              <controlPr defaultSize="0" autoFill="0" autoLine="0" autoPict="0">
                <anchor moveWithCells="1">
                  <from>
                    <xdr:col>13</xdr:col>
                    <xdr:colOff>57150</xdr:colOff>
                    <xdr:row>9</xdr:row>
                    <xdr:rowOff>0</xdr:rowOff>
                  </from>
                  <to>
                    <xdr:col>13</xdr:col>
                    <xdr:colOff>304800</xdr:colOff>
                    <xdr:row>10</xdr:row>
                    <xdr:rowOff>9525</xdr:rowOff>
                  </to>
                </anchor>
              </controlPr>
            </control>
          </mc:Choice>
        </mc:AlternateContent>
        <mc:AlternateContent xmlns:mc="http://schemas.openxmlformats.org/markup-compatibility/2006">
          <mc:Choice Requires="x14">
            <control shapeId="158724" r:id="rId7" name="Check Box 4">
              <controlPr defaultSize="0" autoFill="0" autoLine="0" autoPict="0">
                <anchor moveWithCells="1">
                  <from>
                    <xdr:col>13</xdr:col>
                    <xdr:colOff>57150</xdr:colOff>
                    <xdr:row>10</xdr:row>
                    <xdr:rowOff>0</xdr:rowOff>
                  </from>
                  <to>
                    <xdr:col>13</xdr:col>
                    <xdr:colOff>304800</xdr:colOff>
                    <xdr:row>11</xdr:row>
                    <xdr:rowOff>9525</xdr:rowOff>
                  </to>
                </anchor>
              </controlPr>
            </control>
          </mc:Choice>
        </mc:AlternateContent>
        <mc:AlternateContent xmlns:mc="http://schemas.openxmlformats.org/markup-compatibility/2006">
          <mc:Choice Requires="x14">
            <control shapeId="158725" r:id="rId8" name="Check Box 5">
              <controlPr defaultSize="0" autoFill="0" autoLine="0" autoPict="0">
                <anchor moveWithCells="1">
                  <from>
                    <xdr:col>13</xdr:col>
                    <xdr:colOff>57150</xdr:colOff>
                    <xdr:row>11</xdr:row>
                    <xdr:rowOff>0</xdr:rowOff>
                  </from>
                  <to>
                    <xdr:col>13</xdr:col>
                    <xdr:colOff>304800</xdr:colOff>
                    <xdr:row>12</xdr:row>
                    <xdr:rowOff>9525</xdr:rowOff>
                  </to>
                </anchor>
              </controlPr>
            </control>
          </mc:Choice>
        </mc:AlternateContent>
        <mc:AlternateContent xmlns:mc="http://schemas.openxmlformats.org/markup-compatibility/2006">
          <mc:Choice Requires="x14">
            <control shapeId="158726" r:id="rId9" name="Check Box 6">
              <controlPr defaultSize="0" autoFill="0" autoLine="0" autoPict="0">
                <anchor moveWithCells="1">
                  <from>
                    <xdr:col>13</xdr:col>
                    <xdr:colOff>57150</xdr:colOff>
                    <xdr:row>12</xdr:row>
                    <xdr:rowOff>0</xdr:rowOff>
                  </from>
                  <to>
                    <xdr:col>13</xdr:col>
                    <xdr:colOff>304800</xdr:colOff>
                    <xdr:row>13</xdr:row>
                    <xdr:rowOff>9525</xdr:rowOff>
                  </to>
                </anchor>
              </controlPr>
            </control>
          </mc:Choice>
        </mc:AlternateContent>
        <mc:AlternateContent xmlns:mc="http://schemas.openxmlformats.org/markup-compatibility/2006">
          <mc:Choice Requires="x14">
            <control shapeId="158727" r:id="rId10" name="Check Box 7">
              <controlPr defaultSize="0" autoFill="0" autoLine="0" autoPict="0">
                <anchor moveWithCells="1">
                  <from>
                    <xdr:col>13</xdr:col>
                    <xdr:colOff>57150</xdr:colOff>
                    <xdr:row>13</xdr:row>
                    <xdr:rowOff>0</xdr:rowOff>
                  </from>
                  <to>
                    <xdr:col>13</xdr:col>
                    <xdr:colOff>304800</xdr:colOff>
                    <xdr:row>14</xdr:row>
                    <xdr:rowOff>9525</xdr:rowOff>
                  </to>
                </anchor>
              </controlPr>
            </control>
          </mc:Choice>
        </mc:AlternateContent>
        <mc:AlternateContent xmlns:mc="http://schemas.openxmlformats.org/markup-compatibility/2006">
          <mc:Choice Requires="x14">
            <control shapeId="158728" r:id="rId11" name="Check Box 8">
              <controlPr defaultSize="0" autoFill="0" autoLine="0" autoPict="0">
                <anchor moveWithCells="1">
                  <from>
                    <xdr:col>13</xdr:col>
                    <xdr:colOff>57150</xdr:colOff>
                    <xdr:row>14</xdr:row>
                    <xdr:rowOff>0</xdr:rowOff>
                  </from>
                  <to>
                    <xdr:col>13</xdr:col>
                    <xdr:colOff>304800</xdr:colOff>
                    <xdr:row>15</xdr:row>
                    <xdr:rowOff>9525</xdr:rowOff>
                  </to>
                </anchor>
              </controlPr>
            </control>
          </mc:Choice>
        </mc:AlternateContent>
        <mc:AlternateContent xmlns:mc="http://schemas.openxmlformats.org/markup-compatibility/2006">
          <mc:Choice Requires="x14">
            <control shapeId="158729" r:id="rId12" name="Check Box 9">
              <controlPr defaultSize="0" autoFill="0" autoLine="0" autoPict="0">
                <anchor moveWithCells="1">
                  <from>
                    <xdr:col>13</xdr:col>
                    <xdr:colOff>57150</xdr:colOff>
                    <xdr:row>15</xdr:row>
                    <xdr:rowOff>0</xdr:rowOff>
                  </from>
                  <to>
                    <xdr:col>13</xdr:col>
                    <xdr:colOff>304800</xdr:colOff>
                    <xdr:row>16</xdr:row>
                    <xdr:rowOff>9525</xdr:rowOff>
                  </to>
                </anchor>
              </controlPr>
            </control>
          </mc:Choice>
        </mc:AlternateContent>
        <mc:AlternateContent xmlns:mc="http://schemas.openxmlformats.org/markup-compatibility/2006">
          <mc:Choice Requires="x14">
            <control shapeId="158730" r:id="rId13" name="Check Box 10">
              <controlPr defaultSize="0" autoFill="0" autoLine="0" autoPict="0">
                <anchor moveWithCells="1">
                  <from>
                    <xdr:col>13</xdr:col>
                    <xdr:colOff>57150</xdr:colOff>
                    <xdr:row>16</xdr:row>
                    <xdr:rowOff>0</xdr:rowOff>
                  </from>
                  <to>
                    <xdr:col>13</xdr:col>
                    <xdr:colOff>304800</xdr:colOff>
                    <xdr:row>17</xdr:row>
                    <xdr:rowOff>9525</xdr:rowOff>
                  </to>
                </anchor>
              </controlPr>
            </control>
          </mc:Choice>
        </mc:AlternateContent>
        <mc:AlternateContent xmlns:mc="http://schemas.openxmlformats.org/markup-compatibility/2006">
          <mc:Choice Requires="x14">
            <control shapeId="158731" r:id="rId14" name="Check Box 11">
              <controlPr defaultSize="0" autoFill="0" autoLine="0" autoPict="0">
                <anchor moveWithCells="1">
                  <from>
                    <xdr:col>13</xdr:col>
                    <xdr:colOff>57150</xdr:colOff>
                    <xdr:row>17</xdr:row>
                    <xdr:rowOff>0</xdr:rowOff>
                  </from>
                  <to>
                    <xdr:col>13</xdr:col>
                    <xdr:colOff>304800</xdr:colOff>
                    <xdr:row>18</xdr:row>
                    <xdr:rowOff>9525</xdr:rowOff>
                  </to>
                </anchor>
              </controlPr>
            </control>
          </mc:Choice>
        </mc:AlternateContent>
        <mc:AlternateContent xmlns:mc="http://schemas.openxmlformats.org/markup-compatibility/2006">
          <mc:Choice Requires="x14">
            <control shapeId="158732" r:id="rId15" name="Check Box 12">
              <controlPr defaultSize="0" autoFill="0" autoLine="0" autoPict="0">
                <anchor moveWithCells="1">
                  <from>
                    <xdr:col>13</xdr:col>
                    <xdr:colOff>57150</xdr:colOff>
                    <xdr:row>18</xdr:row>
                    <xdr:rowOff>0</xdr:rowOff>
                  </from>
                  <to>
                    <xdr:col>13</xdr:col>
                    <xdr:colOff>304800</xdr:colOff>
                    <xdr:row>19</xdr:row>
                    <xdr:rowOff>9525</xdr:rowOff>
                  </to>
                </anchor>
              </controlPr>
            </control>
          </mc:Choice>
        </mc:AlternateContent>
        <mc:AlternateContent xmlns:mc="http://schemas.openxmlformats.org/markup-compatibility/2006">
          <mc:Choice Requires="x14">
            <control shapeId="158733" r:id="rId16" name="Check Box 13">
              <controlPr defaultSize="0" autoFill="0" autoLine="0" autoPict="0">
                <anchor moveWithCells="1">
                  <from>
                    <xdr:col>13</xdr:col>
                    <xdr:colOff>57150</xdr:colOff>
                    <xdr:row>19</xdr:row>
                    <xdr:rowOff>0</xdr:rowOff>
                  </from>
                  <to>
                    <xdr:col>13</xdr:col>
                    <xdr:colOff>304800</xdr:colOff>
                    <xdr:row>20</xdr:row>
                    <xdr:rowOff>9525</xdr:rowOff>
                  </to>
                </anchor>
              </controlPr>
            </control>
          </mc:Choice>
        </mc:AlternateContent>
        <mc:AlternateContent xmlns:mc="http://schemas.openxmlformats.org/markup-compatibility/2006">
          <mc:Choice Requires="x14">
            <control shapeId="158734" r:id="rId17" name="Check Box 14">
              <controlPr defaultSize="0" autoFill="0" autoLine="0" autoPict="0">
                <anchor moveWithCells="1">
                  <from>
                    <xdr:col>13</xdr:col>
                    <xdr:colOff>57150</xdr:colOff>
                    <xdr:row>20</xdr:row>
                    <xdr:rowOff>0</xdr:rowOff>
                  </from>
                  <to>
                    <xdr:col>13</xdr:col>
                    <xdr:colOff>304800</xdr:colOff>
                    <xdr:row>21</xdr:row>
                    <xdr:rowOff>9525</xdr:rowOff>
                  </to>
                </anchor>
              </controlPr>
            </control>
          </mc:Choice>
        </mc:AlternateContent>
        <mc:AlternateContent xmlns:mc="http://schemas.openxmlformats.org/markup-compatibility/2006">
          <mc:Choice Requires="x14">
            <control shapeId="158735" r:id="rId18" name="Check Box 15">
              <controlPr defaultSize="0" autoFill="0" autoLine="0" autoPict="0">
                <anchor moveWithCells="1">
                  <from>
                    <xdr:col>13</xdr:col>
                    <xdr:colOff>57150</xdr:colOff>
                    <xdr:row>21</xdr:row>
                    <xdr:rowOff>0</xdr:rowOff>
                  </from>
                  <to>
                    <xdr:col>13</xdr:col>
                    <xdr:colOff>304800</xdr:colOff>
                    <xdr:row>22</xdr:row>
                    <xdr:rowOff>9525</xdr:rowOff>
                  </to>
                </anchor>
              </controlPr>
            </control>
          </mc:Choice>
        </mc:AlternateContent>
        <mc:AlternateContent xmlns:mc="http://schemas.openxmlformats.org/markup-compatibility/2006">
          <mc:Choice Requires="x14">
            <control shapeId="158736" r:id="rId19" name="Check Box 16">
              <controlPr defaultSize="0" autoFill="0" autoLine="0" autoPict="0">
                <anchor moveWithCells="1">
                  <from>
                    <xdr:col>13</xdr:col>
                    <xdr:colOff>57150</xdr:colOff>
                    <xdr:row>22</xdr:row>
                    <xdr:rowOff>0</xdr:rowOff>
                  </from>
                  <to>
                    <xdr:col>13</xdr:col>
                    <xdr:colOff>304800</xdr:colOff>
                    <xdr:row>23</xdr:row>
                    <xdr:rowOff>9525</xdr:rowOff>
                  </to>
                </anchor>
              </controlPr>
            </control>
          </mc:Choice>
        </mc:AlternateContent>
        <mc:AlternateContent xmlns:mc="http://schemas.openxmlformats.org/markup-compatibility/2006">
          <mc:Choice Requires="x14">
            <control shapeId="158737" r:id="rId20" name="Check Box 17">
              <controlPr defaultSize="0" autoFill="0" autoLine="0" autoPict="0">
                <anchor moveWithCells="1">
                  <from>
                    <xdr:col>13</xdr:col>
                    <xdr:colOff>57150</xdr:colOff>
                    <xdr:row>23</xdr:row>
                    <xdr:rowOff>0</xdr:rowOff>
                  </from>
                  <to>
                    <xdr:col>13</xdr:col>
                    <xdr:colOff>304800</xdr:colOff>
                    <xdr:row>24</xdr:row>
                    <xdr:rowOff>9525</xdr:rowOff>
                  </to>
                </anchor>
              </controlPr>
            </control>
          </mc:Choice>
        </mc:AlternateContent>
        <mc:AlternateContent xmlns:mc="http://schemas.openxmlformats.org/markup-compatibility/2006">
          <mc:Choice Requires="x14">
            <control shapeId="158738" r:id="rId21" name="Check Box 18">
              <controlPr defaultSize="0" autoFill="0" autoLine="0" autoPict="0">
                <anchor moveWithCells="1">
                  <from>
                    <xdr:col>13</xdr:col>
                    <xdr:colOff>57150</xdr:colOff>
                    <xdr:row>25</xdr:row>
                    <xdr:rowOff>0</xdr:rowOff>
                  </from>
                  <to>
                    <xdr:col>13</xdr:col>
                    <xdr:colOff>304800</xdr:colOff>
                    <xdr:row>26</xdr:row>
                    <xdr:rowOff>9525</xdr:rowOff>
                  </to>
                </anchor>
              </controlPr>
            </control>
          </mc:Choice>
        </mc:AlternateContent>
        <mc:AlternateContent xmlns:mc="http://schemas.openxmlformats.org/markup-compatibility/2006">
          <mc:Choice Requires="x14">
            <control shapeId="158739" r:id="rId22" name="Check Box 19">
              <controlPr defaultSize="0" autoFill="0" autoLine="0" autoPict="0">
                <anchor moveWithCells="1">
                  <from>
                    <xdr:col>13</xdr:col>
                    <xdr:colOff>57150</xdr:colOff>
                    <xdr:row>26</xdr:row>
                    <xdr:rowOff>0</xdr:rowOff>
                  </from>
                  <to>
                    <xdr:col>13</xdr:col>
                    <xdr:colOff>304800</xdr:colOff>
                    <xdr:row>27</xdr:row>
                    <xdr:rowOff>9525</xdr:rowOff>
                  </to>
                </anchor>
              </controlPr>
            </control>
          </mc:Choice>
        </mc:AlternateContent>
        <mc:AlternateContent xmlns:mc="http://schemas.openxmlformats.org/markup-compatibility/2006">
          <mc:Choice Requires="x14">
            <control shapeId="158740" r:id="rId23" name="Check Box 20">
              <controlPr defaultSize="0" autoFill="0" autoLine="0" autoPict="0">
                <anchor moveWithCells="1">
                  <from>
                    <xdr:col>13</xdr:col>
                    <xdr:colOff>57150</xdr:colOff>
                    <xdr:row>28</xdr:row>
                    <xdr:rowOff>0</xdr:rowOff>
                  </from>
                  <to>
                    <xdr:col>13</xdr:col>
                    <xdr:colOff>304800</xdr:colOff>
                    <xdr:row>29</xdr:row>
                    <xdr:rowOff>9525</xdr:rowOff>
                  </to>
                </anchor>
              </controlPr>
            </control>
          </mc:Choice>
        </mc:AlternateContent>
        <mc:AlternateContent xmlns:mc="http://schemas.openxmlformats.org/markup-compatibility/2006">
          <mc:Choice Requires="x14">
            <control shapeId="158741" r:id="rId24" name="Check Box 21">
              <controlPr defaultSize="0" autoFill="0" autoLine="0" autoPict="0">
                <anchor moveWithCells="1">
                  <from>
                    <xdr:col>1</xdr:col>
                    <xdr:colOff>57150</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158742" r:id="rId25" name="Check Box 22">
              <controlPr defaultSize="0" autoFill="0" autoLine="0" autoPict="0">
                <anchor moveWithCells="1">
                  <from>
                    <xdr:col>1</xdr:col>
                    <xdr:colOff>57150</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158743" r:id="rId26" name="Check Box 23">
              <controlPr defaultSize="0" autoFill="0" autoLine="0" autoPict="0">
                <anchor moveWithCells="1">
                  <from>
                    <xdr:col>1</xdr:col>
                    <xdr:colOff>57150</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158744" r:id="rId27" name="Check Box 24">
              <controlPr defaultSize="0" autoFill="0" autoLine="0" autoPict="0">
                <anchor moveWithCells="1">
                  <from>
                    <xdr:col>1</xdr:col>
                    <xdr:colOff>57150</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158745" r:id="rId28" name="Check Box 25">
              <controlPr defaultSize="0" autoFill="0" autoLine="0" autoPict="0">
                <anchor moveWithCells="1">
                  <from>
                    <xdr:col>6</xdr:col>
                    <xdr:colOff>57150</xdr:colOff>
                    <xdr:row>43</xdr:row>
                    <xdr:rowOff>0</xdr:rowOff>
                  </from>
                  <to>
                    <xdr:col>6</xdr:col>
                    <xdr:colOff>304800</xdr:colOff>
                    <xdr:row>44</xdr:row>
                    <xdr:rowOff>9525</xdr:rowOff>
                  </to>
                </anchor>
              </controlPr>
            </control>
          </mc:Choice>
        </mc:AlternateContent>
        <mc:AlternateContent xmlns:mc="http://schemas.openxmlformats.org/markup-compatibility/2006">
          <mc:Choice Requires="x14">
            <control shapeId="158746" r:id="rId29" name="Check Box 26">
              <controlPr defaultSize="0" autoFill="0" autoLine="0" autoPict="0">
                <anchor moveWithCells="1">
                  <from>
                    <xdr:col>6</xdr:col>
                    <xdr:colOff>57150</xdr:colOff>
                    <xdr:row>44</xdr:row>
                    <xdr:rowOff>0</xdr:rowOff>
                  </from>
                  <to>
                    <xdr:col>6</xdr:col>
                    <xdr:colOff>304800</xdr:colOff>
                    <xdr:row>45</xdr:row>
                    <xdr:rowOff>9525</xdr:rowOff>
                  </to>
                </anchor>
              </controlPr>
            </control>
          </mc:Choice>
        </mc:AlternateContent>
        <mc:AlternateContent xmlns:mc="http://schemas.openxmlformats.org/markup-compatibility/2006">
          <mc:Choice Requires="x14">
            <control shapeId="158747" r:id="rId30" name="Check Box 27">
              <controlPr defaultSize="0" autoFill="0" autoLine="0" autoPict="0">
                <anchor moveWithCells="1">
                  <from>
                    <xdr:col>6</xdr:col>
                    <xdr:colOff>57150</xdr:colOff>
                    <xdr:row>45</xdr:row>
                    <xdr:rowOff>0</xdr:rowOff>
                  </from>
                  <to>
                    <xdr:col>6</xdr:col>
                    <xdr:colOff>304800</xdr:colOff>
                    <xdr:row>46</xdr:row>
                    <xdr:rowOff>9525</xdr:rowOff>
                  </to>
                </anchor>
              </controlPr>
            </control>
          </mc:Choice>
        </mc:AlternateContent>
        <mc:AlternateContent xmlns:mc="http://schemas.openxmlformats.org/markup-compatibility/2006">
          <mc:Choice Requires="x14">
            <control shapeId="158748" r:id="rId31" name="Check Box 28">
              <controlPr defaultSize="0" autoFill="0" autoLine="0" autoPict="0">
                <anchor moveWithCells="1">
                  <from>
                    <xdr:col>6</xdr:col>
                    <xdr:colOff>57150</xdr:colOff>
                    <xdr:row>46</xdr:row>
                    <xdr:rowOff>0</xdr:rowOff>
                  </from>
                  <to>
                    <xdr:col>6</xdr:col>
                    <xdr:colOff>304800</xdr:colOff>
                    <xdr:row>47</xdr:row>
                    <xdr:rowOff>9525</xdr:rowOff>
                  </to>
                </anchor>
              </controlPr>
            </control>
          </mc:Choice>
        </mc:AlternateContent>
        <mc:AlternateContent xmlns:mc="http://schemas.openxmlformats.org/markup-compatibility/2006">
          <mc:Choice Requires="x14">
            <control shapeId="158749" r:id="rId32" name="Check Box 29">
              <controlPr defaultSize="0" autoFill="0" autoLine="0" autoPict="0">
                <anchor moveWithCells="1">
                  <from>
                    <xdr:col>6</xdr:col>
                    <xdr:colOff>57150</xdr:colOff>
                    <xdr:row>47</xdr:row>
                    <xdr:rowOff>0</xdr:rowOff>
                  </from>
                  <to>
                    <xdr:col>6</xdr:col>
                    <xdr:colOff>304800</xdr:colOff>
                    <xdr:row>48</xdr:row>
                    <xdr:rowOff>9525</xdr:rowOff>
                  </to>
                </anchor>
              </controlPr>
            </control>
          </mc:Choice>
        </mc:AlternateContent>
        <mc:AlternateContent xmlns:mc="http://schemas.openxmlformats.org/markup-compatibility/2006">
          <mc:Choice Requires="x14">
            <control shapeId="158750" r:id="rId33" name="Check Box 30">
              <controlPr defaultSize="0" autoFill="0" autoLine="0" autoPict="0">
                <anchor moveWithCells="1">
                  <from>
                    <xdr:col>6</xdr:col>
                    <xdr:colOff>57150</xdr:colOff>
                    <xdr:row>48</xdr:row>
                    <xdr:rowOff>0</xdr:rowOff>
                  </from>
                  <to>
                    <xdr:col>6</xdr:col>
                    <xdr:colOff>304800</xdr:colOff>
                    <xdr:row>49</xdr:row>
                    <xdr:rowOff>9525</xdr:rowOff>
                  </to>
                </anchor>
              </controlPr>
            </control>
          </mc:Choice>
        </mc:AlternateContent>
        <mc:AlternateContent xmlns:mc="http://schemas.openxmlformats.org/markup-compatibility/2006">
          <mc:Choice Requires="x14">
            <control shapeId="158751" r:id="rId34" name="Check Box 31">
              <controlPr defaultSize="0" autoFill="0" autoLine="0" autoPict="0">
                <anchor moveWithCells="1">
                  <from>
                    <xdr:col>6</xdr:col>
                    <xdr:colOff>57150</xdr:colOff>
                    <xdr:row>49</xdr:row>
                    <xdr:rowOff>0</xdr:rowOff>
                  </from>
                  <to>
                    <xdr:col>6</xdr:col>
                    <xdr:colOff>304800</xdr:colOff>
                    <xdr:row>50</xdr:row>
                    <xdr:rowOff>9525</xdr:rowOff>
                  </to>
                </anchor>
              </controlPr>
            </control>
          </mc:Choice>
        </mc:AlternateContent>
        <mc:AlternateContent xmlns:mc="http://schemas.openxmlformats.org/markup-compatibility/2006">
          <mc:Choice Requires="x14">
            <control shapeId="158752" r:id="rId35" name="Check Box 32">
              <controlPr defaultSize="0" autoFill="0" autoLine="0" autoPict="0">
                <anchor moveWithCells="1">
                  <from>
                    <xdr:col>6</xdr:col>
                    <xdr:colOff>57150</xdr:colOff>
                    <xdr:row>50</xdr:row>
                    <xdr:rowOff>0</xdr:rowOff>
                  </from>
                  <to>
                    <xdr:col>6</xdr:col>
                    <xdr:colOff>304800</xdr:colOff>
                    <xdr:row>51</xdr:row>
                    <xdr:rowOff>9525</xdr:rowOff>
                  </to>
                </anchor>
              </controlPr>
            </control>
          </mc:Choice>
        </mc:AlternateContent>
        <mc:AlternateContent xmlns:mc="http://schemas.openxmlformats.org/markup-compatibility/2006">
          <mc:Choice Requires="x14">
            <control shapeId="158753" r:id="rId36" name="Check Box 33">
              <controlPr defaultSize="0" autoFill="0" autoLine="0" autoPict="0">
                <anchor moveWithCells="1">
                  <from>
                    <xdr:col>6</xdr:col>
                    <xdr:colOff>57150</xdr:colOff>
                    <xdr:row>51</xdr:row>
                    <xdr:rowOff>0</xdr:rowOff>
                  </from>
                  <to>
                    <xdr:col>6</xdr:col>
                    <xdr:colOff>304800</xdr:colOff>
                    <xdr:row>52</xdr:row>
                    <xdr:rowOff>9525</xdr:rowOff>
                  </to>
                </anchor>
              </controlPr>
            </control>
          </mc:Choice>
        </mc:AlternateContent>
        <mc:AlternateContent xmlns:mc="http://schemas.openxmlformats.org/markup-compatibility/2006">
          <mc:Choice Requires="x14">
            <control shapeId="158754" r:id="rId37" name="Check Box 34">
              <controlPr defaultSize="0" autoFill="0" autoLine="0" autoPict="0">
                <anchor moveWithCells="1">
                  <from>
                    <xdr:col>6</xdr:col>
                    <xdr:colOff>57150</xdr:colOff>
                    <xdr:row>52</xdr:row>
                    <xdr:rowOff>0</xdr:rowOff>
                  </from>
                  <to>
                    <xdr:col>6</xdr:col>
                    <xdr:colOff>304800</xdr:colOff>
                    <xdr:row>53</xdr:row>
                    <xdr:rowOff>9525</xdr:rowOff>
                  </to>
                </anchor>
              </controlPr>
            </control>
          </mc:Choice>
        </mc:AlternateContent>
        <mc:AlternateContent xmlns:mc="http://schemas.openxmlformats.org/markup-compatibility/2006">
          <mc:Choice Requires="x14">
            <control shapeId="158755" r:id="rId38" name="Check Box 35">
              <controlPr defaultSize="0" autoFill="0" autoLine="0" autoPict="0">
                <anchor moveWithCells="1">
                  <from>
                    <xdr:col>6</xdr:col>
                    <xdr:colOff>57150</xdr:colOff>
                    <xdr:row>53</xdr:row>
                    <xdr:rowOff>0</xdr:rowOff>
                  </from>
                  <to>
                    <xdr:col>6</xdr:col>
                    <xdr:colOff>304800</xdr:colOff>
                    <xdr:row>54</xdr:row>
                    <xdr:rowOff>9525</xdr:rowOff>
                  </to>
                </anchor>
              </controlPr>
            </control>
          </mc:Choice>
        </mc:AlternateContent>
        <mc:AlternateContent xmlns:mc="http://schemas.openxmlformats.org/markup-compatibility/2006">
          <mc:Choice Requires="x14">
            <control shapeId="158756" r:id="rId39" name="Check Box 36">
              <controlPr defaultSize="0" autoFill="0" autoLine="0" autoPict="0">
                <anchor moveWithCells="1">
                  <from>
                    <xdr:col>6</xdr:col>
                    <xdr:colOff>57150</xdr:colOff>
                    <xdr:row>54</xdr:row>
                    <xdr:rowOff>0</xdr:rowOff>
                  </from>
                  <to>
                    <xdr:col>6</xdr:col>
                    <xdr:colOff>304800</xdr:colOff>
                    <xdr:row>55</xdr:row>
                    <xdr:rowOff>9525</xdr:rowOff>
                  </to>
                </anchor>
              </controlPr>
            </control>
          </mc:Choice>
        </mc:AlternateContent>
        <mc:AlternateContent xmlns:mc="http://schemas.openxmlformats.org/markup-compatibility/2006">
          <mc:Choice Requires="x14">
            <control shapeId="158757" r:id="rId40" name="Check Box 37">
              <controlPr defaultSize="0" autoFill="0" autoLine="0" autoPict="0">
                <anchor moveWithCells="1">
                  <from>
                    <xdr:col>6</xdr:col>
                    <xdr:colOff>57150</xdr:colOff>
                    <xdr:row>55</xdr:row>
                    <xdr:rowOff>0</xdr:rowOff>
                  </from>
                  <to>
                    <xdr:col>6</xdr:col>
                    <xdr:colOff>304800</xdr:colOff>
                    <xdr:row>56</xdr:row>
                    <xdr:rowOff>9525</xdr:rowOff>
                  </to>
                </anchor>
              </controlPr>
            </control>
          </mc:Choice>
        </mc:AlternateContent>
        <mc:AlternateContent xmlns:mc="http://schemas.openxmlformats.org/markup-compatibility/2006">
          <mc:Choice Requires="x14">
            <control shapeId="158758" r:id="rId41" name="Check Box 38">
              <controlPr defaultSize="0" autoFill="0" autoLine="0" autoPict="0">
                <anchor moveWithCells="1">
                  <from>
                    <xdr:col>6</xdr:col>
                    <xdr:colOff>57150</xdr:colOff>
                    <xdr:row>56</xdr:row>
                    <xdr:rowOff>0</xdr:rowOff>
                  </from>
                  <to>
                    <xdr:col>6</xdr:col>
                    <xdr:colOff>304800</xdr:colOff>
                    <xdr:row>57</xdr:row>
                    <xdr:rowOff>9525</xdr:rowOff>
                  </to>
                </anchor>
              </controlPr>
            </control>
          </mc:Choice>
        </mc:AlternateContent>
        <mc:AlternateContent xmlns:mc="http://schemas.openxmlformats.org/markup-compatibility/2006">
          <mc:Choice Requires="x14">
            <control shapeId="158759" r:id="rId42" name="Check Box 39">
              <controlPr defaultSize="0" autoFill="0" autoLine="0" autoPict="0">
                <anchor moveWithCells="1">
                  <from>
                    <xdr:col>6</xdr:col>
                    <xdr:colOff>57150</xdr:colOff>
                    <xdr:row>57</xdr:row>
                    <xdr:rowOff>0</xdr:rowOff>
                  </from>
                  <to>
                    <xdr:col>6</xdr:col>
                    <xdr:colOff>304800</xdr:colOff>
                    <xdr:row>58</xdr:row>
                    <xdr:rowOff>9525</xdr:rowOff>
                  </to>
                </anchor>
              </controlPr>
            </control>
          </mc:Choice>
        </mc:AlternateContent>
        <mc:AlternateContent xmlns:mc="http://schemas.openxmlformats.org/markup-compatibility/2006">
          <mc:Choice Requires="x14">
            <control shapeId="158760" r:id="rId43" name="Check Box 40">
              <controlPr defaultSize="0" autoFill="0" autoLine="0" autoPict="0">
                <anchor moveWithCells="1">
                  <from>
                    <xdr:col>6</xdr:col>
                    <xdr:colOff>57150</xdr:colOff>
                    <xdr:row>58</xdr:row>
                    <xdr:rowOff>0</xdr:rowOff>
                  </from>
                  <to>
                    <xdr:col>6</xdr:col>
                    <xdr:colOff>304800</xdr:colOff>
                    <xdr:row>59</xdr:row>
                    <xdr:rowOff>9525</xdr:rowOff>
                  </to>
                </anchor>
              </controlPr>
            </control>
          </mc:Choice>
        </mc:AlternateContent>
        <mc:AlternateContent xmlns:mc="http://schemas.openxmlformats.org/markup-compatibility/2006">
          <mc:Choice Requires="x14">
            <control shapeId="158761" r:id="rId44" name="Check Box 41">
              <controlPr defaultSize="0" autoFill="0" autoLine="0" autoPict="0">
                <anchor moveWithCells="1">
                  <from>
                    <xdr:col>6</xdr:col>
                    <xdr:colOff>57150</xdr:colOff>
                    <xdr:row>59</xdr:row>
                    <xdr:rowOff>0</xdr:rowOff>
                  </from>
                  <to>
                    <xdr:col>6</xdr:col>
                    <xdr:colOff>304800</xdr:colOff>
                    <xdr:row>60</xdr:row>
                    <xdr:rowOff>9525</xdr:rowOff>
                  </to>
                </anchor>
              </controlPr>
            </control>
          </mc:Choice>
        </mc:AlternateContent>
        <mc:AlternateContent xmlns:mc="http://schemas.openxmlformats.org/markup-compatibility/2006">
          <mc:Choice Requires="x14">
            <control shapeId="158762" r:id="rId45" name="Check Box 42">
              <controlPr defaultSize="0" autoFill="0" autoLine="0" autoPict="0">
                <anchor moveWithCells="1">
                  <from>
                    <xdr:col>6</xdr:col>
                    <xdr:colOff>57150</xdr:colOff>
                    <xdr:row>60</xdr:row>
                    <xdr:rowOff>0</xdr:rowOff>
                  </from>
                  <to>
                    <xdr:col>6</xdr:col>
                    <xdr:colOff>304800</xdr:colOff>
                    <xdr:row>61</xdr:row>
                    <xdr:rowOff>9525</xdr:rowOff>
                  </to>
                </anchor>
              </controlPr>
            </control>
          </mc:Choice>
        </mc:AlternateContent>
        <mc:AlternateContent xmlns:mc="http://schemas.openxmlformats.org/markup-compatibility/2006">
          <mc:Choice Requires="x14">
            <control shapeId="158763" r:id="rId46" name="Check Box 43">
              <controlPr defaultSize="0" autoFill="0" autoLine="0" autoPict="0">
                <anchor moveWithCells="1">
                  <from>
                    <xdr:col>6</xdr:col>
                    <xdr:colOff>57150</xdr:colOff>
                    <xdr:row>61</xdr:row>
                    <xdr:rowOff>0</xdr:rowOff>
                  </from>
                  <to>
                    <xdr:col>6</xdr:col>
                    <xdr:colOff>304800</xdr:colOff>
                    <xdr:row>62</xdr:row>
                    <xdr:rowOff>9525</xdr:rowOff>
                  </to>
                </anchor>
              </controlPr>
            </control>
          </mc:Choice>
        </mc:AlternateContent>
        <mc:AlternateContent xmlns:mc="http://schemas.openxmlformats.org/markup-compatibility/2006">
          <mc:Choice Requires="x14">
            <control shapeId="158764" r:id="rId47" name="Check Box 44">
              <controlPr defaultSize="0" autoFill="0" autoLine="0" autoPict="0">
                <anchor moveWithCells="1">
                  <from>
                    <xdr:col>6</xdr:col>
                    <xdr:colOff>57150</xdr:colOff>
                    <xdr:row>62</xdr:row>
                    <xdr:rowOff>0</xdr:rowOff>
                  </from>
                  <to>
                    <xdr:col>6</xdr:col>
                    <xdr:colOff>304800</xdr:colOff>
                    <xdr:row>63</xdr:row>
                    <xdr:rowOff>9525</xdr:rowOff>
                  </to>
                </anchor>
              </controlPr>
            </control>
          </mc:Choice>
        </mc:AlternateContent>
        <mc:AlternateContent xmlns:mc="http://schemas.openxmlformats.org/markup-compatibility/2006">
          <mc:Choice Requires="x14">
            <control shapeId="158765" r:id="rId48" name="Check Box 45">
              <controlPr defaultSize="0" autoFill="0" autoLine="0" autoPict="0">
                <anchor moveWithCells="1">
                  <from>
                    <xdr:col>1</xdr:col>
                    <xdr:colOff>57150</xdr:colOff>
                    <xdr:row>43</xdr:row>
                    <xdr:rowOff>0</xdr:rowOff>
                  </from>
                  <to>
                    <xdr:col>1</xdr:col>
                    <xdr:colOff>304800</xdr:colOff>
                    <xdr:row>44</xdr:row>
                    <xdr:rowOff>9525</xdr:rowOff>
                  </to>
                </anchor>
              </controlPr>
            </control>
          </mc:Choice>
        </mc:AlternateContent>
        <mc:AlternateContent xmlns:mc="http://schemas.openxmlformats.org/markup-compatibility/2006">
          <mc:Choice Requires="x14">
            <control shapeId="158766" r:id="rId49" name="Check Box 46">
              <controlPr defaultSize="0" autoFill="0" autoLine="0" autoPict="0">
                <anchor moveWithCells="1">
                  <from>
                    <xdr:col>1</xdr:col>
                    <xdr:colOff>57150</xdr:colOff>
                    <xdr:row>47</xdr:row>
                    <xdr:rowOff>0</xdr:rowOff>
                  </from>
                  <to>
                    <xdr:col>1</xdr:col>
                    <xdr:colOff>304800</xdr:colOff>
                    <xdr:row>48</xdr:row>
                    <xdr:rowOff>9525</xdr:rowOff>
                  </to>
                </anchor>
              </controlPr>
            </control>
          </mc:Choice>
        </mc:AlternateContent>
        <mc:AlternateContent xmlns:mc="http://schemas.openxmlformats.org/markup-compatibility/2006">
          <mc:Choice Requires="x14">
            <control shapeId="158767" r:id="rId50" name="Check Box 47">
              <controlPr defaultSize="0" autoFill="0" autoLine="0" autoPict="0">
                <anchor moveWithCells="1">
                  <from>
                    <xdr:col>1</xdr:col>
                    <xdr:colOff>57150</xdr:colOff>
                    <xdr:row>51</xdr:row>
                    <xdr:rowOff>0</xdr:rowOff>
                  </from>
                  <to>
                    <xdr:col>1</xdr:col>
                    <xdr:colOff>304800</xdr:colOff>
                    <xdr:row>52</xdr:row>
                    <xdr:rowOff>9525</xdr:rowOff>
                  </to>
                </anchor>
              </controlPr>
            </control>
          </mc:Choice>
        </mc:AlternateContent>
        <mc:AlternateContent xmlns:mc="http://schemas.openxmlformats.org/markup-compatibility/2006">
          <mc:Choice Requires="x14">
            <control shapeId="158768" r:id="rId51" name="Check Box 48">
              <controlPr defaultSize="0" autoFill="0" autoLine="0" autoPict="0">
                <anchor moveWithCells="1">
                  <from>
                    <xdr:col>1</xdr:col>
                    <xdr:colOff>57150</xdr:colOff>
                    <xdr:row>55</xdr:row>
                    <xdr:rowOff>0</xdr:rowOff>
                  </from>
                  <to>
                    <xdr:col>1</xdr:col>
                    <xdr:colOff>304800</xdr:colOff>
                    <xdr:row>56</xdr:row>
                    <xdr:rowOff>9525</xdr:rowOff>
                  </to>
                </anchor>
              </controlPr>
            </control>
          </mc:Choice>
        </mc:AlternateContent>
        <mc:AlternateContent xmlns:mc="http://schemas.openxmlformats.org/markup-compatibility/2006">
          <mc:Choice Requires="x14">
            <control shapeId="158769" r:id="rId52" name="Check Box 49">
              <controlPr defaultSize="0" autoFill="0" autoLine="0" autoPict="0">
                <anchor moveWithCells="1">
                  <from>
                    <xdr:col>1</xdr:col>
                    <xdr:colOff>57150</xdr:colOff>
                    <xdr:row>59</xdr:row>
                    <xdr:rowOff>0</xdr:rowOff>
                  </from>
                  <to>
                    <xdr:col>1</xdr:col>
                    <xdr:colOff>304800</xdr:colOff>
                    <xdr:row>60</xdr:row>
                    <xdr:rowOff>9525</xdr:rowOff>
                  </to>
                </anchor>
              </controlPr>
            </control>
          </mc:Choice>
        </mc:AlternateContent>
        <mc:AlternateContent xmlns:mc="http://schemas.openxmlformats.org/markup-compatibility/2006">
          <mc:Choice Requires="x14">
            <control shapeId="158770" r:id="rId53" name="Check Box 50">
              <controlPr defaultSize="0" autoFill="0" autoLine="0" autoPict="0">
                <anchor moveWithCells="1">
                  <from>
                    <xdr:col>10</xdr:col>
                    <xdr:colOff>57150</xdr:colOff>
                    <xdr:row>43</xdr:row>
                    <xdr:rowOff>0</xdr:rowOff>
                  </from>
                  <to>
                    <xdr:col>10</xdr:col>
                    <xdr:colOff>304800</xdr:colOff>
                    <xdr:row>44</xdr:row>
                    <xdr:rowOff>9525</xdr:rowOff>
                  </to>
                </anchor>
              </controlPr>
            </control>
          </mc:Choice>
        </mc:AlternateContent>
        <mc:AlternateContent xmlns:mc="http://schemas.openxmlformats.org/markup-compatibility/2006">
          <mc:Choice Requires="x14">
            <control shapeId="158771" r:id="rId54" name="Check Box 51">
              <controlPr defaultSize="0" autoFill="0" autoLine="0" autoPict="0">
                <anchor moveWithCells="1">
                  <from>
                    <xdr:col>10</xdr:col>
                    <xdr:colOff>57150</xdr:colOff>
                    <xdr:row>44</xdr:row>
                    <xdr:rowOff>0</xdr:rowOff>
                  </from>
                  <to>
                    <xdr:col>10</xdr:col>
                    <xdr:colOff>304800</xdr:colOff>
                    <xdr:row>45</xdr:row>
                    <xdr:rowOff>9525</xdr:rowOff>
                  </to>
                </anchor>
              </controlPr>
            </control>
          </mc:Choice>
        </mc:AlternateContent>
        <mc:AlternateContent xmlns:mc="http://schemas.openxmlformats.org/markup-compatibility/2006">
          <mc:Choice Requires="x14">
            <control shapeId="158772" r:id="rId55" name="Check Box 52">
              <controlPr defaultSize="0" autoFill="0" autoLine="0" autoPict="0">
                <anchor moveWithCells="1">
                  <from>
                    <xdr:col>10</xdr:col>
                    <xdr:colOff>57150</xdr:colOff>
                    <xdr:row>45</xdr:row>
                    <xdr:rowOff>0</xdr:rowOff>
                  </from>
                  <to>
                    <xdr:col>10</xdr:col>
                    <xdr:colOff>304800</xdr:colOff>
                    <xdr:row>46</xdr:row>
                    <xdr:rowOff>9525</xdr:rowOff>
                  </to>
                </anchor>
              </controlPr>
            </control>
          </mc:Choice>
        </mc:AlternateContent>
        <mc:AlternateContent xmlns:mc="http://schemas.openxmlformats.org/markup-compatibility/2006">
          <mc:Choice Requires="x14">
            <control shapeId="158773" r:id="rId56" name="Check Box 53">
              <controlPr defaultSize="0" autoFill="0" autoLine="0" autoPict="0">
                <anchor moveWithCells="1">
                  <from>
                    <xdr:col>10</xdr:col>
                    <xdr:colOff>57150</xdr:colOff>
                    <xdr:row>47</xdr:row>
                    <xdr:rowOff>0</xdr:rowOff>
                  </from>
                  <to>
                    <xdr:col>10</xdr:col>
                    <xdr:colOff>304800</xdr:colOff>
                    <xdr:row>48</xdr:row>
                    <xdr:rowOff>9525</xdr:rowOff>
                  </to>
                </anchor>
              </controlPr>
            </control>
          </mc:Choice>
        </mc:AlternateContent>
        <mc:AlternateContent xmlns:mc="http://schemas.openxmlformats.org/markup-compatibility/2006">
          <mc:Choice Requires="x14">
            <control shapeId="158774" r:id="rId57" name="Check Box 54">
              <controlPr defaultSize="0" autoFill="0" autoLine="0" autoPict="0">
                <anchor moveWithCells="1">
                  <from>
                    <xdr:col>10</xdr:col>
                    <xdr:colOff>57150</xdr:colOff>
                    <xdr:row>48</xdr:row>
                    <xdr:rowOff>0</xdr:rowOff>
                  </from>
                  <to>
                    <xdr:col>10</xdr:col>
                    <xdr:colOff>304800</xdr:colOff>
                    <xdr:row>49</xdr:row>
                    <xdr:rowOff>9525</xdr:rowOff>
                  </to>
                </anchor>
              </controlPr>
            </control>
          </mc:Choice>
        </mc:AlternateContent>
        <mc:AlternateContent xmlns:mc="http://schemas.openxmlformats.org/markup-compatibility/2006">
          <mc:Choice Requires="x14">
            <control shapeId="158775" r:id="rId58" name="Check Box 55">
              <controlPr defaultSize="0" autoFill="0" autoLine="0" autoPict="0">
                <anchor moveWithCells="1">
                  <from>
                    <xdr:col>10</xdr:col>
                    <xdr:colOff>57150</xdr:colOff>
                    <xdr:row>49</xdr:row>
                    <xdr:rowOff>0</xdr:rowOff>
                  </from>
                  <to>
                    <xdr:col>10</xdr:col>
                    <xdr:colOff>304800</xdr:colOff>
                    <xdr:row>50</xdr:row>
                    <xdr:rowOff>9525</xdr:rowOff>
                  </to>
                </anchor>
              </controlPr>
            </control>
          </mc:Choice>
        </mc:AlternateContent>
        <mc:AlternateContent xmlns:mc="http://schemas.openxmlformats.org/markup-compatibility/2006">
          <mc:Choice Requires="x14">
            <control shapeId="158776" r:id="rId59" name="Check Box 56">
              <controlPr defaultSize="0" autoFill="0" autoLine="0" autoPict="0">
                <anchor moveWithCells="1">
                  <from>
                    <xdr:col>10</xdr:col>
                    <xdr:colOff>57150</xdr:colOff>
                    <xdr:row>51</xdr:row>
                    <xdr:rowOff>0</xdr:rowOff>
                  </from>
                  <to>
                    <xdr:col>10</xdr:col>
                    <xdr:colOff>304800</xdr:colOff>
                    <xdr:row>52</xdr:row>
                    <xdr:rowOff>9525</xdr:rowOff>
                  </to>
                </anchor>
              </controlPr>
            </control>
          </mc:Choice>
        </mc:AlternateContent>
        <mc:AlternateContent xmlns:mc="http://schemas.openxmlformats.org/markup-compatibility/2006">
          <mc:Choice Requires="x14">
            <control shapeId="158777" r:id="rId60" name="Check Box 57">
              <controlPr defaultSize="0" autoFill="0" autoLine="0" autoPict="0">
                <anchor moveWithCells="1">
                  <from>
                    <xdr:col>10</xdr:col>
                    <xdr:colOff>57150</xdr:colOff>
                    <xdr:row>52</xdr:row>
                    <xdr:rowOff>0</xdr:rowOff>
                  </from>
                  <to>
                    <xdr:col>10</xdr:col>
                    <xdr:colOff>304800</xdr:colOff>
                    <xdr:row>53</xdr:row>
                    <xdr:rowOff>9525</xdr:rowOff>
                  </to>
                </anchor>
              </controlPr>
            </control>
          </mc:Choice>
        </mc:AlternateContent>
        <mc:AlternateContent xmlns:mc="http://schemas.openxmlformats.org/markup-compatibility/2006">
          <mc:Choice Requires="x14">
            <control shapeId="158778" r:id="rId61" name="Check Box 58">
              <controlPr defaultSize="0" autoFill="0" autoLine="0" autoPict="0">
                <anchor moveWithCells="1">
                  <from>
                    <xdr:col>10</xdr:col>
                    <xdr:colOff>57150</xdr:colOff>
                    <xdr:row>53</xdr:row>
                    <xdr:rowOff>0</xdr:rowOff>
                  </from>
                  <to>
                    <xdr:col>10</xdr:col>
                    <xdr:colOff>304800</xdr:colOff>
                    <xdr:row>54</xdr:row>
                    <xdr:rowOff>9525</xdr:rowOff>
                  </to>
                </anchor>
              </controlPr>
            </control>
          </mc:Choice>
        </mc:AlternateContent>
        <mc:AlternateContent xmlns:mc="http://schemas.openxmlformats.org/markup-compatibility/2006">
          <mc:Choice Requires="x14">
            <control shapeId="158779" r:id="rId62" name="Check Box 59">
              <controlPr defaultSize="0" autoFill="0" autoLine="0" autoPict="0">
                <anchor moveWithCells="1">
                  <from>
                    <xdr:col>10</xdr:col>
                    <xdr:colOff>57150</xdr:colOff>
                    <xdr:row>55</xdr:row>
                    <xdr:rowOff>0</xdr:rowOff>
                  </from>
                  <to>
                    <xdr:col>10</xdr:col>
                    <xdr:colOff>304800</xdr:colOff>
                    <xdr:row>56</xdr:row>
                    <xdr:rowOff>9525</xdr:rowOff>
                  </to>
                </anchor>
              </controlPr>
            </control>
          </mc:Choice>
        </mc:AlternateContent>
        <mc:AlternateContent xmlns:mc="http://schemas.openxmlformats.org/markup-compatibility/2006">
          <mc:Choice Requires="x14">
            <control shapeId="158780" r:id="rId63" name="Check Box 60">
              <controlPr defaultSize="0" autoFill="0" autoLine="0" autoPict="0">
                <anchor moveWithCells="1">
                  <from>
                    <xdr:col>10</xdr:col>
                    <xdr:colOff>57150</xdr:colOff>
                    <xdr:row>56</xdr:row>
                    <xdr:rowOff>0</xdr:rowOff>
                  </from>
                  <to>
                    <xdr:col>10</xdr:col>
                    <xdr:colOff>304800</xdr:colOff>
                    <xdr:row>57</xdr:row>
                    <xdr:rowOff>9525</xdr:rowOff>
                  </to>
                </anchor>
              </controlPr>
            </control>
          </mc:Choice>
        </mc:AlternateContent>
        <mc:AlternateContent xmlns:mc="http://schemas.openxmlformats.org/markup-compatibility/2006">
          <mc:Choice Requires="x14">
            <control shapeId="158781" r:id="rId64" name="Check Box 61">
              <controlPr defaultSize="0" autoFill="0" autoLine="0" autoPict="0">
                <anchor moveWithCells="1">
                  <from>
                    <xdr:col>10</xdr:col>
                    <xdr:colOff>57150</xdr:colOff>
                    <xdr:row>57</xdr:row>
                    <xdr:rowOff>0</xdr:rowOff>
                  </from>
                  <to>
                    <xdr:col>10</xdr:col>
                    <xdr:colOff>304800</xdr:colOff>
                    <xdr:row>58</xdr:row>
                    <xdr:rowOff>9525</xdr:rowOff>
                  </to>
                </anchor>
              </controlPr>
            </control>
          </mc:Choice>
        </mc:AlternateContent>
        <mc:AlternateContent xmlns:mc="http://schemas.openxmlformats.org/markup-compatibility/2006">
          <mc:Choice Requires="x14">
            <control shapeId="158782" r:id="rId65" name="Check Box 62">
              <controlPr defaultSize="0" autoFill="0" autoLine="0" autoPict="0">
                <anchor moveWithCells="1">
                  <from>
                    <xdr:col>10</xdr:col>
                    <xdr:colOff>57150</xdr:colOff>
                    <xdr:row>59</xdr:row>
                    <xdr:rowOff>0</xdr:rowOff>
                  </from>
                  <to>
                    <xdr:col>10</xdr:col>
                    <xdr:colOff>304800</xdr:colOff>
                    <xdr:row>60</xdr:row>
                    <xdr:rowOff>9525</xdr:rowOff>
                  </to>
                </anchor>
              </controlPr>
            </control>
          </mc:Choice>
        </mc:AlternateContent>
        <mc:AlternateContent xmlns:mc="http://schemas.openxmlformats.org/markup-compatibility/2006">
          <mc:Choice Requires="x14">
            <control shapeId="158783" r:id="rId66" name="Check Box 63">
              <controlPr defaultSize="0" autoFill="0" autoLine="0" autoPict="0">
                <anchor moveWithCells="1">
                  <from>
                    <xdr:col>10</xdr:col>
                    <xdr:colOff>57150</xdr:colOff>
                    <xdr:row>60</xdr:row>
                    <xdr:rowOff>0</xdr:rowOff>
                  </from>
                  <to>
                    <xdr:col>10</xdr:col>
                    <xdr:colOff>304800</xdr:colOff>
                    <xdr:row>61</xdr:row>
                    <xdr:rowOff>9525</xdr:rowOff>
                  </to>
                </anchor>
              </controlPr>
            </control>
          </mc:Choice>
        </mc:AlternateContent>
        <mc:AlternateContent xmlns:mc="http://schemas.openxmlformats.org/markup-compatibility/2006">
          <mc:Choice Requires="x14">
            <control shapeId="158784" r:id="rId67" name="Check Box 64">
              <controlPr defaultSize="0" autoFill="0" autoLine="0" autoPict="0">
                <anchor moveWithCells="1">
                  <from>
                    <xdr:col>10</xdr:col>
                    <xdr:colOff>57150</xdr:colOff>
                    <xdr:row>61</xdr:row>
                    <xdr:rowOff>0</xdr:rowOff>
                  </from>
                  <to>
                    <xdr:col>10</xdr:col>
                    <xdr:colOff>304800</xdr:colOff>
                    <xdr:row>62</xdr:row>
                    <xdr:rowOff>9525</xdr:rowOff>
                  </to>
                </anchor>
              </controlPr>
            </control>
          </mc:Choice>
        </mc:AlternateContent>
        <mc:AlternateContent xmlns:mc="http://schemas.openxmlformats.org/markup-compatibility/2006">
          <mc:Choice Requires="x14">
            <control shapeId="158785" r:id="rId68" name="Check Box 65">
              <controlPr defaultSize="0" autoFill="0" autoLine="0" autoPict="0">
                <anchor moveWithCells="1">
                  <from>
                    <xdr:col>14</xdr:col>
                    <xdr:colOff>57150</xdr:colOff>
                    <xdr:row>43</xdr:row>
                    <xdr:rowOff>0</xdr:rowOff>
                  </from>
                  <to>
                    <xdr:col>14</xdr:col>
                    <xdr:colOff>304800</xdr:colOff>
                    <xdr:row>44</xdr:row>
                    <xdr:rowOff>9525</xdr:rowOff>
                  </to>
                </anchor>
              </controlPr>
            </control>
          </mc:Choice>
        </mc:AlternateContent>
        <mc:AlternateContent xmlns:mc="http://schemas.openxmlformats.org/markup-compatibility/2006">
          <mc:Choice Requires="x14">
            <control shapeId="158786" r:id="rId69" name="Check Box 66">
              <controlPr defaultSize="0" autoFill="0" autoLine="0" autoPict="0">
                <anchor moveWithCells="1">
                  <from>
                    <xdr:col>14</xdr:col>
                    <xdr:colOff>57150</xdr:colOff>
                    <xdr:row>44</xdr:row>
                    <xdr:rowOff>0</xdr:rowOff>
                  </from>
                  <to>
                    <xdr:col>14</xdr:col>
                    <xdr:colOff>304800</xdr:colOff>
                    <xdr:row>45</xdr:row>
                    <xdr:rowOff>9525</xdr:rowOff>
                  </to>
                </anchor>
              </controlPr>
            </control>
          </mc:Choice>
        </mc:AlternateContent>
        <mc:AlternateContent xmlns:mc="http://schemas.openxmlformats.org/markup-compatibility/2006">
          <mc:Choice Requires="x14">
            <control shapeId="158787" r:id="rId70" name="Check Box 67">
              <controlPr defaultSize="0" autoFill="0" autoLine="0" autoPict="0">
                <anchor moveWithCells="1">
                  <from>
                    <xdr:col>14</xdr:col>
                    <xdr:colOff>57150</xdr:colOff>
                    <xdr:row>45</xdr:row>
                    <xdr:rowOff>0</xdr:rowOff>
                  </from>
                  <to>
                    <xdr:col>14</xdr:col>
                    <xdr:colOff>304800</xdr:colOff>
                    <xdr:row>46</xdr:row>
                    <xdr:rowOff>9525</xdr:rowOff>
                  </to>
                </anchor>
              </controlPr>
            </control>
          </mc:Choice>
        </mc:AlternateContent>
        <mc:AlternateContent xmlns:mc="http://schemas.openxmlformats.org/markup-compatibility/2006">
          <mc:Choice Requires="x14">
            <control shapeId="158788" r:id="rId71" name="Check Box 68">
              <controlPr defaultSize="0" autoFill="0" autoLine="0" autoPict="0">
                <anchor moveWithCells="1">
                  <from>
                    <xdr:col>14</xdr:col>
                    <xdr:colOff>57150</xdr:colOff>
                    <xdr:row>46</xdr:row>
                    <xdr:rowOff>0</xdr:rowOff>
                  </from>
                  <to>
                    <xdr:col>14</xdr:col>
                    <xdr:colOff>304800</xdr:colOff>
                    <xdr:row>47</xdr:row>
                    <xdr:rowOff>9525</xdr:rowOff>
                  </to>
                </anchor>
              </controlPr>
            </control>
          </mc:Choice>
        </mc:AlternateContent>
        <mc:AlternateContent xmlns:mc="http://schemas.openxmlformats.org/markup-compatibility/2006">
          <mc:Choice Requires="x14">
            <control shapeId="158789" r:id="rId72" name="Check Box 69">
              <controlPr defaultSize="0" autoFill="0" autoLine="0" autoPict="0">
                <anchor moveWithCells="1">
                  <from>
                    <xdr:col>17</xdr:col>
                    <xdr:colOff>57150</xdr:colOff>
                    <xdr:row>45</xdr:row>
                    <xdr:rowOff>0</xdr:rowOff>
                  </from>
                  <to>
                    <xdr:col>18</xdr:col>
                    <xdr:colOff>19050</xdr:colOff>
                    <xdr:row>46</xdr:row>
                    <xdr:rowOff>9525</xdr:rowOff>
                  </to>
                </anchor>
              </controlPr>
            </control>
          </mc:Choice>
        </mc:AlternateContent>
        <mc:AlternateContent xmlns:mc="http://schemas.openxmlformats.org/markup-compatibility/2006">
          <mc:Choice Requires="x14">
            <control shapeId="158790" r:id="rId73" name="Check Box 70">
              <controlPr defaultSize="0" autoFill="0" autoLine="0" autoPict="0">
                <anchor moveWithCells="1">
                  <from>
                    <xdr:col>14</xdr:col>
                    <xdr:colOff>57150</xdr:colOff>
                    <xdr:row>47</xdr:row>
                    <xdr:rowOff>0</xdr:rowOff>
                  </from>
                  <to>
                    <xdr:col>14</xdr:col>
                    <xdr:colOff>304800</xdr:colOff>
                    <xdr:row>48</xdr:row>
                    <xdr:rowOff>9525</xdr:rowOff>
                  </to>
                </anchor>
              </controlPr>
            </control>
          </mc:Choice>
        </mc:AlternateContent>
        <mc:AlternateContent xmlns:mc="http://schemas.openxmlformats.org/markup-compatibility/2006">
          <mc:Choice Requires="x14">
            <control shapeId="158791" r:id="rId74" name="Check Box 71">
              <controlPr defaultSize="0" autoFill="0" autoLine="0" autoPict="0">
                <anchor moveWithCells="1">
                  <from>
                    <xdr:col>14</xdr:col>
                    <xdr:colOff>57150</xdr:colOff>
                    <xdr:row>48</xdr:row>
                    <xdr:rowOff>0</xdr:rowOff>
                  </from>
                  <to>
                    <xdr:col>14</xdr:col>
                    <xdr:colOff>304800</xdr:colOff>
                    <xdr:row>49</xdr:row>
                    <xdr:rowOff>9525</xdr:rowOff>
                  </to>
                </anchor>
              </controlPr>
            </control>
          </mc:Choice>
        </mc:AlternateContent>
        <mc:AlternateContent xmlns:mc="http://schemas.openxmlformats.org/markup-compatibility/2006">
          <mc:Choice Requires="x14">
            <control shapeId="158792" r:id="rId75" name="Check Box 72">
              <controlPr defaultSize="0" autoFill="0" autoLine="0" autoPict="0">
                <anchor moveWithCells="1">
                  <from>
                    <xdr:col>14</xdr:col>
                    <xdr:colOff>57150</xdr:colOff>
                    <xdr:row>49</xdr:row>
                    <xdr:rowOff>0</xdr:rowOff>
                  </from>
                  <to>
                    <xdr:col>14</xdr:col>
                    <xdr:colOff>304800</xdr:colOff>
                    <xdr:row>50</xdr:row>
                    <xdr:rowOff>9525</xdr:rowOff>
                  </to>
                </anchor>
              </controlPr>
            </control>
          </mc:Choice>
        </mc:AlternateContent>
        <mc:AlternateContent xmlns:mc="http://schemas.openxmlformats.org/markup-compatibility/2006">
          <mc:Choice Requires="x14">
            <control shapeId="158793" r:id="rId76" name="Check Box 73">
              <controlPr defaultSize="0" autoFill="0" autoLine="0" autoPict="0">
                <anchor moveWithCells="1">
                  <from>
                    <xdr:col>14</xdr:col>
                    <xdr:colOff>57150</xdr:colOff>
                    <xdr:row>50</xdr:row>
                    <xdr:rowOff>0</xdr:rowOff>
                  </from>
                  <to>
                    <xdr:col>14</xdr:col>
                    <xdr:colOff>304800</xdr:colOff>
                    <xdr:row>51</xdr:row>
                    <xdr:rowOff>9525</xdr:rowOff>
                  </to>
                </anchor>
              </controlPr>
            </control>
          </mc:Choice>
        </mc:AlternateContent>
        <mc:AlternateContent xmlns:mc="http://schemas.openxmlformats.org/markup-compatibility/2006">
          <mc:Choice Requires="x14">
            <control shapeId="158794" r:id="rId77" name="Check Box 74">
              <controlPr defaultSize="0" autoFill="0" autoLine="0" autoPict="0">
                <anchor moveWithCells="1">
                  <from>
                    <xdr:col>17</xdr:col>
                    <xdr:colOff>57150</xdr:colOff>
                    <xdr:row>49</xdr:row>
                    <xdr:rowOff>0</xdr:rowOff>
                  </from>
                  <to>
                    <xdr:col>18</xdr:col>
                    <xdr:colOff>19050</xdr:colOff>
                    <xdr:row>50</xdr:row>
                    <xdr:rowOff>9525</xdr:rowOff>
                  </to>
                </anchor>
              </controlPr>
            </control>
          </mc:Choice>
        </mc:AlternateContent>
        <mc:AlternateContent xmlns:mc="http://schemas.openxmlformats.org/markup-compatibility/2006">
          <mc:Choice Requires="x14">
            <control shapeId="158795" r:id="rId78" name="Check Box 75">
              <controlPr defaultSize="0" autoFill="0" autoLine="0" autoPict="0">
                <anchor moveWithCells="1">
                  <from>
                    <xdr:col>14</xdr:col>
                    <xdr:colOff>57150</xdr:colOff>
                    <xdr:row>51</xdr:row>
                    <xdr:rowOff>0</xdr:rowOff>
                  </from>
                  <to>
                    <xdr:col>14</xdr:col>
                    <xdr:colOff>304800</xdr:colOff>
                    <xdr:row>52</xdr:row>
                    <xdr:rowOff>9525</xdr:rowOff>
                  </to>
                </anchor>
              </controlPr>
            </control>
          </mc:Choice>
        </mc:AlternateContent>
        <mc:AlternateContent xmlns:mc="http://schemas.openxmlformats.org/markup-compatibility/2006">
          <mc:Choice Requires="x14">
            <control shapeId="158796" r:id="rId79" name="Check Box 76">
              <controlPr defaultSize="0" autoFill="0" autoLine="0" autoPict="0">
                <anchor moveWithCells="1">
                  <from>
                    <xdr:col>14</xdr:col>
                    <xdr:colOff>57150</xdr:colOff>
                    <xdr:row>52</xdr:row>
                    <xdr:rowOff>0</xdr:rowOff>
                  </from>
                  <to>
                    <xdr:col>14</xdr:col>
                    <xdr:colOff>304800</xdr:colOff>
                    <xdr:row>53</xdr:row>
                    <xdr:rowOff>9525</xdr:rowOff>
                  </to>
                </anchor>
              </controlPr>
            </control>
          </mc:Choice>
        </mc:AlternateContent>
        <mc:AlternateContent xmlns:mc="http://schemas.openxmlformats.org/markup-compatibility/2006">
          <mc:Choice Requires="x14">
            <control shapeId="158797" r:id="rId80" name="Check Box 77">
              <controlPr defaultSize="0" autoFill="0" autoLine="0" autoPict="0">
                <anchor moveWithCells="1">
                  <from>
                    <xdr:col>14</xdr:col>
                    <xdr:colOff>57150</xdr:colOff>
                    <xdr:row>53</xdr:row>
                    <xdr:rowOff>0</xdr:rowOff>
                  </from>
                  <to>
                    <xdr:col>14</xdr:col>
                    <xdr:colOff>304800</xdr:colOff>
                    <xdr:row>54</xdr:row>
                    <xdr:rowOff>9525</xdr:rowOff>
                  </to>
                </anchor>
              </controlPr>
            </control>
          </mc:Choice>
        </mc:AlternateContent>
        <mc:AlternateContent xmlns:mc="http://schemas.openxmlformats.org/markup-compatibility/2006">
          <mc:Choice Requires="x14">
            <control shapeId="158798" r:id="rId81" name="Check Box 78">
              <controlPr defaultSize="0" autoFill="0" autoLine="0" autoPict="0">
                <anchor moveWithCells="1">
                  <from>
                    <xdr:col>14</xdr:col>
                    <xdr:colOff>57150</xdr:colOff>
                    <xdr:row>54</xdr:row>
                    <xdr:rowOff>0</xdr:rowOff>
                  </from>
                  <to>
                    <xdr:col>14</xdr:col>
                    <xdr:colOff>304800</xdr:colOff>
                    <xdr:row>55</xdr:row>
                    <xdr:rowOff>9525</xdr:rowOff>
                  </to>
                </anchor>
              </controlPr>
            </control>
          </mc:Choice>
        </mc:AlternateContent>
        <mc:AlternateContent xmlns:mc="http://schemas.openxmlformats.org/markup-compatibility/2006">
          <mc:Choice Requires="x14">
            <control shapeId="158799" r:id="rId82" name="Check Box 79">
              <controlPr defaultSize="0" autoFill="0" autoLine="0" autoPict="0">
                <anchor moveWithCells="1">
                  <from>
                    <xdr:col>17</xdr:col>
                    <xdr:colOff>57150</xdr:colOff>
                    <xdr:row>53</xdr:row>
                    <xdr:rowOff>0</xdr:rowOff>
                  </from>
                  <to>
                    <xdr:col>18</xdr:col>
                    <xdr:colOff>19050</xdr:colOff>
                    <xdr:row>54</xdr:row>
                    <xdr:rowOff>9525</xdr:rowOff>
                  </to>
                </anchor>
              </controlPr>
            </control>
          </mc:Choice>
        </mc:AlternateContent>
        <mc:AlternateContent xmlns:mc="http://schemas.openxmlformats.org/markup-compatibility/2006">
          <mc:Choice Requires="x14">
            <control shapeId="158800" r:id="rId83" name="Check Box 80">
              <controlPr defaultSize="0" autoFill="0" autoLine="0" autoPict="0">
                <anchor moveWithCells="1">
                  <from>
                    <xdr:col>14</xdr:col>
                    <xdr:colOff>57150</xdr:colOff>
                    <xdr:row>55</xdr:row>
                    <xdr:rowOff>0</xdr:rowOff>
                  </from>
                  <to>
                    <xdr:col>14</xdr:col>
                    <xdr:colOff>304800</xdr:colOff>
                    <xdr:row>56</xdr:row>
                    <xdr:rowOff>9525</xdr:rowOff>
                  </to>
                </anchor>
              </controlPr>
            </control>
          </mc:Choice>
        </mc:AlternateContent>
        <mc:AlternateContent xmlns:mc="http://schemas.openxmlformats.org/markup-compatibility/2006">
          <mc:Choice Requires="x14">
            <control shapeId="158801" r:id="rId84" name="Check Box 81">
              <controlPr defaultSize="0" autoFill="0" autoLine="0" autoPict="0">
                <anchor moveWithCells="1">
                  <from>
                    <xdr:col>14</xdr:col>
                    <xdr:colOff>57150</xdr:colOff>
                    <xdr:row>56</xdr:row>
                    <xdr:rowOff>0</xdr:rowOff>
                  </from>
                  <to>
                    <xdr:col>14</xdr:col>
                    <xdr:colOff>304800</xdr:colOff>
                    <xdr:row>57</xdr:row>
                    <xdr:rowOff>9525</xdr:rowOff>
                  </to>
                </anchor>
              </controlPr>
            </control>
          </mc:Choice>
        </mc:AlternateContent>
        <mc:AlternateContent xmlns:mc="http://schemas.openxmlformats.org/markup-compatibility/2006">
          <mc:Choice Requires="x14">
            <control shapeId="158802" r:id="rId85" name="Check Box 82">
              <controlPr defaultSize="0" autoFill="0" autoLine="0" autoPict="0">
                <anchor moveWithCells="1">
                  <from>
                    <xdr:col>14</xdr:col>
                    <xdr:colOff>57150</xdr:colOff>
                    <xdr:row>57</xdr:row>
                    <xdr:rowOff>0</xdr:rowOff>
                  </from>
                  <to>
                    <xdr:col>14</xdr:col>
                    <xdr:colOff>304800</xdr:colOff>
                    <xdr:row>58</xdr:row>
                    <xdr:rowOff>9525</xdr:rowOff>
                  </to>
                </anchor>
              </controlPr>
            </control>
          </mc:Choice>
        </mc:AlternateContent>
        <mc:AlternateContent xmlns:mc="http://schemas.openxmlformats.org/markup-compatibility/2006">
          <mc:Choice Requires="x14">
            <control shapeId="158803" r:id="rId86" name="Check Box 83">
              <controlPr defaultSize="0" autoFill="0" autoLine="0" autoPict="0">
                <anchor moveWithCells="1">
                  <from>
                    <xdr:col>14</xdr:col>
                    <xdr:colOff>57150</xdr:colOff>
                    <xdr:row>58</xdr:row>
                    <xdr:rowOff>0</xdr:rowOff>
                  </from>
                  <to>
                    <xdr:col>14</xdr:col>
                    <xdr:colOff>304800</xdr:colOff>
                    <xdr:row>59</xdr:row>
                    <xdr:rowOff>9525</xdr:rowOff>
                  </to>
                </anchor>
              </controlPr>
            </control>
          </mc:Choice>
        </mc:AlternateContent>
        <mc:AlternateContent xmlns:mc="http://schemas.openxmlformats.org/markup-compatibility/2006">
          <mc:Choice Requires="x14">
            <control shapeId="158804" r:id="rId87" name="Check Box 84">
              <controlPr defaultSize="0" autoFill="0" autoLine="0" autoPict="0">
                <anchor moveWithCells="1">
                  <from>
                    <xdr:col>17</xdr:col>
                    <xdr:colOff>57150</xdr:colOff>
                    <xdr:row>57</xdr:row>
                    <xdr:rowOff>0</xdr:rowOff>
                  </from>
                  <to>
                    <xdr:col>18</xdr:col>
                    <xdr:colOff>19050</xdr:colOff>
                    <xdr:row>58</xdr:row>
                    <xdr:rowOff>9525</xdr:rowOff>
                  </to>
                </anchor>
              </controlPr>
            </control>
          </mc:Choice>
        </mc:AlternateContent>
        <mc:AlternateContent xmlns:mc="http://schemas.openxmlformats.org/markup-compatibility/2006">
          <mc:Choice Requires="x14">
            <control shapeId="158805" r:id="rId88" name="Check Box 85">
              <controlPr defaultSize="0" autoFill="0" autoLine="0" autoPict="0">
                <anchor moveWithCells="1">
                  <from>
                    <xdr:col>14</xdr:col>
                    <xdr:colOff>57150</xdr:colOff>
                    <xdr:row>59</xdr:row>
                    <xdr:rowOff>0</xdr:rowOff>
                  </from>
                  <to>
                    <xdr:col>14</xdr:col>
                    <xdr:colOff>304800</xdr:colOff>
                    <xdr:row>60</xdr:row>
                    <xdr:rowOff>9525</xdr:rowOff>
                  </to>
                </anchor>
              </controlPr>
            </control>
          </mc:Choice>
        </mc:AlternateContent>
        <mc:AlternateContent xmlns:mc="http://schemas.openxmlformats.org/markup-compatibility/2006">
          <mc:Choice Requires="x14">
            <control shapeId="158806" r:id="rId89" name="Check Box 86">
              <controlPr defaultSize="0" autoFill="0" autoLine="0" autoPict="0">
                <anchor moveWithCells="1">
                  <from>
                    <xdr:col>14</xdr:col>
                    <xdr:colOff>57150</xdr:colOff>
                    <xdr:row>60</xdr:row>
                    <xdr:rowOff>0</xdr:rowOff>
                  </from>
                  <to>
                    <xdr:col>14</xdr:col>
                    <xdr:colOff>304800</xdr:colOff>
                    <xdr:row>61</xdr:row>
                    <xdr:rowOff>9525</xdr:rowOff>
                  </to>
                </anchor>
              </controlPr>
            </control>
          </mc:Choice>
        </mc:AlternateContent>
        <mc:AlternateContent xmlns:mc="http://schemas.openxmlformats.org/markup-compatibility/2006">
          <mc:Choice Requires="x14">
            <control shapeId="158807" r:id="rId90" name="Check Box 87">
              <controlPr defaultSize="0" autoFill="0" autoLine="0" autoPict="0">
                <anchor moveWithCells="1">
                  <from>
                    <xdr:col>14</xdr:col>
                    <xdr:colOff>57150</xdr:colOff>
                    <xdr:row>61</xdr:row>
                    <xdr:rowOff>0</xdr:rowOff>
                  </from>
                  <to>
                    <xdr:col>14</xdr:col>
                    <xdr:colOff>304800</xdr:colOff>
                    <xdr:row>62</xdr:row>
                    <xdr:rowOff>9525</xdr:rowOff>
                  </to>
                </anchor>
              </controlPr>
            </control>
          </mc:Choice>
        </mc:AlternateContent>
        <mc:AlternateContent xmlns:mc="http://schemas.openxmlformats.org/markup-compatibility/2006">
          <mc:Choice Requires="x14">
            <control shapeId="158808" r:id="rId91" name="Check Box 88">
              <controlPr defaultSize="0" autoFill="0" autoLine="0" autoPict="0">
                <anchor moveWithCells="1">
                  <from>
                    <xdr:col>14</xdr:col>
                    <xdr:colOff>57150</xdr:colOff>
                    <xdr:row>62</xdr:row>
                    <xdr:rowOff>0</xdr:rowOff>
                  </from>
                  <to>
                    <xdr:col>14</xdr:col>
                    <xdr:colOff>304800</xdr:colOff>
                    <xdr:row>63</xdr:row>
                    <xdr:rowOff>9525</xdr:rowOff>
                  </to>
                </anchor>
              </controlPr>
            </control>
          </mc:Choice>
        </mc:AlternateContent>
        <mc:AlternateContent xmlns:mc="http://schemas.openxmlformats.org/markup-compatibility/2006">
          <mc:Choice Requires="x14">
            <control shapeId="158809" r:id="rId92" name="Check Box 89">
              <controlPr defaultSize="0" autoFill="0" autoLine="0" autoPict="0">
                <anchor moveWithCells="1">
                  <from>
                    <xdr:col>17</xdr:col>
                    <xdr:colOff>57150</xdr:colOff>
                    <xdr:row>61</xdr:row>
                    <xdr:rowOff>0</xdr:rowOff>
                  </from>
                  <to>
                    <xdr:col>18</xdr:col>
                    <xdr:colOff>19050</xdr:colOff>
                    <xdr:row>62</xdr:row>
                    <xdr:rowOff>9525</xdr:rowOff>
                  </to>
                </anchor>
              </controlPr>
            </control>
          </mc:Choice>
        </mc:AlternateContent>
        <mc:AlternateContent xmlns:mc="http://schemas.openxmlformats.org/markup-compatibility/2006">
          <mc:Choice Requires="x14">
            <control shapeId="158810" r:id="rId93" name="Check Box 90">
              <controlPr defaultSize="0" autoFill="0" autoLine="0" autoPict="0">
                <anchor moveWithCells="1">
                  <from>
                    <xdr:col>14</xdr:col>
                    <xdr:colOff>57150</xdr:colOff>
                    <xdr:row>63</xdr:row>
                    <xdr:rowOff>0</xdr:rowOff>
                  </from>
                  <to>
                    <xdr:col>14</xdr:col>
                    <xdr:colOff>304800</xdr:colOff>
                    <xdr:row>64</xdr:row>
                    <xdr:rowOff>9525</xdr:rowOff>
                  </to>
                </anchor>
              </controlPr>
            </control>
          </mc:Choice>
        </mc:AlternateContent>
        <mc:AlternateContent xmlns:mc="http://schemas.openxmlformats.org/markup-compatibility/2006">
          <mc:Choice Requires="x14">
            <control shapeId="158811" r:id="rId94" name="Check Box 91">
              <controlPr defaultSize="0" autoFill="0" autoLine="0" autoPict="0">
                <anchor moveWithCells="1">
                  <from>
                    <xdr:col>14</xdr:col>
                    <xdr:colOff>57150</xdr:colOff>
                    <xdr:row>64</xdr:row>
                    <xdr:rowOff>0</xdr:rowOff>
                  </from>
                  <to>
                    <xdr:col>14</xdr:col>
                    <xdr:colOff>304800</xdr:colOff>
                    <xdr:row>65</xdr:row>
                    <xdr:rowOff>9525</xdr:rowOff>
                  </to>
                </anchor>
              </controlPr>
            </control>
          </mc:Choice>
        </mc:AlternateContent>
        <mc:AlternateContent xmlns:mc="http://schemas.openxmlformats.org/markup-compatibility/2006">
          <mc:Choice Requires="x14">
            <control shapeId="158812" r:id="rId95" name="Check Box 92">
              <controlPr defaultSize="0" autoFill="0" autoLine="0" autoPict="0">
                <anchor moveWithCells="1">
                  <from>
                    <xdr:col>14</xdr:col>
                    <xdr:colOff>57150</xdr:colOff>
                    <xdr:row>65</xdr:row>
                    <xdr:rowOff>0</xdr:rowOff>
                  </from>
                  <to>
                    <xdr:col>14</xdr:col>
                    <xdr:colOff>304800</xdr:colOff>
                    <xdr:row>66</xdr:row>
                    <xdr:rowOff>9525</xdr:rowOff>
                  </to>
                </anchor>
              </controlPr>
            </control>
          </mc:Choice>
        </mc:AlternateContent>
        <mc:AlternateContent xmlns:mc="http://schemas.openxmlformats.org/markup-compatibility/2006">
          <mc:Choice Requires="x14">
            <control shapeId="158813" r:id="rId96" name="Check Box 93">
              <controlPr defaultSize="0" autoFill="0" autoLine="0" autoPict="0">
                <anchor moveWithCells="1">
                  <from>
                    <xdr:col>14</xdr:col>
                    <xdr:colOff>57150</xdr:colOff>
                    <xdr:row>66</xdr:row>
                    <xdr:rowOff>0</xdr:rowOff>
                  </from>
                  <to>
                    <xdr:col>14</xdr:col>
                    <xdr:colOff>304800</xdr:colOff>
                    <xdr:row>67</xdr:row>
                    <xdr:rowOff>9525</xdr:rowOff>
                  </to>
                </anchor>
              </controlPr>
            </control>
          </mc:Choice>
        </mc:AlternateContent>
        <mc:AlternateContent xmlns:mc="http://schemas.openxmlformats.org/markup-compatibility/2006">
          <mc:Choice Requires="x14">
            <control shapeId="158814" r:id="rId97" name="Check Box 94">
              <controlPr defaultSize="0" autoFill="0" autoLine="0" autoPict="0">
                <anchor moveWithCells="1">
                  <from>
                    <xdr:col>14</xdr:col>
                    <xdr:colOff>57150</xdr:colOff>
                    <xdr:row>67</xdr:row>
                    <xdr:rowOff>0</xdr:rowOff>
                  </from>
                  <to>
                    <xdr:col>14</xdr:col>
                    <xdr:colOff>304800</xdr:colOff>
                    <xdr:row>68</xdr:row>
                    <xdr:rowOff>9525</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14C67-E24D-4634-9983-3D067CAF01D4}">
  <dimension ref="A1:R49"/>
  <sheetViews>
    <sheetView zoomScaleNormal="100" zoomScaleSheetLayoutView="100" workbookViewId="0">
      <selection activeCell="O4" sqref="O4"/>
    </sheetView>
  </sheetViews>
  <sheetFormatPr defaultColWidth="5" defaultRowHeight="18.75"/>
  <cols>
    <col min="5" max="5" width="10.25" customWidth="1"/>
    <col min="10" max="10" width="10" customWidth="1"/>
  </cols>
  <sheetData>
    <row r="1" spans="1:18" s="1383" customFormat="1" ht="14.25">
      <c r="A1" s="2622" t="s">
        <v>3004</v>
      </c>
      <c r="B1" s="2622"/>
      <c r="C1" s="2622"/>
      <c r="D1" s="2622"/>
      <c r="E1" s="2622"/>
      <c r="F1" s="2622"/>
      <c r="G1" s="2622"/>
      <c r="H1" s="2622"/>
      <c r="I1" s="2622"/>
      <c r="J1" s="2622"/>
      <c r="K1" s="2622"/>
      <c r="L1" s="2622"/>
      <c r="M1" s="2622"/>
      <c r="N1" s="2622"/>
      <c r="O1" s="2622"/>
      <c r="P1" s="2622"/>
      <c r="Q1" s="2622"/>
      <c r="R1" s="2622"/>
    </row>
    <row r="2" spans="1:18" s="1383" customFormat="1" ht="14.25">
      <c r="A2" s="1384"/>
      <c r="B2" s="1384"/>
      <c r="C2" s="1384"/>
      <c r="D2" s="1384"/>
      <c r="E2" s="1384"/>
      <c r="F2" s="1384"/>
      <c r="G2" s="1384"/>
      <c r="H2" s="1384"/>
      <c r="I2" s="1384"/>
      <c r="J2" s="1385" t="s">
        <v>2820</v>
      </c>
      <c r="L2" s="2932"/>
      <c r="M2" s="2932"/>
      <c r="N2" s="2932"/>
      <c r="O2" s="2933"/>
      <c r="P2" s="2933"/>
      <c r="Q2" s="2933"/>
      <c r="R2" s="2933"/>
    </row>
    <row r="3" spans="1:18" s="1383" customFormat="1" ht="14.25">
      <c r="A3" s="1384"/>
      <c r="B3" s="1384"/>
      <c r="C3" s="1384"/>
      <c r="D3" s="1384"/>
      <c r="E3" s="1384"/>
      <c r="F3" s="1384"/>
      <c r="G3" s="1384"/>
      <c r="H3" s="1384"/>
      <c r="I3" s="1384"/>
      <c r="J3" s="1385" t="s">
        <v>2821</v>
      </c>
      <c r="L3" s="2934"/>
      <c r="M3" s="2934"/>
      <c r="N3" s="2934"/>
      <c r="O3" s="2935"/>
      <c r="P3" s="2935"/>
      <c r="Q3" s="2935"/>
      <c r="R3" s="2935"/>
    </row>
    <row r="4" spans="1:18" s="1383" customFormat="1" ht="14.25">
      <c r="A4" s="1384"/>
      <c r="B4" s="1384"/>
      <c r="C4" s="1384"/>
      <c r="D4" s="1384"/>
      <c r="E4" s="1384"/>
      <c r="F4" s="1384"/>
      <c r="G4" s="1384"/>
      <c r="H4" s="1384"/>
      <c r="I4" s="1384"/>
      <c r="K4" s="1384"/>
      <c r="L4" s="1385" t="s">
        <v>2822</v>
      </c>
      <c r="M4" s="1384"/>
      <c r="N4" s="1384"/>
      <c r="O4" s="1384"/>
      <c r="P4" s="1384"/>
      <c r="Q4" s="1384"/>
    </row>
    <row r="5" spans="1:18" s="1383" customFormat="1" ht="14.25">
      <c r="A5" s="1384"/>
      <c r="B5" s="1384"/>
      <c r="C5" s="1384"/>
      <c r="D5" s="1384"/>
      <c r="E5" s="1384"/>
      <c r="F5" s="1384"/>
      <c r="G5" s="1384"/>
      <c r="H5" s="1384"/>
      <c r="I5" s="1384"/>
      <c r="J5" s="1385" t="s">
        <v>2823</v>
      </c>
      <c r="L5" s="2936"/>
      <c r="M5" s="2936"/>
      <c r="N5" s="2936"/>
      <c r="O5" s="2936"/>
      <c r="P5" s="2936"/>
      <c r="Q5" s="2936"/>
      <c r="R5" s="2936"/>
    </row>
    <row r="6" spans="1:18" s="1383" customFormat="1" ht="14.25">
      <c r="A6" s="1384"/>
      <c r="B6" s="1384"/>
      <c r="C6" s="1384"/>
      <c r="D6" s="1384"/>
      <c r="E6" s="1384"/>
      <c r="F6" s="1384"/>
      <c r="G6" s="1384"/>
      <c r="H6" s="1384"/>
      <c r="I6" s="1384"/>
      <c r="J6" s="1384"/>
      <c r="K6" s="1384"/>
      <c r="L6" s="1384"/>
      <c r="M6" s="1384"/>
      <c r="N6" s="1384"/>
      <c r="O6" s="1384"/>
      <c r="P6" s="1384"/>
      <c r="Q6" s="1384"/>
      <c r="R6" s="1386"/>
    </row>
    <row r="7" spans="1:18" s="1383" customFormat="1" ht="18.75" customHeight="1">
      <c r="A7" s="2611" t="s">
        <v>3005</v>
      </c>
      <c r="B7" s="2611"/>
      <c r="C7" s="2611"/>
      <c r="D7" s="2611"/>
      <c r="E7" s="2611"/>
      <c r="F7" s="2611"/>
      <c r="G7" s="2611"/>
      <c r="H7" s="2611"/>
      <c r="I7" s="2611"/>
      <c r="J7" s="2611"/>
      <c r="K7" s="2611"/>
      <c r="L7" s="2611"/>
      <c r="M7" s="2611"/>
      <c r="N7" s="2611"/>
      <c r="O7" s="2611"/>
      <c r="P7" s="2611"/>
      <c r="Q7" s="2611"/>
      <c r="R7" s="2611"/>
    </row>
    <row r="8" spans="1:18" s="1383" customFormat="1" ht="13.5">
      <c r="A8" s="2612"/>
      <c r="B8" s="2612"/>
      <c r="C8" s="2612"/>
      <c r="D8" s="2612"/>
      <c r="E8" s="2612"/>
      <c r="F8" s="2612"/>
      <c r="G8" s="2612"/>
      <c r="H8" s="2612"/>
      <c r="I8" s="2612"/>
      <c r="J8" s="2612"/>
      <c r="K8" s="2612"/>
      <c r="L8" s="2612"/>
      <c r="M8" s="2612"/>
      <c r="N8" s="2612"/>
      <c r="O8" s="2612"/>
      <c r="P8" s="2612"/>
      <c r="Q8" s="2612"/>
      <c r="R8" s="2612"/>
    </row>
    <row r="9" spans="1:18" s="1388" customFormat="1" ht="17.25">
      <c r="A9" s="1387" t="s">
        <v>2706</v>
      </c>
      <c r="B9" s="1387"/>
      <c r="C9" s="1387"/>
      <c r="D9" s="1387"/>
      <c r="E9" s="1387"/>
      <c r="F9" s="1387"/>
      <c r="G9" s="1387"/>
      <c r="H9" s="1387"/>
    </row>
    <row r="10" spans="1:18" s="1389" customFormat="1" ht="45" customHeight="1">
      <c r="A10" s="2613" t="s">
        <v>2705</v>
      </c>
      <c r="B10" s="2614"/>
      <c r="C10" s="2614"/>
      <c r="D10" s="2614"/>
      <c r="E10" s="2614"/>
      <c r="F10" s="2614"/>
      <c r="G10" s="2614"/>
      <c r="H10" s="2614"/>
      <c r="I10" s="2614"/>
      <c r="J10" s="2614"/>
      <c r="K10" s="2614"/>
      <c r="L10" s="2614"/>
      <c r="M10" s="2615"/>
      <c r="N10" s="2615"/>
      <c r="O10" s="2615"/>
      <c r="P10" s="2616"/>
      <c r="Q10" s="2617" t="s">
        <v>2704</v>
      </c>
      <c r="R10" s="2618"/>
    </row>
    <row r="11" spans="1:18" s="1389" customFormat="1" ht="14.25">
      <c r="A11" s="1391"/>
      <c r="B11" s="1391"/>
      <c r="C11" s="1391"/>
      <c r="D11" s="1391"/>
      <c r="E11" s="1391"/>
      <c r="F11" s="1391"/>
      <c r="G11" s="1391"/>
      <c r="H11" s="1391"/>
    </row>
    <row r="12" spans="1:18" s="1388" customFormat="1" ht="17.25">
      <c r="A12" s="1387" t="s">
        <v>2701</v>
      </c>
      <c r="B12" s="1387"/>
      <c r="C12" s="1387"/>
      <c r="D12" s="1387"/>
      <c r="E12" s="1387"/>
      <c r="F12" s="1387"/>
      <c r="G12" s="1387"/>
      <c r="H12" s="1387"/>
    </row>
    <row r="13" spans="1:18" s="1389" customFormat="1" ht="14.25">
      <c r="A13" s="1392" t="s">
        <v>2700</v>
      </c>
      <c r="B13" s="1392"/>
      <c r="C13" s="1392"/>
      <c r="D13" s="1391"/>
      <c r="E13" s="1391"/>
      <c r="F13" s="1391"/>
      <c r="G13" s="1391"/>
      <c r="H13" s="1391"/>
    </row>
    <row r="14" spans="1:18" s="1389" customFormat="1" ht="18.75" customHeight="1">
      <c r="A14" s="1392" t="s">
        <v>2699</v>
      </c>
      <c r="B14" s="1392"/>
      <c r="C14" s="1392"/>
      <c r="D14" s="1391"/>
      <c r="E14" s="1391"/>
      <c r="F14" s="1391"/>
      <c r="G14" s="1391"/>
      <c r="H14" s="1391"/>
      <c r="K14" s="1525"/>
      <c r="L14" s="1526"/>
      <c r="M14" s="2931" t="s">
        <v>2698</v>
      </c>
      <c r="N14" s="2931"/>
      <c r="O14" s="1526"/>
      <c r="P14" s="2931" t="s">
        <v>2697</v>
      </c>
      <c r="Q14" s="2931"/>
    </row>
    <row r="15" spans="1:18" s="1389" customFormat="1" ht="14.25">
      <c r="A15" s="1391"/>
      <c r="B15" s="1391"/>
      <c r="C15" s="1391"/>
      <c r="D15" s="1391"/>
      <c r="E15" s="1391"/>
      <c r="F15" s="1391"/>
      <c r="G15" s="1391"/>
      <c r="H15" s="1391"/>
    </row>
    <row r="16" spans="1:18" s="1389" customFormat="1" ht="16.5" customHeight="1">
      <c r="A16" s="2640" t="s">
        <v>2826</v>
      </c>
      <c r="B16" s="2640"/>
      <c r="C16" s="2640"/>
      <c r="D16" s="2640"/>
      <c r="E16" s="2640"/>
      <c r="F16" s="2640"/>
      <c r="G16" s="2640"/>
      <c r="H16" s="2640"/>
      <c r="I16" s="2640"/>
      <c r="J16" s="2640"/>
      <c r="K16" s="2640"/>
      <c r="L16" s="2640"/>
      <c r="M16" s="2640"/>
      <c r="N16" s="2640"/>
      <c r="O16" s="2640"/>
      <c r="P16" s="2640"/>
      <c r="Q16" s="2640"/>
      <c r="R16" s="2640"/>
    </row>
    <row r="17" spans="1:18" s="1389" customFormat="1" ht="22.5" customHeight="1">
      <c r="A17" s="2648" t="s">
        <v>3006</v>
      </c>
      <c r="B17" s="2648"/>
      <c r="C17" s="2648"/>
      <c r="D17" s="2648"/>
      <c r="E17" s="2648"/>
      <c r="F17" s="2648"/>
      <c r="G17" s="2648"/>
      <c r="H17" s="2648"/>
      <c r="I17" s="2648" t="s">
        <v>3007</v>
      </c>
      <c r="J17" s="2648"/>
      <c r="K17" s="2648"/>
      <c r="L17" s="2648"/>
      <c r="M17" s="2648"/>
      <c r="N17" s="2648"/>
      <c r="O17" s="2648"/>
      <c r="P17" s="1527"/>
      <c r="Q17" s="1528"/>
      <c r="R17" s="1528"/>
    </row>
    <row r="18" spans="1:18" s="1389" customFormat="1" ht="45" customHeight="1">
      <c r="A18" s="2937"/>
      <c r="B18" s="2938"/>
      <c r="C18" s="2938"/>
      <c r="D18" s="2938"/>
      <c r="E18" s="2938"/>
      <c r="F18" s="2939"/>
      <c r="G18" s="2940" t="s">
        <v>2829</v>
      </c>
      <c r="H18" s="2649"/>
      <c r="I18" s="2937"/>
      <c r="J18" s="2938"/>
      <c r="K18" s="2938"/>
      <c r="L18" s="2938"/>
      <c r="M18" s="2939"/>
      <c r="N18" s="2940" t="s">
        <v>2831</v>
      </c>
      <c r="O18" s="2649"/>
      <c r="P18" s="1527"/>
      <c r="Q18" s="1528"/>
      <c r="R18" s="1528"/>
    </row>
    <row r="19" spans="1:18" s="1389" customFormat="1" ht="17.25" customHeight="1">
      <c r="A19" s="1396"/>
      <c r="B19" s="1396"/>
      <c r="C19" s="1396"/>
      <c r="D19" s="1396"/>
      <c r="E19" s="1396"/>
      <c r="F19" s="1396"/>
      <c r="G19" s="1396"/>
      <c r="H19" s="1396"/>
      <c r="I19" s="1396"/>
      <c r="J19" s="1396"/>
      <c r="K19" s="1396"/>
      <c r="L19" s="1396"/>
      <c r="M19" s="1396"/>
      <c r="N19" s="1396"/>
      <c r="O19" s="1396"/>
      <c r="R19" s="1243"/>
    </row>
    <row r="20" spans="1:18" s="1389" customFormat="1" ht="17.25" customHeight="1">
      <c r="A20" s="2640" t="s">
        <v>3008</v>
      </c>
      <c r="B20" s="2640"/>
      <c r="C20" s="2640"/>
      <c r="D20" s="2640"/>
      <c r="E20" s="2640"/>
      <c r="F20" s="2640"/>
      <c r="G20" s="2640"/>
      <c r="H20" s="2640"/>
      <c r="I20" s="2640"/>
      <c r="J20" s="2640"/>
      <c r="K20" s="2640"/>
      <c r="L20" s="2640"/>
      <c r="M20" s="2640"/>
      <c r="N20" s="2640"/>
      <c r="O20" s="2640"/>
      <c r="P20" s="2640"/>
      <c r="Q20" s="2640"/>
      <c r="R20" s="2640"/>
    </row>
    <row r="21" spans="1:18" s="1389" customFormat="1" ht="17.25" customHeight="1">
      <c r="A21" s="2640" t="s">
        <v>3009</v>
      </c>
      <c r="B21" s="2640"/>
      <c r="C21" s="2640"/>
      <c r="D21" s="2640"/>
      <c r="E21" s="2640"/>
      <c r="F21" s="2640"/>
      <c r="G21" s="2640"/>
      <c r="H21" s="2640"/>
      <c r="I21" s="2640"/>
      <c r="J21" s="2640"/>
      <c r="K21" s="2640"/>
      <c r="L21" s="2640"/>
      <c r="M21" s="2640"/>
      <c r="N21" s="2640"/>
      <c r="O21" s="2640"/>
      <c r="P21" s="2640"/>
      <c r="Q21" s="2640"/>
      <c r="R21" s="2640"/>
    </row>
    <row r="22" spans="1:18" s="1389" customFormat="1" ht="33.75" customHeight="1">
      <c r="A22" s="1529"/>
      <c r="B22" s="1530"/>
      <c r="C22" s="1530"/>
      <c r="D22" s="1530"/>
      <c r="E22" s="1530"/>
      <c r="F22" s="1530"/>
      <c r="G22" s="1530"/>
      <c r="H22" s="1530"/>
      <c r="I22" s="1530"/>
      <c r="J22" s="2941" t="s">
        <v>2836</v>
      </c>
      <c r="K22" s="2941"/>
      <c r="L22" s="2941"/>
      <c r="M22" s="2941" t="s">
        <v>3010</v>
      </c>
      <c r="N22" s="2941"/>
      <c r="O22" s="2941"/>
      <c r="P22" s="2941"/>
      <c r="Q22" s="2942" t="s">
        <v>3011</v>
      </c>
      <c r="R22" s="2943"/>
    </row>
    <row r="23" spans="1:18" s="1389" customFormat="1" ht="17.25" customHeight="1">
      <c r="A23" s="2957" t="s">
        <v>3012</v>
      </c>
      <c r="B23" s="2959" t="s">
        <v>3013</v>
      </c>
      <c r="C23" s="2959"/>
      <c r="D23" s="2959"/>
      <c r="E23" s="2959"/>
      <c r="F23" s="2959"/>
      <c r="G23" s="2959"/>
      <c r="H23" s="2959"/>
      <c r="I23" s="2960"/>
      <c r="J23" s="2965" t="s">
        <v>3012</v>
      </c>
      <c r="K23" s="2966"/>
      <c r="L23" s="2967"/>
      <c r="M23" s="2968" t="s">
        <v>3014</v>
      </c>
      <c r="N23" s="2969"/>
      <c r="O23" s="2969"/>
      <c r="P23" s="2970"/>
      <c r="Q23" s="2971"/>
      <c r="R23" s="2972"/>
    </row>
    <row r="24" spans="1:18" s="1389" customFormat="1" ht="17.25" customHeight="1">
      <c r="A24" s="2950"/>
      <c r="B24" s="2961"/>
      <c r="C24" s="2961"/>
      <c r="D24" s="2961"/>
      <c r="E24" s="2961"/>
      <c r="F24" s="2961"/>
      <c r="G24" s="2961"/>
      <c r="H24" s="2961"/>
      <c r="I24" s="2962"/>
      <c r="J24" s="1531"/>
      <c r="K24" s="1532" t="s">
        <v>2840</v>
      </c>
      <c r="L24" s="1533"/>
      <c r="M24" s="2944"/>
      <c r="N24" s="2945"/>
      <c r="O24" s="2946" t="s">
        <v>2840</v>
      </c>
      <c r="P24" s="2947"/>
      <c r="Q24" s="2948" t="s">
        <v>3015</v>
      </c>
      <c r="R24" s="2949"/>
    </row>
    <row r="25" spans="1:18" s="1389" customFormat="1" ht="17.25" customHeight="1">
      <c r="A25" s="2950"/>
      <c r="B25" s="2961"/>
      <c r="C25" s="2961"/>
      <c r="D25" s="2961"/>
      <c r="E25" s="2961"/>
      <c r="F25" s="2961"/>
      <c r="G25" s="2961"/>
      <c r="H25" s="2961"/>
      <c r="I25" s="2962"/>
      <c r="J25" s="2950" t="s">
        <v>2842</v>
      </c>
      <c r="K25" s="2951"/>
      <c r="L25" s="2952"/>
      <c r="M25" s="2663" t="s">
        <v>2842</v>
      </c>
      <c r="N25" s="2664"/>
      <c r="O25" s="2664"/>
      <c r="P25" s="2665"/>
      <c r="Q25" s="2666" t="s">
        <v>2842</v>
      </c>
      <c r="R25" s="2667"/>
    </row>
    <row r="26" spans="1:18" s="1389" customFormat="1" ht="17.25" customHeight="1">
      <c r="A26" s="2958"/>
      <c r="B26" s="2963"/>
      <c r="C26" s="2963"/>
      <c r="D26" s="2963"/>
      <c r="E26" s="2963"/>
      <c r="F26" s="2963"/>
      <c r="G26" s="2963"/>
      <c r="H26" s="2963"/>
      <c r="I26" s="2964"/>
      <c r="J26" s="1534"/>
      <c r="K26" s="2680" t="s">
        <v>2843</v>
      </c>
      <c r="L26" s="2681"/>
      <c r="M26" s="2953"/>
      <c r="N26" s="2954"/>
      <c r="O26" s="2688" t="s">
        <v>2843</v>
      </c>
      <c r="P26" s="2955"/>
      <c r="Q26" s="2953" t="s">
        <v>3016</v>
      </c>
      <c r="R26" s="2956"/>
    </row>
    <row r="27" spans="1:18" s="1389" customFormat="1" ht="17.25" customHeight="1">
      <c r="A27" s="2957" t="s">
        <v>3017</v>
      </c>
      <c r="B27" s="2959" t="s">
        <v>3018</v>
      </c>
      <c r="C27" s="2959"/>
      <c r="D27" s="2959"/>
      <c r="E27" s="2959"/>
      <c r="F27" s="2959"/>
      <c r="G27" s="2959"/>
      <c r="H27" s="2959"/>
      <c r="I27" s="2960"/>
      <c r="J27" s="2965" t="s">
        <v>3017</v>
      </c>
      <c r="K27" s="2966"/>
      <c r="L27" s="2967"/>
      <c r="M27" s="2968" t="s">
        <v>3019</v>
      </c>
      <c r="N27" s="2969"/>
      <c r="O27" s="2969"/>
      <c r="P27" s="2970"/>
      <c r="Q27" s="2971"/>
      <c r="R27" s="2972"/>
    </row>
    <row r="28" spans="1:18" s="1389" customFormat="1" ht="17.25" customHeight="1">
      <c r="A28" s="2950"/>
      <c r="B28" s="2961"/>
      <c r="C28" s="2961"/>
      <c r="D28" s="2961"/>
      <c r="E28" s="2961"/>
      <c r="F28" s="2961"/>
      <c r="G28" s="2961"/>
      <c r="H28" s="2961"/>
      <c r="I28" s="2962"/>
      <c r="J28" s="1531"/>
      <c r="K28" s="1532" t="s">
        <v>2840</v>
      </c>
      <c r="L28" s="1533"/>
      <c r="M28" s="2973"/>
      <c r="N28" s="2974"/>
      <c r="O28" s="2946" t="s">
        <v>2840</v>
      </c>
      <c r="P28" s="2947"/>
      <c r="Q28" s="2948" t="s">
        <v>3020</v>
      </c>
      <c r="R28" s="2949"/>
    </row>
    <row r="29" spans="1:18" s="1389" customFormat="1" ht="17.25" customHeight="1">
      <c r="A29" s="2950"/>
      <c r="B29" s="2961"/>
      <c r="C29" s="2961"/>
      <c r="D29" s="2961"/>
      <c r="E29" s="2961"/>
      <c r="F29" s="2961"/>
      <c r="G29" s="2961"/>
      <c r="H29" s="2961"/>
      <c r="I29" s="2962"/>
      <c r="J29" s="2950" t="s">
        <v>2842</v>
      </c>
      <c r="K29" s="2951"/>
      <c r="L29" s="2952"/>
      <c r="M29" s="2948"/>
      <c r="N29" s="2975"/>
      <c r="O29" s="2686"/>
      <c r="P29" s="2667"/>
      <c r="Q29" s="2666" t="s">
        <v>2842</v>
      </c>
      <c r="R29" s="2667"/>
    </row>
    <row r="30" spans="1:18" s="1389" customFormat="1" ht="17.25" customHeight="1">
      <c r="A30" s="2958"/>
      <c r="B30" s="2963"/>
      <c r="C30" s="2963"/>
      <c r="D30" s="2963"/>
      <c r="E30" s="2963"/>
      <c r="F30" s="2963"/>
      <c r="G30" s="2963"/>
      <c r="H30" s="2963"/>
      <c r="I30" s="2964"/>
      <c r="J30" s="1534"/>
      <c r="K30" s="2680" t="s">
        <v>2848</v>
      </c>
      <c r="L30" s="2681"/>
      <c r="M30" s="2976"/>
      <c r="N30" s="2977"/>
      <c r="O30" s="2688"/>
      <c r="P30" s="2955"/>
      <c r="Q30" s="2953" t="s">
        <v>2849</v>
      </c>
      <c r="R30" s="2956"/>
    </row>
    <row r="31" spans="1:18" s="1389" customFormat="1" ht="17.25" customHeight="1">
      <c r="A31" s="2941" t="s">
        <v>3021</v>
      </c>
      <c r="B31" s="2978" t="s">
        <v>3022</v>
      </c>
      <c r="C31" s="2978"/>
      <c r="D31" s="2978"/>
      <c r="E31" s="2978"/>
      <c r="F31" s="2978"/>
      <c r="G31" s="2979"/>
      <c r="H31" s="2980"/>
      <c r="I31" s="1402" t="s">
        <v>2840</v>
      </c>
      <c r="J31" s="2981" t="s">
        <v>3023</v>
      </c>
      <c r="K31" s="2982"/>
      <c r="L31" s="2982"/>
      <c r="M31" s="2982"/>
      <c r="N31" s="2982"/>
      <c r="O31" s="2982"/>
      <c r="P31" s="2983"/>
      <c r="Q31" s="2984"/>
      <c r="R31" s="1402" t="s">
        <v>2840</v>
      </c>
    </row>
    <row r="32" spans="1:18" s="1389" customFormat="1" ht="17.25" customHeight="1">
      <c r="A32" s="2941"/>
      <c r="B32" s="2978" t="s">
        <v>3024</v>
      </c>
      <c r="C32" s="2978"/>
      <c r="D32" s="2978"/>
      <c r="E32" s="2978"/>
      <c r="F32" s="2978"/>
      <c r="G32" s="2979"/>
      <c r="H32" s="2980"/>
      <c r="I32" s="1402" t="s">
        <v>2840</v>
      </c>
      <c r="J32" s="2985" t="s">
        <v>3025</v>
      </c>
      <c r="K32" s="2986"/>
      <c r="L32" s="2986"/>
      <c r="M32" s="2986"/>
      <c r="N32" s="2986"/>
      <c r="O32" s="2986"/>
      <c r="P32" s="2983"/>
      <c r="Q32" s="2984"/>
      <c r="R32" s="1402" t="s">
        <v>2840</v>
      </c>
    </row>
    <row r="33" spans="1:18" s="1389" customFormat="1" ht="17.25" customHeight="1">
      <c r="A33" s="2941"/>
      <c r="B33" s="2978" t="s">
        <v>3026</v>
      </c>
      <c r="C33" s="2978"/>
      <c r="D33" s="2978"/>
      <c r="E33" s="2978"/>
      <c r="F33" s="2978"/>
      <c r="G33" s="2979"/>
      <c r="H33" s="2980"/>
      <c r="I33" s="1402" t="s">
        <v>2840</v>
      </c>
      <c r="J33" s="2985" t="s">
        <v>3027</v>
      </c>
      <c r="K33" s="2986"/>
      <c r="L33" s="2986"/>
      <c r="M33" s="2986"/>
      <c r="N33" s="2986"/>
      <c r="O33" s="2986"/>
      <c r="P33" s="2983"/>
      <c r="Q33" s="2984"/>
      <c r="R33" s="1402" t="s">
        <v>2840</v>
      </c>
    </row>
    <row r="34" spans="1:18" s="1389" customFormat="1" ht="17.25" customHeight="1">
      <c r="A34" s="2941"/>
      <c r="B34" s="2978" t="s">
        <v>3028</v>
      </c>
      <c r="C34" s="2978"/>
      <c r="D34" s="2978"/>
      <c r="E34" s="2978"/>
      <c r="F34" s="2978"/>
      <c r="G34" s="2979"/>
      <c r="H34" s="2980"/>
      <c r="I34" s="1402" t="s">
        <v>2840</v>
      </c>
      <c r="J34" s="1535"/>
      <c r="K34" s="1536"/>
      <c r="L34" s="1537"/>
      <c r="M34" s="1404"/>
      <c r="N34" s="1404"/>
      <c r="O34" s="1404"/>
      <c r="P34" s="1404"/>
      <c r="Q34" s="1404"/>
      <c r="R34" s="1404"/>
    </row>
    <row r="35" spans="1:18" s="1389" customFormat="1" ht="17.25" customHeight="1">
      <c r="A35" s="1405"/>
      <c r="B35" s="1405"/>
      <c r="C35" s="1405"/>
      <c r="D35" s="1405"/>
      <c r="E35" s="1405"/>
      <c r="F35" s="1405"/>
      <c r="G35" s="1405"/>
      <c r="H35" s="1405"/>
      <c r="I35" s="1405"/>
      <c r="J35" s="1405"/>
      <c r="K35" s="1405"/>
      <c r="L35" s="1405"/>
      <c r="M35" s="1405"/>
      <c r="N35" s="1405"/>
      <c r="O35" s="1405"/>
      <c r="P35" s="1405"/>
      <c r="Q35" s="1405"/>
      <c r="R35" s="1405"/>
    </row>
    <row r="36" spans="1:18" s="1389" customFormat="1" ht="16.5" customHeight="1">
      <c r="A36" s="2640" t="s">
        <v>3029</v>
      </c>
      <c r="B36" s="2640"/>
      <c r="C36" s="2640"/>
      <c r="D36" s="2640"/>
      <c r="E36" s="2640"/>
      <c r="F36" s="2640"/>
      <c r="G36" s="2640"/>
      <c r="H36" s="2640"/>
      <c r="I36" s="2640"/>
      <c r="J36" s="2640"/>
      <c r="K36" s="2640"/>
      <c r="L36" s="2640"/>
      <c r="M36" s="2640"/>
      <c r="N36" s="2640"/>
      <c r="O36" s="2640"/>
      <c r="P36" s="2640"/>
      <c r="Q36" s="2640"/>
      <c r="R36" s="2640"/>
    </row>
    <row r="37" spans="1:18" s="1389" customFormat="1" ht="63.75" customHeight="1">
      <c r="A37" s="1538"/>
      <c r="B37" s="2627" t="s">
        <v>3030</v>
      </c>
      <c r="C37" s="2628"/>
      <c r="D37" s="2628"/>
      <c r="E37" s="2628"/>
      <c r="F37" s="2628"/>
      <c r="G37" s="2628"/>
      <c r="H37" s="2628"/>
      <c r="I37" s="2628"/>
      <c r="J37" s="2628"/>
      <c r="K37" s="2628"/>
      <c r="L37" s="2628"/>
      <c r="M37" s="2628"/>
      <c r="N37" s="2628"/>
      <c r="O37" s="2628"/>
      <c r="P37" s="2628"/>
      <c r="Q37" s="2628"/>
      <c r="R37" s="2629"/>
    </row>
    <row r="38" spans="1:18" s="1389" customFormat="1" ht="16.5" customHeight="1">
      <c r="A38" s="2987" t="s">
        <v>3031</v>
      </c>
      <c r="B38" s="2987"/>
      <c r="C38" s="2987"/>
      <c r="D38" s="2987"/>
      <c r="E38" s="2987"/>
      <c r="F38" s="2987"/>
      <c r="G38" s="2987"/>
      <c r="H38" s="2987"/>
      <c r="I38" s="2987"/>
      <c r="J38" s="2987"/>
      <c r="K38" s="2987"/>
      <c r="L38" s="2987"/>
      <c r="M38" s="2987"/>
      <c r="N38" s="2987"/>
      <c r="O38" s="2987"/>
      <c r="P38" s="2987"/>
      <c r="Q38" s="2987"/>
      <c r="R38" s="2987"/>
    </row>
    <row r="39" spans="1:18" s="1389" customFormat="1" ht="16.5" customHeight="1">
      <c r="A39" s="1405"/>
      <c r="B39" s="1405"/>
      <c r="C39" s="1405"/>
      <c r="D39" s="1405"/>
      <c r="E39" s="1405"/>
      <c r="F39" s="1405"/>
      <c r="G39" s="1405"/>
      <c r="H39" s="1405"/>
      <c r="I39" s="1405"/>
      <c r="J39" s="1405"/>
      <c r="K39" s="1405"/>
      <c r="L39" s="1405"/>
      <c r="M39" s="1405"/>
      <c r="N39" s="1405"/>
      <c r="O39" s="1405"/>
      <c r="P39" s="1405"/>
      <c r="Q39" s="1405"/>
      <c r="R39" s="1405"/>
    </row>
    <row r="40" spans="1:18" s="1389" customFormat="1" ht="16.5" customHeight="1">
      <c r="A40" s="2640" t="s">
        <v>3032</v>
      </c>
      <c r="B40" s="2640"/>
      <c r="C40" s="2640"/>
      <c r="D40" s="2640"/>
      <c r="E40" s="2640"/>
      <c r="F40" s="2640"/>
      <c r="G40" s="2640"/>
      <c r="H40" s="2640"/>
      <c r="I40" s="2640"/>
      <c r="J40" s="2640"/>
      <c r="K40" s="2640"/>
      <c r="L40" s="2640"/>
      <c r="M40" s="2640"/>
      <c r="N40" s="2640"/>
      <c r="O40" s="2640"/>
      <c r="P40" s="2640"/>
      <c r="Q40" s="2640"/>
      <c r="R40" s="2640"/>
    </row>
    <row r="41" spans="1:18" s="1389" customFormat="1" ht="16.5" customHeight="1">
      <c r="A41" s="2988" t="s">
        <v>3033</v>
      </c>
      <c r="B41" s="2988"/>
      <c r="C41" s="2988"/>
      <c r="D41" s="2988"/>
      <c r="E41" s="2988"/>
      <c r="F41" s="2988"/>
      <c r="G41" s="2988"/>
      <c r="H41" s="2988"/>
      <c r="I41" s="2988"/>
      <c r="J41" s="2988"/>
      <c r="K41" s="2988"/>
      <c r="L41" s="2988"/>
      <c r="M41" s="2988"/>
      <c r="N41" s="2988"/>
      <c r="O41" s="2988"/>
      <c r="P41" s="2988"/>
      <c r="Q41" s="2988"/>
      <c r="R41" s="2988"/>
    </row>
    <row r="42" spans="1:18" s="1389" customFormat="1" ht="63.75" customHeight="1">
      <c r="A42" s="1538"/>
      <c r="B42" s="2627" t="s">
        <v>3034</v>
      </c>
      <c r="C42" s="2628"/>
      <c r="D42" s="2628"/>
      <c r="E42" s="2628"/>
      <c r="F42" s="2628"/>
      <c r="G42" s="2628"/>
      <c r="H42" s="2628"/>
      <c r="I42" s="2628"/>
      <c r="J42" s="2628"/>
      <c r="K42" s="2628"/>
      <c r="L42" s="2628"/>
      <c r="M42" s="2628"/>
      <c r="N42" s="2628"/>
      <c r="O42" s="2628"/>
      <c r="P42" s="2628"/>
      <c r="Q42" s="2628"/>
      <c r="R42" s="2629"/>
    </row>
    <row r="43" spans="1:18" s="1389" customFormat="1" ht="63.75" customHeight="1">
      <c r="A43" s="1538"/>
      <c r="B43" s="2627" t="s">
        <v>3035</v>
      </c>
      <c r="C43" s="2628"/>
      <c r="D43" s="2628"/>
      <c r="E43" s="2628"/>
      <c r="F43" s="2628"/>
      <c r="G43" s="2628"/>
      <c r="H43" s="2628"/>
      <c r="I43" s="2628"/>
      <c r="J43" s="2628"/>
      <c r="K43" s="2628"/>
      <c r="L43" s="2628"/>
      <c r="M43" s="2628"/>
      <c r="N43" s="2628"/>
      <c r="O43" s="2628"/>
      <c r="P43" s="2628"/>
      <c r="Q43" s="2628"/>
      <c r="R43" s="2629"/>
    </row>
    <row r="44" spans="1:18" s="1389" customFormat="1" ht="63.75" customHeight="1">
      <c r="A44" s="1538"/>
      <c r="B44" s="2627" t="s">
        <v>3036</v>
      </c>
      <c r="C44" s="2628"/>
      <c r="D44" s="2628"/>
      <c r="E44" s="2628"/>
      <c r="F44" s="2628"/>
      <c r="G44" s="2628"/>
      <c r="H44" s="2628"/>
      <c r="I44" s="2628"/>
      <c r="J44" s="2628"/>
      <c r="K44" s="2628"/>
      <c r="L44" s="2628"/>
      <c r="M44" s="2628"/>
      <c r="N44" s="2628"/>
      <c r="O44" s="2628"/>
      <c r="P44" s="2628"/>
      <c r="Q44" s="2628"/>
      <c r="R44" s="2629"/>
    </row>
    <row r="45" spans="1:18" s="1389" customFormat="1" ht="16.5" customHeight="1">
      <c r="A45" s="2987"/>
      <c r="B45" s="2987"/>
      <c r="C45" s="2987"/>
      <c r="D45" s="2987"/>
      <c r="E45" s="2987"/>
      <c r="F45" s="2987"/>
      <c r="G45" s="2987"/>
      <c r="H45" s="2987"/>
      <c r="I45" s="2987"/>
      <c r="J45" s="2987"/>
      <c r="K45" s="2987"/>
      <c r="L45" s="2987"/>
      <c r="M45" s="2987"/>
      <c r="N45" s="2987"/>
      <c r="O45" s="2987"/>
      <c r="P45" s="2987"/>
      <c r="Q45" s="2987"/>
      <c r="R45" s="2987"/>
    </row>
    <row r="46" spans="1:18" s="1383" customFormat="1" ht="15.75" customHeight="1">
      <c r="A46" s="2744" t="s">
        <v>1227</v>
      </c>
      <c r="B46" s="2744"/>
      <c r="C46" s="2744"/>
      <c r="D46" s="2744"/>
      <c r="E46" s="2744"/>
      <c r="F46" s="2744"/>
      <c r="G46" s="2744"/>
      <c r="H46" s="2744"/>
      <c r="I46" s="2744"/>
      <c r="J46" s="2744"/>
      <c r="K46" s="2744"/>
      <c r="L46" s="2744"/>
      <c r="M46" s="2744"/>
      <c r="N46" s="2744"/>
      <c r="O46" s="2744"/>
      <c r="P46" s="2744"/>
      <c r="Q46" s="2744"/>
      <c r="R46" s="2744"/>
    </row>
    <row r="47" spans="1:18" s="1383" customFormat="1" ht="15.75" customHeight="1">
      <c r="A47" s="2736" t="s">
        <v>3037</v>
      </c>
      <c r="B47" s="2736"/>
      <c r="C47" s="2736"/>
      <c r="D47" s="2736"/>
      <c r="E47" s="2736"/>
      <c r="F47" s="2736"/>
      <c r="G47" s="2736"/>
      <c r="H47" s="2736"/>
      <c r="I47" s="2736"/>
      <c r="J47" s="2736"/>
      <c r="K47" s="2736"/>
      <c r="L47" s="2736"/>
      <c r="M47" s="2736"/>
      <c r="N47" s="2736"/>
      <c r="O47" s="2736"/>
      <c r="P47" s="2736"/>
      <c r="Q47" s="2736"/>
      <c r="R47" s="2736"/>
    </row>
    <row r="48" spans="1:18" s="1383" customFormat="1" ht="15.75" customHeight="1">
      <c r="A48" s="2736" t="s">
        <v>2678</v>
      </c>
      <c r="B48" s="2736"/>
      <c r="C48" s="2736"/>
      <c r="D48" s="2736"/>
      <c r="E48" s="2736"/>
      <c r="F48" s="2736"/>
      <c r="G48" s="2736"/>
      <c r="H48" s="2736"/>
      <c r="I48" s="2736"/>
      <c r="J48" s="2736"/>
      <c r="K48" s="2736"/>
      <c r="L48" s="2736"/>
      <c r="M48" s="2736"/>
      <c r="N48" s="2736"/>
      <c r="O48" s="2736"/>
      <c r="P48" s="2736"/>
      <c r="Q48" s="2736"/>
      <c r="R48" s="2736"/>
    </row>
    <row r="49" spans="1:18" s="1383" customFormat="1" ht="15.75" customHeight="1">
      <c r="A49" s="2736" t="s">
        <v>3038</v>
      </c>
      <c r="B49" s="2736"/>
      <c r="C49" s="2736"/>
      <c r="D49" s="2736"/>
      <c r="E49" s="2736"/>
      <c r="F49" s="2736"/>
      <c r="G49" s="2736"/>
      <c r="H49" s="2736"/>
      <c r="I49" s="2736"/>
      <c r="J49" s="2736"/>
      <c r="K49" s="2736"/>
      <c r="L49" s="2736"/>
      <c r="M49" s="2736"/>
      <c r="N49" s="2736"/>
      <c r="O49" s="2736"/>
      <c r="P49" s="2736"/>
      <c r="Q49" s="2736"/>
      <c r="R49" s="2736"/>
    </row>
  </sheetData>
  <mergeCells count="82">
    <mergeCell ref="A49:R49"/>
    <mergeCell ref="B37:R37"/>
    <mergeCell ref="A38:R38"/>
    <mergeCell ref="A40:R40"/>
    <mergeCell ref="A41:R41"/>
    <mergeCell ref="B42:R42"/>
    <mergeCell ref="B43:R43"/>
    <mergeCell ref="B44:R44"/>
    <mergeCell ref="A45:R45"/>
    <mergeCell ref="A46:R46"/>
    <mergeCell ref="A47:R47"/>
    <mergeCell ref="A48:R48"/>
    <mergeCell ref="A36:R36"/>
    <mergeCell ref="A31:A34"/>
    <mergeCell ref="B31:F31"/>
    <mergeCell ref="G31:H31"/>
    <mergeCell ref="J31:O31"/>
    <mergeCell ref="P31:Q31"/>
    <mergeCell ref="B32:F32"/>
    <mergeCell ref="G32:H32"/>
    <mergeCell ref="J32:O32"/>
    <mergeCell ref="P32:Q32"/>
    <mergeCell ref="B33:F33"/>
    <mergeCell ref="G33:H33"/>
    <mergeCell ref="J33:O33"/>
    <mergeCell ref="P33:Q33"/>
    <mergeCell ref="B34:F34"/>
    <mergeCell ref="G34:H34"/>
    <mergeCell ref="Q28:R28"/>
    <mergeCell ref="J29:L29"/>
    <mergeCell ref="M29:N29"/>
    <mergeCell ref="Q29:R29"/>
    <mergeCell ref="K30:L30"/>
    <mergeCell ref="M30:N30"/>
    <mergeCell ref="Q30:R30"/>
    <mergeCell ref="K26:L26"/>
    <mergeCell ref="M26:N26"/>
    <mergeCell ref="O26:P26"/>
    <mergeCell ref="Q26:R26"/>
    <mergeCell ref="A27:A30"/>
    <mergeCell ref="B27:I30"/>
    <mergeCell ref="J27:L27"/>
    <mergeCell ref="M27:P27"/>
    <mergeCell ref="Q27:R27"/>
    <mergeCell ref="M28:N28"/>
    <mergeCell ref="A23:A26"/>
    <mergeCell ref="B23:I26"/>
    <mergeCell ref="J23:L23"/>
    <mergeCell ref="M23:P23"/>
    <mergeCell ref="Q23:R23"/>
    <mergeCell ref="O28:P30"/>
    <mergeCell ref="M24:N24"/>
    <mergeCell ref="O24:P24"/>
    <mergeCell ref="Q24:R24"/>
    <mergeCell ref="J25:L25"/>
    <mergeCell ref="M25:P25"/>
    <mergeCell ref="Q25:R25"/>
    <mergeCell ref="A20:R20"/>
    <mergeCell ref="A21:R21"/>
    <mergeCell ref="J22:L22"/>
    <mergeCell ref="M22:P22"/>
    <mergeCell ref="Q22:R22"/>
    <mergeCell ref="A16:R16"/>
    <mergeCell ref="A17:H17"/>
    <mergeCell ref="I17:O17"/>
    <mergeCell ref="A18:F18"/>
    <mergeCell ref="G18:H18"/>
    <mergeCell ref="I18:M18"/>
    <mergeCell ref="N18:O18"/>
    <mergeCell ref="M14:N14"/>
    <mergeCell ref="P14:Q14"/>
    <mergeCell ref="A1:R1"/>
    <mergeCell ref="L2:N2"/>
    <mergeCell ref="O2:R2"/>
    <mergeCell ref="L3:N3"/>
    <mergeCell ref="O3:R3"/>
    <mergeCell ref="L5:R5"/>
    <mergeCell ref="A7:R7"/>
    <mergeCell ref="A8:R8"/>
    <mergeCell ref="A10:L10"/>
    <mergeCell ref="M10:P10"/>
    <mergeCell ref="Q10:R10"/>
  </mergeCells>
  <phoneticPr fontId="1"/>
  <pageMargins left="0.7" right="0.7" top="0.75" bottom="0.75" header="0.3" footer="0.3"/>
  <pageSetup paperSize="9" scale="80" orientation="portrait" r:id="rId1"/>
  <rowBreaks count="1" manualBreakCount="1">
    <brk id="3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71393" r:id="rId4" name="Check Box 1">
              <controlPr defaultSize="0" autoFill="0" autoLine="0" autoPict="0">
                <anchor moveWithCells="1">
                  <from>
                    <xdr:col>16</xdr:col>
                    <xdr:colOff>9525</xdr:colOff>
                    <xdr:row>24</xdr:row>
                    <xdr:rowOff>142875</xdr:rowOff>
                  </from>
                  <to>
                    <xdr:col>16</xdr:col>
                    <xdr:colOff>371475</xdr:colOff>
                    <xdr:row>26</xdr:row>
                    <xdr:rowOff>57150</xdr:rowOff>
                  </to>
                </anchor>
              </controlPr>
            </control>
          </mc:Choice>
        </mc:AlternateContent>
        <mc:AlternateContent xmlns:mc="http://schemas.openxmlformats.org/markup-compatibility/2006">
          <mc:Choice Requires="x14">
            <control shapeId="571394" r:id="rId5" name="Check Box 2">
              <controlPr defaultSize="0" autoFill="0" autoLine="0" autoPict="0">
                <anchor moveWithCells="1">
                  <from>
                    <xdr:col>16</xdr:col>
                    <xdr:colOff>9525</xdr:colOff>
                    <xdr:row>22</xdr:row>
                    <xdr:rowOff>161925</xdr:rowOff>
                  </from>
                  <to>
                    <xdr:col>16</xdr:col>
                    <xdr:colOff>371475</xdr:colOff>
                    <xdr:row>24</xdr:row>
                    <xdr:rowOff>76200</xdr:rowOff>
                  </to>
                </anchor>
              </controlPr>
            </control>
          </mc:Choice>
        </mc:AlternateContent>
        <mc:AlternateContent xmlns:mc="http://schemas.openxmlformats.org/markup-compatibility/2006">
          <mc:Choice Requires="x14">
            <control shapeId="571395" r:id="rId6" name="Check Box 3">
              <controlPr defaultSize="0" autoFill="0" autoLine="0" autoPict="0">
                <anchor moveWithCells="1">
                  <from>
                    <xdr:col>16</xdr:col>
                    <xdr:colOff>9525</xdr:colOff>
                    <xdr:row>28</xdr:row>
                    <xdr:rowOff>142875</xdr:rowOff>
                  </from>
                  <to>
                    <xdr:col>16</xdr:col>
                    <xdr:colOff>371475</xdr:colOff>
                    <xdr:row>30</xdr:row>
                    <xdr:rowOff>57150</xdr:rowOff>
                  </to>
                </anchor>
              </controlPr>
            </control>
          </mc:Choice>
        </mc:AlternateContent>
        <mc:AlternateContent xmlns:mc="http://schemas.openxmlformats.org/markup-compatibility/2006">
          <mc:Choice Requires="x14">
            <control shapeId="571396" r:id="rId7" name="Check Box 4">
              <controlPr defaultSize="0" autoFill="0" autoLine="0" autoPict="0">
                <anchor moveWithCells="1">
                  <from>
                    <xdr:col>16</xdr:col>
                    <xdr:colOff>9525</xdr:colOff>
                    <xdr:row>26</xdr:row>
                    <xdr:rowOff>161925</xdr:rowOff>
                  </from>
                  <to>
                    <xdr:col>16</xdr:col>
                    <xdr:colOff>371475</xdr:colOff>
                    <xdr:row>28</xdr:row>
                    <xdr:rowOff>76200</xdr:rowOff>
                  </to>
                </anchor>
              </controlPr>
            </control>
          </mc:Choice>
        </mc:AlternateContent>
        <mc:AlternateContent xmlns:mc="http://schemas.openxmlformats.org/markup-compatibility/2006">
          <mc:Choice Requires="x14">
            <control shapeId="571401" r:id="rId8" name="Check Box 9">
              <controlPr defaultSize="0" autoFill="0" autoLine="0" autoPict="0">
                <anchor moveWithCells="1">
                  <from>
                    <xdr:col>11</xdr:col>
                    <xdr:colOff>104775</xdr:colOff>
                    <xdr:row>12</xdr:row>
                    <xdr:rowOff>171450</xdr:rowOff>
                  </from>
                  <to>
                    <xdr:col>12</xdr:col>
                    <xdr:colOff>28575</xdr:colOff>
                    <xdr:row>14</xdr:row>
                    <xdr:rowOff>0</xdr:rowOff>
                  </to>
                </anchor>
              </controlPr>
            </control>
          </mc:Choice>
        </mc:AlternateContent>
        <mc:AlternateContent xmlns:mc="http://schemas.openxmlformats.org/markup-compatibility/2006">
          <mc:Choice Requires="x14">
            <control shapeId="571402" r:id="rId9" name="Check Box 10">
              <controlPr defaultSize="0" autoFill="0" autoLine="0" autoPict="0">
                <anchor moveWithCells="1">
                  <from>
                    <xdr:col>14</xdr:col>
                    <xdr:colOff>142875</xdr:colOff>
                    <xdr:row>13</xdr:row>
                    <xdr:rowOff>0</xdr:rowOff>
                  </from>
                  <to>
                    <xdr:col>15</xdr:col>
                    <xdr:colOff>66675</xdr:colOff>
                    <xdr:row>14</xdr:row>
                    <xdr:rowOff>9525</xdr:rowOff>
                  </to>
                </anchor>
              </controlPr>
            </control>
          </mc:Choice>
        </mc:AlternateContent>
        <mc:AlternateContent xmlns:mc="http://schemas.openxmlformats.org/markup-compatibility/2006">
          <mc:Choice Requires="x14">
            <control shapeId="571403" r:id="rId10" name="Check Box 11">
              <controlPr defaultSize="0" autoFill="0" autoLine="0" autoPict="0">
                <anchor moveWithCells="1">
                  <from>
                    <xdr:col>0</xdr:col>
                    <xdr:colOff>95250</xdr:colOff>
                    <xdr:row>36</xdr:row>
                    <xdr:rowOff>219075</xdr:rowOff>
                  </from>
                  <to>
                    <xdr:col>1</xdr:col>
                    <xdr:colOff>76200</xdr:colOff>
                    <xdr:row>36</xdr:row>
                    <xdr:rowOff>581025</xdr:rowOff>
                  </to>
                </anchor>
              </controlPr>
            </control>
          </mc:Choice>
        </mc:AlternateContent>
        <mc:AlternateContent xmlns:mc="http://schemas.openxmlformats.org/markup-compatibility/2006">
          <mc:Choice Requires="x14">
            <control shapeId="571404" r:id="rId11" name="Check Box 12">
              <controlPr defaultSize="0" autoFill="0" autoLine="0" autoPict="0">
                <anchor moveWithCells="1">
                  <from>
                    <xdr:col>0</xdr:col>
                    <xdr:colOff>95250</xdr:colOff>
                    <xdr:row>41</xdr:row>
                    <xdr:rowOff>219075</xdr:rowOff>
                  </from>
                  <to>
                    <xdr:col>1</xdr:col>
                    <xdr:colOff>76200</xdr:colOff>
                    <xdr:row>41</xdr:row>
                    <xdr:rowOff>581025</xdr:rowOff>
                  </to>
                </anchor>
              </controlPr>
            </control>
          </mc:Choice>
        </mc:AlternateContent>
        <mc:AlternateContent xmlns:mc="http://schemas.openxmlformats.org/markup-compatibility/2006">
          <mc:Choice Requires="x14">
            <control shapeId="571405" r:id="rId12" name="Check Box 13">
              <controlPr defaultSize="0" autoFill="0" autoLine="0" autoPict="0">
                <anchor moveWithCells="1">
                  <from>
                    <xdr:col>0</xdr:col>
                    <xdr:colOff>95250</xdr:colOff>
                    <xdr:row>42</xdr:row>
                    <xdr:rowOff>219075</xdr:rowOff>
                  </from>
                  <to>
                    <xdr:col>1</xdr:col>
                    <xdr:colOff>76200</xdr:colOff>
                    <xdr:row>42</xdr:row>
                    <xdr:rowOff>581025</xdr:rowOff>
                  </to>
                </anchor>
              </controlPr>
            </control>
          </mc:Choice>
        </mc:AlternateContent>
        <mc:AlternateContent xmlns:mc="http://schemas.openxmlformats.org/markup-compatibility/2006">
          <mc:Choice Requires="x14">
            <control shapeId="571406" r:id="rId13" name="Check Box 14">
              <controlPr defaultSize="0" autoFill="0" autoLine="0" autoPict="0">
                <anchor moveWithCells="1">
                  <from>
                    <xdr:col>0</xdr:col>
                    <xdr:colOff>95250</xdr:colOff>
                    <xdr:row>43</xdr:row>
                    <xdr:rowOff>219075</xdr:rowOff>
                  </from>
                  <to>
                    <xdr:col>1</xdr:col>
                    <xdr:colOff>76200</xdr:colOff>
                    <xdr:row>43</xdr:row>
                    <xdr:rowOff>581025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Q225"/>
  <sheetViews>
    <sheetView workbookViewId="0">
      <selection activeCell="E28" sqref="E28"/>
    </sheetView>
  </sheetViews>
  <sheetFormatPr defaultRowHeight="18.75"/>
  <cols>
    <col min="2" max="2" width="6.75" customWidth="1"/>
    <col min="3" max="3" width="5.375" customWidth="1"/>
    <col min="5" max="5" width="55.25" customWidth="1"/>
    <col min="6" max="6" width="5.25" style="605" customWidth="1"/>
    <col min="8" max="8" width="10.375" customWidth="1"/>
  </cols>
  <sheetData>
    <row r="1" spans="1:17">
      <c r="A1" s="600">
        <v>110041</v>
      </c>
      <c r="B1" t="s">
        <v>47</v>
      </c>
      <c r="C1" t="s">
        <v>3045</v>
      </c>
      <c r="D1" t="s">
        <v>3046</v>
      </c>
      <c r="E1" t="s">
        <v>1935</v>
      </c>
      <c r="F1" s="605" t="s">
        <v>3047</v>
      </c>
      <c r="G1" t="s">
        <v>3385</v>
      </c>
      <c r="H1" t="s">
        <v>3386</v>
      </c>
      <c r="I1" t="s">
        <v>3387</v>
      </c>
      <c r="J1" t="s">
        <v>3388</v>
      </c>
      <c r="K1" t="s">
        <v>3389</v>
      </c>
      <c r="L1" t="s">
        <v>3390</v>
      </c>
      <c r="M1" t="s">
        <v>3391</v>
      </c>
      <c r="N1" t="s">
        <v>3392</v>
      </c>
      <c r="O1" t="s">
        <v>1936</v>
      </c>
      <c r="P1" t="s">
        <v>312</v>
      </c>
      <c r="Q1" t="s">
        <v>3143</v>
      </c>
    </row>
    <row r="2" spans="1:17">
      <c r="A2" s="600">
        <v>110041</v>
      </c>
      <c r="B2" t="s">
        <v>47</v>
      </c>
      <c r="C2" t="s">
        <v>3045</v>
      </c>
      <c r="D2" t="s">
        <v>3046</v>
      </c>
      <c r="E2" t="s">
        <v>1935</v>
      </c>
      <c r="F2" s="605" t="s">
        <v>3047</v>
      </c>
      <c r="G2" t="s">
        <v>3385</v>
      </c>
      <c r="H2" t="s">
        <v>3386</v>
      </c>
      <c r="I2" t="s">
        <v>3387</v>
      </c>
      <c r="J2" t="s">
        <v>3388</v>
      </c>
      <c r="K2" t="s">
        <v>3389</v>
      </c>
      <c r="L2" t="s">
        <v>3390</v>
      </c>
      <c r="M2" t="s">
        <v>3391</v>
      </c>
      <c r="N2" t="s">
        <v>3392</v>
      </c>
      <c r="O2" t="s">
        <v>1936</v>
      </c>
      <c r="P2" t="s">
        <v>312</v>
      </c>
      <c r="Q2" t="s">
        <v>3143</v>
      </c>
    </row>
    <row r="3" spans="1:17">
      <c r="A3" s="600">
        <v>110041</v>
      </c>
      <c r="B3" t="s">
        <v>47</v>
      </c>
      <c r="C3" t="s">
        <v>3045</v>
      </c>
      <c r="D3" t="s">
        <v>3046</v>
      </c>
      <c r="E3" t="s">
        <v>1935</v>
      </c>
      <c r="F3" s="605" t="s">
        <v>3047</v>
      </c>
      <c r="G3" t="s">
        <v>3385</v>
      </c>
      <c r="H3" t="s">
        <v>3386</v>
      </c>
      <c r="I3" t="s">
        <v>3387</v>
      </c>
      <c r="J3" t="s">
        <v>3388</v>
      </c>
      <c r="K3" t="s">
        <v>3389</v>
      </c>
      <c r="L3" t="s">
        <v>3390</v>
      </c>
      <c r="M3" t="s">
        <v>3391</v>
      </c>
      <c r="N3" t="s">
        <v>3392</v>
      </c>
      <c r="O3" t="s">
        <v>1936</v>
      </c>
      <c r="P3" t="s">
        <v>312</v>
      </c>
      <c r="Q3" t="s">
        <v>3143</v>
      </c>
    </row>
    <row r="4" spans="1:17">
      <c r="A4" s="600">
        <v>110041</v>
      </c>
      <c r="B4" t="s">
        <v>47</v>
      </c>
      <c r="C4" t="s">
        <v>3045</v>
      </c>
      <c r="D4" t="s">
        <v>3046</v>
      </c>
      <c r="E4" t="s">
        <v>1935</v>
      </c>
      <c r="F4" s="605" t="s">
        <v>3047</v>
      </c>
      <c r="G4" t="s">
        <v>3385</v>
      </c>
      <c r="H4" t="s">
        <v>3386</v>
      </c>
      <c r="I4" t="s">
        <v>3387</v>
      </c>
      <c r="J4" t="s">
        <v>3388</v>
      </c>
      <c r="K4" t="s">
        <v>3389</v>
      </c>
      <c r="L4" t="s">
        <v>3390</v>
      </c>
      <c r="M4" t="s">
        <v>3391</v>
      </c>
      <c r="N4" t="s">
        <v>3392</v>
      </c>
      <c r="O4" t="s">
        <v>1936</v>
      </c>
      <c r="P4" t="s">
        <v>312</v>
      </c>
      <c r="Q4" t="s">
        <v>3143</v>
      </c>
    </row>
    <row r="5" spans="1:17">
      <c r="A5" s="600">
        <v>110041</v>
      </c>
      <c r="B5" t="s">
        <v>47</v>
      </c>
      <c r="C5" t="s">
        <v>3045</v>
      </c>
      <c r="D5" t="s">
        <v>3046</v>
      </c>
      <c r="E5" t="s">
        <v>1935</v>
      </c>
      <c r="F5" s="605" t="s">
        <v>3047</v>
      </c>
      <c r="G5" t="s">
        <v>3385</v>
      </c>
      <c r="H5" t="s">
        <v>3386</v>
      </c>
      <c r="I5" t="s">
        <v>3387</v>
      </c>
      <c r="J5" t="s">
        <v>3388</v>
      </c>
      <c r="K5" t="s">
        <v>3389</v>
      </c>
      <c r="L5" t="s">
        <v>3390</v>
      </c>
      <c r="M5" t="s">
        <v>3391</v>
      </c>
      <c r="N5" t="s">
        <v>3392</v>
      </c>
      <c r="O5" t="s">
        <v>1936</v>
      </c>
      <c r="P5" t="s">
        <v>312</v>
      </c>
      <c r="Q5" t="s">
        <v>3143</v>
      </c>
    </row>
    <row r="6" spans="1:17">
      <c r="A6" s="600">
        <v>110041</v>
      </c>
      <c r="B6" t="s">
        <v>47</v>
      </c>
      <c r="C6" t="s">
        <v>3045</v>
      </c>
      <c r="D6" t="s">
        <v>3046</v>
      </c>
      <c r="E6" t="s">
        <v>1935</v>
      </c>
      <c r="F6" s="605" t="s">
        <v>3047</v>
      </c>
      <c r="G6" t="s">
        <v>3385</v>
      </c>
      <c r="H6" t="s">
        <v>3386</v>
      </c>
      <c r="I6" t="s">
        <v>3387</v>
      </c>
      <c r="J6" t="s">
        <v>3388</v>
      </c>
      <c r="K6" t="s">
        <v>3389</v>
      </c>
      <c r="L6" t="s">
        <v>3390</v>
      </c>
      <c r="M6" t="s">
        <v>3391</v>
      </c>
      <c r="N6" t="s">
        <v>3392</v>
      </c>
      <c r="O6" t="s">
        <v>1936</v>
      </c>
      <c r="P6" t="s">
        <v>312</v>
      </c>
      <c r="Q6" t="s">
        <v>3143</v>
      </c>
    </row>
    <row r="7" spans="1:17">
      <c r="A7" s="600">
        <v>110041</v>
      </c>
      <c r="B7" t="s">
        <v>47</v>
      </c>
      <c r="C7" t="s">
        <v>3045</v>
      </c>
      <c r="D7" t="s">
        <v>3046</v>
      </c>
      <c r="E7" t="s">
        <v>1935</v>
      </c>
      <c r="F7" s="605" t="s">
        <v>3047</v>
      </c>
      <c r="G7" t="s">
        <v>3385</v>
      </c>
      <c r="H7" t="s">
        <v>3386</v>
      </c>
      <c r="I7" t="s">
        <v>3387</v>
      </c>
      <c r="J7" t="s">
        <v>3388</v>
      </c>
      <c r="K7" t="s">
        <v>3389</v>
      </c>
      <c r="L7" t="s">
        <v>3390</v>
      </c>
      <c r="M7" t="s">
        <v>3391</v>
      </c>
      <c r="N7" t="s">
        <v>3392</v>
      </c>
      <c r="O7" t="s">
        <v>1936</v>
      </c>
      <c r="P7" t="s">
        <v>312</v>
      </c>
      <c r="Q7" t="s">
        <v>3143</v>
      </c>
    </row>
    <row r="8" spans="1:17">
      <c r="A8" s="600">
        <v>110041</v>
      </c>
      <c r="B8" t="s">
        <v>47</v>
      </c>
      <c r="C8" t="s">
        <v>3045</v>
      </c>
      <c r="D8" t="s">
        <v>3046</v>
      </c>
      <c r="E8" t="s">
        <v>1935</v>
      </c>
      <c r="F8" s="605" t="s">
        <v>3047</v>
      </c>
      <c r="G8" t="s">
        <v>3385</v>
      </c>
      <c r="H8" t="s">
        <v>3386</v>
      </c>
      <c r="I8" t="s">
        <v>3387</v>
      </c>
      <c r="J8" t="s">
        <v>3388</v>
      </c>
      <c r="K8" t="s">
        <v>3389</v>
      </c>
      <c r="L8" t="s">
        <v>3390</v>
      </c>
      <c r="M8" t="s">
        <v>3391</v>
      </c>
      <c r="N8" t="s">
        <v>3392</v>
      </c>
      <c r="O8" t="s">
        <v>1936</v>
      </c>
      <c r="P8" t="s">
        <v>312</v>
      </c>
      <c r="Q8" t="s">
        <v>3143</v>
      </c>
    </row>
    <row r="9" spans="1:17">
      <c r="A9" s="600">
        <v>110041</v>
      </c>
      <c r="B9" t="s">
        <v>47</v>
      </c>
      <c r="C9" t="s">
        <v>3045</v>
      </c>
      <c r="D9" t="s">
        <v>3046</v>
      </c>
      <c r="E9" t="s">
        <v>1935</v>
      </c>
      <c r="F9" s="605" t="s">
        <v>3047</v>
      </c>
      <c r="G9" t="s">
        <v>3385</v>
      </c>
      <c r="H9" t="s">
        <v>3386</v>
      </c>
      <c r="I9" t="s">
        <v>3387</v>
      </c>
      <c r="J9" t="s">
        <v>3388</v>
      </c>
      <c r="K9" t="s">
        <v>3389</v>
      </c>
      <c r="L9" t="s">
        <v>3390</v>
      </c>
      <c r="M9" t="s">
        <v>3391</v>
      </c>
      <c r="N9" t="s">
        <v>3392</v>
      </c>
      <c r="O9" t="s">
        <v>1936</v>
      </c>
      <c r="P9" t="s">
        <v>312</v>
      </c>
      <c r="Q9" t="s">
        <v>3143</v>
      </c>
    </row>
    <row r="10" spans="1:17">
      <c r="A10" s="600">
        <v>110041</v>
      </c>
      <c r="B10" t="s">
        <v>47</v>
      </c>
      <c r="C10" t="s">
        <v>3045</v>
      </c>
      <c r="D10" t="s">
        <v>3046</v>
      </c>
      <c r="E10" t="s">
        <v>1935</v>
      </c>
      <c r="F10" s="605" t="s">
        <v>3047</v>
      </c>
      <c r="G10" t="s">
        <v>3385</v>
      </c>
      <c r="H10" t="s">
        <v>3386</v>
      </c>
      <c r="I10" t="s">
        <v>3387</v>
      </c>
      <c r="J10" t="s">
        <v>3388</v>
      </c>
      <c r="K10" t="s">
        <v>3389</v>
      </c>
      <c r="L10" t="s">
        <v>3390</v>
      </c>
      <c r="M10" t="s">
        <v>3391</v>
      </c>
      <c r="N10" t="s">
        <v>3392</v>
      </c>
      <c r="O10" t="s">
        <v>1936</v>
      </c>
      <c r="P10" t="s">
        <v>312</v>
      </c>
      <c r="Q10" t="s">
        <v>3143</v>
      </c>
    </row>
    <row r="11" spans="1:17">
      <c r="A11" s="600">
        <v>111239</v>
      </c>
      <c r="B11" t="s">
        <v>22</v>
      </c>
      <c r="C11" t="s">
        <v>3045</v>
      </c>
      <c r="D11" t="s">
        <v>3046</v>
      </c>
      <c r="E11" t="s">
        <v>1935</v>
      </c>
      <c r="F11" s="605" t="s">
        <v>3047</v>
      </c>
      <c r="G11" t="s">
        <v>3393</v>
      </c>
      <c r="H11" t="s">
        <v>23</v>
      </c>
      <c r="I11" t="s">
        <v>3394</v>
      </c>
      <c r="J11" t="s">
        <v>3395</v>
      </c>
      <c r="K11" t="s">
        <v>3396</v>
      </c>
      <c r="L11" t="s">
        <v>3397</v>
      </c>
      <c r="M11" t="s">
        <v>3398</v>
      </c>
      <c r="N11" t="s">
        <v>3399</v>
      </c>
      <c r="O11" t="s">
        <v>1936</v>
      </c>
      <c r="P11" t="s">
        <v>347</v>
      </c>
      <c r="Q11" t="s">
        <v>3175</v>
      </c>
    </row>
    <row r="12" spans="1:17">
      <c r="A12" s="600">
        <v>111239</v>
      </c>
      <c r="B12" t="s">
        <v>22</v>
      </c>
      <c r="C12" t="s">
        <v>3045</v>
      </c>
      <c r="D12" t="s">
        <v>3046</v>
      </c>
      <c r="E12" t="s">
        <v>1935</v>
      </c>
      <c r="F12" s="605" t="s">
        <v>3047</v>
      </c>
      <c r="G12" t="s">
        <v>3393</v>
      </c>
      <c r="H12" t="s">
        <v>23</v>
      </c>
      <c r="I12" t="s">
        <v>3394</v>
      </c>
      <c r="J12" t="s">
        <v>3395</v>
      </c>
      <c r="K12" t="s">
        <v>3396</v>
      </c>
      <c r="L12" t="s">
        <v>3397</v>
      </c>
      <c r="M12" t="s">
        <v>3398</v>
      </c>
      <c r="N12" t="s">
        <v>3399</v>
      </c>
      <c r="O12" t="s">
        <v>1936</v>
      </c>
      <c r="P12" t="s">
        <v>347</v>
      </c>
      <c r="Q12" t="s">
        <v>3175</v>
      </c>
    </row>
    <row r="13" spans="1:17">
      <c r="A13" s="600">
        <v>111239</v>
      </c>
      <c r="B13" t="s">
        <v>22</v>
      </c>
      <c r="C13" t="s">
        <v>3045</v>
      </c>
      <c r="D13" t="s">
        <v>3046</v>
      </c>
      <c r="E13" t="s">
        <v>1935</v>
      </c>
      <c r="F13" s="605" t="s">
        <v>3047</v>
      </c>
      <c r="G13" t="s">
        <v>3393</v>
      </c>
      <c r="H13" t="s">
        <v>23</v>
      </c>
      <c r="I13" t="s">
        <v>3394</v>
      </c>
      <c r="J13" t="s">
        <v>3395</v>
      </c>
      <c r="K13" t="s">
        <v>3396</v>
      </c>
      <c r="L13" t="s">
        <v>3397</v>
      </c>
      <c r="M13" t="s">
        <v>3398</v>
      </c>
      <c r="N13" t="s">
        <v>3399</v>
      </c>
      <c r="O13" t="s">
        <v>1936</v>
      </c>
      <c r="P13" t="s">
        <v>347</v>
      </c>
      <c r="Q13" t="s">
        <v>3175</v>
      </c>
    </row>
    <row r="14" spans="1:17">
      <c r="A14" s="600">
        <v>111239</v>
      </c>
      <c r="B14" t="s">
        <v>22</v>
      </c>
      <c r="C14" t="s">
        <v>3045</v>
      </c>
      <c r="D14" t="s">
        <v>3046</v>
      </c>
      <c r="E14" t="s">
        <v>1935</v>
      </c>
      <c r="F14" s="605" t="s">
        <v>3047</v>
      </c>
      <c r="G14" t="s">
        <v>3393</v>
      </c>
      <c r="H14" t="s">
        <v>23</v>
      </c>
      <c r="I14" t="s">
        <v>3394</v>
      </c>
      <c r="J14" t="s">
        <v>3395</v>
      </c>
      <c r="K14" t="s">
        <v>3396</v>
      </c>
      <c r="L14" t="s">
        <v>3397</v>
      </c>
      <c r="M14" t="s">
        <v>3398</v>
      </c>
      <c r="N14" t="s">
        <v>3399</v>
      </c>
      <c r="O14" t="s">
        <v>1936</v>
      </c>
      <c r="P14" t="s">
        <v>347</v>
      </c>
      <c r="Q14" t="s">
        <v>3175</v>
      </c>
    </row>
    <row r="15" spans="1:17">
      <c r="A15" s="600">
        <v>111239</v>
      </c>
      <c r="B15" t="s">
        <v>22</v>
      </c>
      <c r="C15" t="s">
        <v>3045</v>
      </c>
      <c r="D15" t="s">
        <v>3046</v>
      </c>
      <c r="E15" t="s">
        <v>1935</v>
      </c>
      <c r="F15" s="605" t="s">
        <v>3047</v>
      </c>
      <c r="G15" t="s">
        <v>3393</v>
      </c>
      <c r="H15" t="s">
        <v>23</v>
      </c>
      <c r="I15" t="s">
        <v>3394</v>
      </c>
      <c r="J15" t="s">
        <v>3395</v>
      </c>
      <c r="K15" t="s">
        <v>3396</v>
      </c>
      <c r="L15" t="s">
        <v>3397</v>
      </c>
      <c r="M15" t="s">
        <v>3398</v>
      </c>
      <c r="N15" t="s">
        <v>3399</v>
      </c>
      <c r="O15" t="s">
        <v>1936</v>
      </c>
      <c r="P15" t="s">
        <v>347</v>
      </c>
      <c r="Q15" t="s">
        <v>3175</v>
      </c>
    </row>
    <row r="16" spans="1:17">
      <c r="A16" s="600">
        <v>111239</v>
      </c>
      <c r="B16" t="s">
        <v>22</v>
      </c>
      <c r="C16" t="s">
        <v>3045</v>
      </c>
      <c r="D16" t="s">
        <v>3046</v>
      </c>
      <c r="E16" t="s">
        <v>1935</v>
      </c>
      <c r="F16" s="605" t="s">
        <v>3047</v>
      </c>
      <c r="G16" t="s">
        <v>3393</v>
      </c>
      <c r="H16" t="s">
        <v>23</v>
      </c>
      <c r="I16" t="s">
        <v>3394</v>
      </c>
      <c r="J16" t="s">
        <v>3395</v>
      </c>
      <c r="K16" t="s">
        <v>3396</v>
      </c>
      <c r="L16" t="s">
        <v>3397</v>
      </c>
      <c r="M16" t="s">
        <v>3398</v>
      </c>
      <c r="N16" t="s">
        <v>3399</v>
      </c>
      <c r="O16" t="s">
        <v>1936</v>
      </c>
      <c r="P16" t="s">
        <v>347</v>
      </c>
      <c r="Q16" t="s">
        <v>3175</v>
      </c>
    </row>
    <row r="17" spans="1:17">
      <c r="A17" s="600">
        <v>111239</v>
      </c>
      <c r="B17" t="s">
        <v>22</v>
      </c>
      <c r="C17" t="s">
        <v>3045</v>
      </c>
      <c r="D17" t="s">
        <v>3046</v>
      </c>
      <c r="E17" t="s">
        <v>1935</v>
      </c>
      <c r="F17" s="605" t="s">
        <v>3047</v>
      </c>
      <c r="G17" t="s">
        <v>3393</v>
      </c>
      <c r="H17" t="s">
        <v>23</v>
      </c>
      <c r="I17" t="s">
        <v>3394</v>
      </c>
      <c r="J17" t="s">
        <v>3395</v>
      </c>
      <c r="K17" t="s">
        <v>3396</v>
      </c>
      <c r="L17" t="s">
        <v>3397</v>
      </c>
      <c r="M17" t="s">
        <v>3398</v>
      </c>
      <c r="N17" t="s">
        <v>3399</v>
      </c>
      <c r="O17" t="s">
        <v>1936</v>
      </c>
      <c r="P17" t="s">
        <v>347</v>
      </c>
      <c r="Q17" t="s">
        <v>3175</v>
      </c>
    </row>
    <row r="18" spans="1:17">
      <c r="A18" s="600">
        <v>111239</v>
      </c>
      <c r="B18" t="s">
        <v>22</v>
      </c>
      <c r="C18" t="s">
        <v>3045</v>
      </c>
      <c r="D18" t="s">
        <v>3046</v>
      </c>
      <c r="E18" t="s">
        <v>1935</v>
      </c>
      <c r="F18" s="605" t="s">
        <v>3047</v>
      </c>
      <c r="G18" t="s">
        <v>3393</v>
      </c>
      <c r="H18" t="s">
        <v>23</v>
      </c>
      <c r="I18" t="s">
        <v>3394</v>
      </c>
      <c r="J18" t="s">
        <v>3395</v>
      </c>
      <c r="K18" t="s">
        <v>3396</v>
      </c>
      <c r="L18" t="s">
        <v>3397</v>
      </c>
      <c r="M18" t="s">
        <v>3398</v>
      </c>
      <c r="N18" t="s">
        <v>3399</v>
      </c>
      <c r="O18" t="s">
        <v>1936</v>
      </c>
      <c r="P18" t="s">
        <v>347</v>
      </c>
      <c r="Q18" t="s">
        <v>3175</v>
      </c>
    </row>
    <row r="19" spans="1:17">
      <c r="A19" s="600">
        <v>111239</v>
      </c>
      <c r="B19" t="s">
        <v>22</v>
      </c>
      <c r="C19" t="s">
        <v>3045</v>
      </c>
      <c r="D19" t="s">
        <v>3046</v>
      </c>
      <c r="E19" t="s">
        <v>1935</v>
      </c>
      <c r="F19" s="605" t="s">
        <v>3047</v>
      </c>
      <c r="G19" t="s">
        <v>3393</v>
      </c>
      <c r="H19" t="s">
        <v>23</v>
      </c>
      <c r="I19" t="s">
        <v>3394</v>
      </c>
      <c r="J19" t="s">
        <v>3395</v>
      </c>
      <c r="K19" t="s">
        <v>3396</v>
      </c>
      <c r="L19" t="s">
        <v>3397</v>
      </c>
      <c r="M19" t="s">
        <v>3398</v>
      </c>
      <c r="N19" t="s">
        <v>3399</v>
      </c>
      <c r="O19" t="s">
        <v>1936</v>
      </c>
      <c r="P19" t="s">
        <v>347</v>
      </c>
      <c r="Q19" t="s">
        <v>3175</v>
      </c>
    </row>
    <row r="20" spans="1:17">
      <c r="A20" s="600">
        <v>111239</v>
      </c>
      <c r="B20" t="s">
        <v>22</v>
      </c>
      <c r="C20" t="s">
        <v>3045</v>
      </c>
      <c r="D20" t="s">
        <v>3046</v>
      </c>
      <c r="E20" t="s">
        <v>1935</v>
      </c>
      <c r="F20" s="605" t="s">
        <v>3047</v>
      </c>
      <c r="G20" t="s">
        <v>3393</v>
      </c>
      <c r="H20" t="s">
        <v>23</v>
      </c>
      <c r="I20" t="s">
        <v>3394</v>
      </c>
      <c r="J20" t="s">
        <v>3395</v>
      </c>
      <c r="K20" t="s">
        <v>3396</v>
      </c>
      <c r="L20" t="s">
        <v>3397</v>
      </c>
      <c r="M20" t="s">
        <v>3398</v>
      </c>
      <c r="N20" t="s">
        <v>3399</v>
      </c>
      <c r="O20" t="s">
        <v>1936</v>
      </c>
      <c r="P20" t="s">
        <v>347</v>
      </c>
      <c r="Q20" t="s">
        <v>3175</v>
      </c>
    </row>
    <row r="21" spans="1:17">
      <c r="A21" s="600">
        <v>111239</v>
      </c>
      <c r="B21" t="s">
        <v>22</v>
      </c>
      <c r="C21" t="s">
        <v>3045</v>
      </c>
      <c r="D21" t="s">
        <v>3046</v>
      </c>
      <c r="E21" t="s">
        <v>1935</v>
      </c>
      <c r="F21" s="605" t="s">
        <v>3047</v>
      </c>
      <c r="G21" t="s">
        <v>3393</v>
      </c>
      <c r="H21" t="s">
        <v>23</v>
      </c>
      <c r="I21" t="s">
        <v>3394</v>
      </c>
      <c r="J21" t="s">
        <v>3395</v>
      </c>
      <c r="K21" t="s">
        <v>3396</v>
      </c>
      <c r="L21" t="s">
        <v>3397</v>
      </c>
      <c r="M21" t="s">
        <v>3398</v>
      </c>
      <c r="N21" t="s">
        <v>3399</v>
      </c>
      <c r="O21" t="s">
        <v>1936</v>
      </c>
      <c r="P21" t="s">
        <v>347</v>
      </c>
      <c r="Q21" t="s">
        <v>3175</v>
      </c>
    </row>
    <row r="22" spans="1:17">
      <c r="A22" s="600">
        <v>113656</v>
      </c>
      <c r="B22" t="s">
        <v>29</v>
      </c>
      <c r="C22" t="s">
        <v>3045</v>
      </c>
      <c r="D22" t="s">
        <v>3046</v>
      </c>
      <c r="E22" t="s">
        <v>1935</v>
      </c>
      <c r="F22" s="605" t="s">
        <v>3047</v>
      </c>
      <c r="G22" t="s">
        <v>3339</v>
      </c>
      <c r="H22" t="s">
        <v>23</v>
      </c>
      <c r="I22" t="s">
        <v>3340</v>
      </c>
      <c r="J22" t="s">
        <v>3341</v>
      </c>
      <c r="K22" t="s">
        <v>3342</v>
      </c>
      <c r="L22" t="s">
        <v>3343</v>
      </c>
      <c r="M22" t="s">
        <v>3344</v>
      </c>
      <c r="N22" t="s">
        <v>3345</v>
      </c>
      <c r="O22" t="s">
        <v>1936</v>
      </c>
      <c r="P22" t="s">
        <v>304</v>
      </c>
      <c r="Q22" t="s">
        <v>3175</v>
      </c>
    </row>
    <row r="23" spans="1:17">
      <c r="A23" s="600">
        <v>113656</v>
      </c>
      <c r="B23" t="s">
        <v>29</v>
      </c>
      <c r="C23" t="s">
        <v>3045</v>
      </c>
      <c r="D23" t="s">
        <v>3046</v>
      </c>
      <c r="E23" t="s">
        <v>1935</v>
      </c>
      <c r="F23" s="605" t="s">
        <v>3047</v>
      </c>
      <c r="G23" t="s">
        <v>3339</v>
      </c>
      <c r="H23" t="s">
        <v>23</v>
      </c>
      <c r="I23" t="s">
        <v>3340</v>
      </c>
      <c r="J23" t="s">
        <v>3341</v>
      </c>
      <c r="K23" t="s">
        <v>3342</v>
      </c>
      <c r="L23" t="s">
        <v>3343</v>
      </c>
      <c r="M23" t="s">
        <v>3344</v>
      </c>
      <c r="N23" t="s">
        <v>3345</v>
      </c>
      <c r="O23" t="s">
        <v>1936</v>
      </c>
      <c r="P23" t="s">
        <v>304</v>
      </c>
      <c r="Q23" t="s">
        <v>3175</v>
      </c>
    </row>
    <row r="24" spans="1:17">
      <c r="A24" s="600">
        <v>113656</v>
      </c>
      <c r="B24" t="s">
        <v>29</v>
      </c>
      <c r="C24" t="s">
        <v>3045</v>
      </c>
      <c r="D24" t="s">
        <v>3046</v>
      </c>
      <c r="E24" t="s">
        <v>1935</v>
      </c>
      <c r="F24" s="605" t="s">
        <v>3047</v>
      </c>
      <c r="G24" t="s">
        <v>3339</v>
      </c>
      <c r="H24" t="s">
        <v>23</v>
      </c>
      <c r="I24" t="s">
        <v>3340</v>
      </c>
      <c r="J24" t="s">
        <v>3341</v>
      </c>
      <c r="K24" t="s">
        <v>3342</v>
      </c>
      <c r="L24" t="s">
        <v>3343</v>
      </c>
      <c r="M24" t="s">
        <v>3344</v>
      </c>
      <c r="N24" t="s">
        <v>3345</v>
      </c>
      <c r="O24" t="s">
        <v>1936</v>
      </c>
      <c r="P24" t="s">
        <v>304</v>
      </c>
      <c r="Q24" t="s">
        <v>3175</v>
      </c>
    </row>
    <row r="25" spans="1:17">
      <c r="A25" s="600">
        <v>113656</v>
      </c>
      <c r="B25" t="s">
        <v>29</v>
      </c>
      <c r="C25" t="s">
        <v>3045</v>
      </c>
      <c r="D25" t="s">
        <v>3046</v>
      </c>
      <c r="E25" t="s">
        <v>1935</v>
      </c>
      <c r="F25" s="605" t="s">
        <v>3047</v>
      </c>
      <c r="G25" t="s">
        <v>3339</v>
      </c>
      <c r="H25" t="s">
        <v>23</v>
      </c>
      <c r="I25" t="s">
        <v>3340</v>
      </c>
      <c r="J25" t="s">
        <v>3341</v>
      </c>
      <c r="K25" t="s">
        <v>3342</v>
      </c>
      <c r="L25" t="s">
        <v>3343</v>
      </c>
      <c r="M25" t="s">
        <v>3344</v>
      </c>
      <c r="N25" t="s">
        <v>3345</v>
      </c>
      <c r="O25" t="s">
        <v>1936</v>
      </c>
      <c r="P25" t="s">
        <v>304</v>
      </c>
      <c r="Q25" t="s">
        <v>3175</v>
      </c>
    </row>
    <row r="26" spans="1:17">
      <c r="A26" s="600">
        <v>113656</v>
      </c>
      <c r="B26" t="s">
        <v>29</v>
      </c>
      <c r="C26" t="s">
        <v>3045</v>
      </c>
      <c r="D26" t="s">
        <v>3046</v>
      </c>
      <c r="E26" t="s">
        <v>1935</v>
      </c>
      <c r="F26" s="605" t="s">
        <v>3047</v>
      </c>
      <c r="G26" t="s">
        <v>3339</v>
      </c>
      <c r="H26" t="s">
        <v>23</v>
      </c>
      <c r="I26" t="s">
        <v>3340</v>
      </c>
      <c r="J26" t="s">
        <v>3341</v>
      </c>
      <c r="K26" t="s">
        <v>3342</v>
      </c>
      <c r="L26" t="s">
        <v>3343</v>
      </c>
      <c r="M26" t="s">
        <v>3344</v>
      </c>
      <c r="N26" t="s">
        <v>3345</v>
      </c>
      <c r="O26" t="s">
        <v>1936</v>
      </c>
      <c r="P26" t="s">
        <v>304</v>
      </c>
      <c r="Q26" t="s">
        <v>3175</v>
      </c>
    </row>
    <row r="27" spans="1:17">
      <c r="A27" s="600">
        <v>113656</v>
      </c>
      <c r="B27" t="s">
        <v>29</v>
      </c>
      <c r="C27" t="s">
        <v>3045</v>
      </c>
      <c r="D27" t="s">
        <v>3046</v>
      </c>
      <c r="E27" t="s">
        <v>1935</v>
      </c>
      <c r="F27" s="605" t="s">
        <v>3047</v>
      </c>
      <c r="G27" t="s">
        <v>3339</v>
      </c>
      <c r="H27" t="s">
        <v>23</v>
      </c>
      <c r="I27" t="s">
        <v>3340</v>
      </c>
      <c r="J27" t="s">
        <v>3341</v>
      </c>
      <c r="K27" t="s">
        <v>3342</v>
      </c>
      <c r="L27" t="s">
        <v>3343</v>
      </c>
      <c r="M27" t="s">
        <v>3344</v>
      </c>
      <c r="N27" t="s">
        <v>3345</v>
      </c>
      <c r="O27" t="s">
        <v>1936</v>
      </c>
      <c r="P27" t="s">
        <v>304</v>
      </c>
      <c r="Q27" t="s">
        <v>3175</v>
      </c>
    </row>
    <row r="28" spans="1:17">
      <c r="A28" s="600">
        <v>113656</v>
      </c>
      <c r="B28" t="s">
        <v>29</v>
      </c>
      <c r="C28" t="s">
        <v>3045</v>
      </c>
      <c r="D28" t="s">
        <v>3046</v>
      </c>
      <c r="E28" t="s">
        <v>1935</v>
      </c>
      <c r="F28" s="605" t="s">
        <v>3047</v>
      </c>
      <c r="G28" t="s">
        <v>3339</v>
      </c>
      <c r="H28" t="s">
        <v>23</v>
      </c>
      <c r="I28" t="s">
        <v>3340</v>
      </c>
      <c r="J28" t="s">
        <v>3341</v>
      </c>
      <c r="K28" t="s">
        <v>3342</v>
      </c>
      <c r="L28" t="s">
        <v>3343</v>
      </c>
      <c r="M28" t="s">
        <v>3344</v>
      </c>
      <c r="N28" t="s">
        <v>3345</v>
      </c>
      <c r="O28" t="s">
        <v>1936</v>
      </c>
      <c r="P28" t="s">
        <v>304</v>
      </c>
      <c r="Q28" t="s">
        <v>3175</v>
      </c>
    </row>
    <row r="29" spans="1:17">
      <c r="A29" s="600">
        <v>113656</v>
      </c>
      <c r="B29" t="s">
        <v>29</v>
      </c>
      <c r="C29" t="s">
        <v>3045</v>
      </c>
      <c r="D29" t="s">
        <v>3046</v>
      </c>
      <c r="E29" t="s">
        <v>1935</v>
      </c>
      <c r="F29" s="605" t="s">
        <v>3047</v>
      </c>
      <c r="G29" t="s">
        <v>3339</v>
      </c>
      <c r="H29" t="s">
        <v>23</v>
      </c>
      <c r="I29" t="s">
        <v>3340</v>
      </c>
      <c r="J29" t="s">
        <v>3341</v>
      </c>
      <c r="K29" t="s">
        <v>3342</v>
      </c>
      <c r="L29" t="s">
        <v>3343</v>
      </c>
      <c r="M29" t="s">
        <v>3344</v>
      </c>
      <c r="N29" t="s">
        <v>3345</v>
      </c>
      <c r="O29" t="s">
        <v>1936</v>
      </c>
      <c r="P29" t="s">
        <v>304</v>
      </c>
      <c r="Q29" t="s">
        <v>3175</v>
      </c>
    </row>
    <row r="30" spans="1:17">
      <c r="A30" s="600">
        <v>113656</v>
      </c>
      <c r="B30" t="s">
        <v>29</v>
      </c>
      <c r="C30" t="s">
        <v>3045</v>
      </c>
      <c r="D30" t="s">
        <v>3046</v>
      </c>
      <c r="E30" t="s">
        <v>1935</v>
      </c>
      <c r="F30" s="605" t="s">
        <v>3047</v>
      </c>
      <c r="G30" t="s">
        <v>3339</v>
      </c>
      <c r="H30" t="s">
        <v>23</v>
      </c>
      <c r="I30" t="s">
        <v>3340</v>
      </c>
      <c r="J30" t="s">
        <v>3341</v>
      </c>
      <c r="K30" t="s">
        <v>3342</v>
      </c>
      <c r="L30" t="s">
        <v>3343</v>
      </c>
      <c r="M30" t="s">
        <v>3344</v>
      </c>
      <c r="N30" t="s">
        <v>3345</v>
      </c>
      <c r="O30" t="s">
        <v>1936</v>
      </c>
      <c r="P30" t="s">
        <v>304</v>
      </c>
      <c r="Q30" t="s">
        <v>3175</v>
      </c>
    </row>
    <row r="31" spans="1:17">
      <c r="A31" s="600">
        <v>410037</v>
      </c>
      <c r="B31" t="s">
        <v>39</v>
      </c>
      <c r="C31" t="s">
        <v>3045</v>
      </c>
      <c r="D31" t="s">
        <v>3046</v>
      </c>
      <c r="E31" t="s">
        <v>1932</v>
      </c>
      <c r="F31" s="605" t="s">
        <v>3047</v>
      </c>
      <c r="G31" t="s">
        <v>3114</v>
      </c>
      <c r="H31" t="s">
        <v>23</v>
      </c>
      <c r="I31" t="s">
        <v>3115</v>
      </c>
      <c r="J31" t="s">
        <v>3116</v>
      </c>
      <c r="K31" t="s">
        <v>3117</v>
      </c>
      <c r="L31" t="s">
        <v>3118</v>
      </c>
      <c r="M31" t="s">
        <v>3119</v>
      </c>
      <c r="N31" t="s">
        <v>3120</v>
      </c>
      <c r="O31" t="s">
        <v>1933</v>
      </c>
      <c r="P31" t="s">
        <v>341</v>
      </c>
      <c r="Q31" t="s">
        <v>3143</v>
      </c>
    </row>
    <row r="32" spans="1:17">
      <c r="A32" s="600">
        <v>410037</v>
      </c>
      <c r="B32" t="s">
        <v>39</v>
      </c>
      <c r="C32" t="s">
        <v>3045</v>
      </c>
      <c r="D32" t="s">
        <v>3046</v>
      </c>
      <c r="E32" t="s">
        <v>1932</v>
      </c>
      <c r="F32" s="605" t="s">
        <v>3047</v>
      </c>
      <c r="G32" t="s">
        <v>3114</v>
      </c>
      <c r="H32" t="s">
        <v>23</v>
      </c>
      <c r="I32" t="s">
        <v>3115</v>
      </c>
      <c r="J32" t="s">
        <v>3116</v>
      </c>
      <c r="K32" t="s">
        <v>3117</v>
      </c>
      <c r="L32" t="s">
        <v>3118</v>
      </c>
      <c r="M32" t="s">
        <v>3119</v>
      </c>
      <c r="N32" t="s">
        <v>3120</v>
      </c>
      <c r="O32" t="s">
        <v>1933</v>
      </c>
      <c r="P32" t="s">
        <v>341</v>
      </c>
      <c r="Q32" t="s">
        <v>3143</v>
      </c>
    </row>
    <row r="33" spans="1:17">
      <c r="A33" s="600">
        <v>410037</v>
      </c>
      <c r="B33" t="s">
        <v>39</v>
      </c>
      <c r="C33" t="s">
        <v>3045</v>
      </c>
      <c r="D33" t="s">
        <v>3046</v>
      </c>
      <c r="E33" t="s">
        <v>1932</v>
      </c>
      <c r="F33" s="605" t="s">
        <v>3047</v>
      </c>
      <c r="G33" t="s">
        <v>3114</v>
      </c>
      <c r="H33" t="s">
        <v>23</v>
      </c>
      <c r="I33" t="s">
        <v>3115</v>
      </c>
      <c r="J33" t="s">
        <v>3116</v>
      </c>
      <c r="K33" t="s">
        <v>3117</v>
      </c>
      <c r="L33" t="s">
        <v>3118</v>
      </c>
      <c r="M33" t="s">
        <v>3119</v>
      </c>
      <c r="N33" t="s">
        <v>3120</v>
      </c>
      <c r="O33" t="s">
        <v>1933</v>
      </c>
      <c r="P33" t="s">
        <v>341</v>
      </c>
      <c r="Q33" t="s">
        <v>3143</v>
      </c>
    </row>
    <row r="34" spans="1:17">
      <c r="A34" s="600">
        <v>410037</v>
      </c>
      <c r="B34" t="s">
        <v>39</v>
      </c>
      <c r="C34" t="s">
        <v>3045</v>
      </c>
      <c r="D34" t="s">
        <v>3046</v>
      </c>
      <c r="E34" t="s">
        <v>1932</v>
      </c>
      <c r="F34" s="605" t="s">
        <v>3047</v>
      </c>
      <c r="G34" t="s">
        <v>3114</v>
      </c>
      <c r="H34" t="s">
        <v>23</v>
      </c>
      <c r="I34" t="s">
        <v>3115</v>
      </c>
      <c r="J34" t="s">
        <v>3116</v>
      </c>
      <c r="K34" t="s">
        <v>3117</v>
      </c>
      <c r="L34" t="s">
        <v>3118</v>
      </c>
      <c r="M34" t="s">
        <v>3119</v>
      </c>
      <c r="N34" t="s">
        <v>3120</v>
      </c>
      <c r="O34" t="s">
        <v>1933</v>
      </c>
      <c r="P34" t="s">
        <v>341</v>
      </c>
      <c r="Q34" t="s">
        <v>3143</v>
      </c>
    </row>
    <row r="35" spans="1:17">
      <c r="A35" s="600">
        <v>410037</v>
      </c>
      <c r="B35" t="s">
        <v>39</v>
      </c>
      <c r="C35" t="s">
        <v>3045</v>
      </c>
      <c r="D35" t="s">
        <v>3046</v>
      </c>
      <c r="E35" t="s">
        <v>1932</v>
      </c>
      <c r="F35" s="605" t="s">
        <v>3047</v>
      </c>
      <c r="G35" t="s">
        <v>3114</v>
      </c>
      <c r="H35" t="s">
        <v>23</v>
      </c>
      <c r="I35" t="s">
        <v>3115</v>
      </c>
      <c r="J35" t="s">
        <v>3116</v>
      </c>
      <c r="K35" t="s">
        <v>3117</v>
      </c>
      <c r="L35" t="s">
        <v>3118</v>
      </c>
      <c r="M35" t="s">
        <v>3119</v>
      </c>
      <c r="N35" t="s">
        <v>3120</v>
      </c>
      <c r="O35" t="s">
        <v>1933</v>
      </c>
      <c r="P35" t="s">
        <v>341</v>
      </c>
      <c r="Q35" t="s">
        <v>3143</v>
      </c>
    </row>
    <row r="36" spans="1:17">
      <c r="A36" s="600">
        <v>410037</v>
      </c>
      <c r="B36" t="s">
        <v>39</v>
      </c>
      <c r="C36" t="s">
        <v>3045</v>
      </c>
      <c r="D36" t="s">
        <v>3046</v>
      </c>
      <c r="E36" t="s">
        <v>1932</v>
      </c>
      <c r="F36" s="605" t="s">
        <v>3047</v>
      </c>
      <c r="G36" t="s">
        <v>3114</v>
      </c>
      <c r="H36" t="s">
        <v>23</v>
      </c>
      <c r="I36" t="s">
        <v>3115</v>
      </c>
      <c r="J36" t="s">
        <v>3116</v>
      </c>
      <c r="K36" t="s">
        <v>3117</v>
      </c>
      <c r="L36" t="s">
        <v>3118</v>
      </c>
      <c r="M36" t="s">
        <v>3119</v>
      </c>
      <c r="N36" t="s">
        <v>3120</v>
      </c>
      <c r="O36" t="s">
        <v>1933</v>
      </c>
      <c r="P36" t="s">
        <v>341</v>
      </c>
      <c r="Q36" t="s">
        <v>3143</v>
      </c>
    </row>
    <row r="37" spans="1:17">
      <c r="A37" s="600">
        <v>410037</v>
      </c>
      <c r="B37" t="s">
        <v>39</v>
      </c>
      <c r="C37" t="s">
        <v>3045</v>
      </c>
      <c r="D37" t="s">
        <v>3046</v>
      </c>
      <c r="E37" t="s">
        <v>1932</v>
      </c>
      <c r="F37" s="605" t="s">
        <v>3047</v>
      </c>
      <c r="G37" t="s">
        <v>3114</v>
      </c>
      <c r="H37" t="s">
        <v>23</v>
      </c>
      <c r="I37" t="s">
        <v>3115</v>
      </c>
      <c r="J37" t="s">
        <v>3116</v>
      </c>
      <c r="K37" t="s">
        <v>3117</v>
      </c>
      <c r="L37" t="s">
        <v>3118</v>
      </c>
      <c r="M37" t="s">
        <v>3119</v>
      </c>
      <c r="N37" t="s">
        <v>3120</v>
      </c>
      <c r="O37" t="s">
        <v>1933</v>
      </c>
      <c r="P37" t="s">
        <v>341</v>
      </c>
      <c r="Q37" t="s">
        <v>3143</v>
      </c>
    </row>
    <row r="38" spans="1:17">
      <c r="A38" s="600">
        <v>410037</v>
      </c>
      <c r="B38" t="s">
        <v>39</v>
      </c>
      <c r="C38" t="s">
        <v>3045</v>
      </c>
      <c r="D38" t="s">
        <v>3046</v>
      </c>
      <c r="E38" t="s">
        <v>1932</v>
      </c>
      <c r="F38" s="605" t="s">
        <v>3047</v>
      </c>
      <c r="G38" t="s">
        <v>3114</v>
      </c>
      <c r="H38" t="s">
        <v>23</v>
      </c>
      <c r="I38" t="s">
        <v>3115</v>
      </c>
      <c r="J38" t="s">
        <v>3116</v>
      </c>
      <c r="K38" t="s">
        <v>3117</v>
      </c>
      <c r="L38" t="s">
        <v>3118</v>
      </c>
      <c r="M38" t="s">
        <v>3119</v>
      </c>
      <c r="N38" t="s">
        <v>3120</v>
      </c>
      <c r="O38" t="s">
        <v>1933</v>
      </c>
      <c r="P38" t="s">
        <v>341</v>
      </c>
      <c r="Q38" t="s">
        <v>3143</v>
      </c>
    </row>
    <row r="39" spans="1:17">
      <c r="A39" s="600">
        <v>410037</v>
      </c>
      <c r="B39" t="s">
        <v>39</v>
      </c>
      <c r="C39" t="s">
        <v>3045</v>
      </c>
      <c r="D39" t="s">
        <v>3046</v>
      </c>
      <c r="E39" t="s">
        <v>1932</v>
      </c>
      <c r="F39" s="605" t="s">
        <v>3047</v>
      </c>
      <c r="G39" t="s">
        <v>3114</v>
      </c>
      <c r="H39" t="s">
        <v>23</v>
      </c>
      <c r="I39" t="s">
        <v>3115</v>
      </c>
      <c r="J39" t="s">
        <v>3116</v>
      </c>
      <c r="K39" t="s">
        <v>3117</v>
      </c>
      <c r="L39" t="s">
        <v>3118</v>
      </c>
      <c r="M39" t="s">
        <v>3119</v>
      </c>
      <c r="N39" t="s">
        <v>3120</v>
      </c>
      <c r="O39" t="s">
        <v>1933</v>
      </c>
      <c r="P39" t="s">
        <v>341</v>
      </c>
      <c r="Q39" t="s">
        <v>3143</v>
      </c>
    </row>
    <row r="40" spans="1:17">
      <c r="A40" s="600">
        <v>410037</v>
      </c>
      <c r="B40" t="s">
        <v>39</v>
      </c>
      <c r="C40" t="s">
        <v>3045</v>
      </c>
      <c r="D40" t="s">
        <v>3046</v>
      </c>
      <c r="E40" t="s">
        <v>1932</v>
      </c>
      <c r="F40" s="605" t="s">
        <v>3047</v>
      </c>
      <c r="G40" t="s">
        <v>3114</v>
      </c>
      <c r="H40" t="s">
        <v>23</v>
      </c>
      <c r="I40" t="s">
        <v>3115</v>
      </c>
      <c r="J40" t="s">
        <v>3116</v>
      </c>
      <c r="K40" t="s">
        <v>3117</v>
      </c>
      <c r="L40" t="s">
        <v>3118</v>
      </c>
      <c r="M40" t="s">
        <v>3119</v>
      </c>
      <c r="N40" t="s">
        <v>3120</v>
      </c>
      <c r="O40" t="s">
        <v>1933</v>
      </c>
      <c r="P40" t="s">
        <v>341</v>
      </c>
      <c r="Q40" t="s">
        <v>3143</v>
      </c>
    </row>
    <row r="41" spans="1:17">
      <c r="A41" s="600">
        <v>410037</v>
      </c>
      <c r="B41" t="s">
        <v>39</v>
      </c>
      <c r="C41" t="s">
        <v>3045</v>
      </c>
      <c r="D41" t="s">
        <v>3046</v>
      </c>
      <c r="E41" t="s">
        <v>1932</v>
      </c>
      <c r="F41" s="605" t="s">
        <v>3047</v>
      </c>
      <c r="G41" t="s">
        <v>3114</v>
      </c>
      <c r="H41" t="s">
        <v>23</v>
      </c>
      <c r="I41" t="s">
        <v>3115</v>
      </c>
      <c r="J41" t="s">
        <v>3116</v>
      </c>
      <c r="K41" t="s">
        <v>3117</v>
      </c>
      <c r="L41" t="s">
        <v>3118</v>
      </c>
      <c r="M41" t="s">
        <v>3119</v>
      </c>
      <c r="N41" t="s">
        <v>3120</v>
      </c>
      <c r="O41" t="s">
        <v>1933</v>
      </c>
      <c r="P41" t="s">
        <v>341</v>
      </c>
      <c r="Q41" t="s">
        <v>3143</v>
      </c>
    </row>
    <row r="42" spans="1:17">
      <c r="A42" s="600">
        <v>410037</v>
      </c>
      <c r="B42" t="s">
        <v>39</v>
      </c>
      <c r="C42" t="s">
        <v>3045</v>
      </c>
      <c r="D42" t="s">
        <v>3046</v>
      </c>
      <c r="E42" t="s">
        <v>1932</v>
      </c>
      <c r="F42" s="605" t="s">
        <v>3047</v>
      </c>
      <c r="G42" t="s">
        <v>3114</v>
      </c>
      <c r="H42" t="s">
        <v>23</v>
      </c>
      <c r="I42" t="s">
        <v>3115</v>
      </c>
      <c r="J42" t="s">
        <v>3116</v>
      </c>
      <c r="K42" t="s">
        <v>3117</v>
      </c>
      <c r="L42" t="s">
        <v>3118</v>
      </c>
      <c r="M42" t="s">
        <v>3119</v>
      </c>
      <c r="N42" t="s">
        <v>3120</v>
      </c>
      <c r="O42" t="s">
        <v>1933</v>
      </c>
      <c r="P42" t="s">
        <v>341</v>
      </c>
      <c r="Q42" t="s">
        <v>3143</v>
      </c>
    </row>
    <row r="43" spans="1:17">
      <c r="A43" s="600">
        <v>410219</v>
      </c>
      <c r="B43" t="s">
        <v>27</v>
      </c>
      <c r="C43" t="s">
        <v>3045</v>
      </c>
      <c r="D43" t="s">
        <v>3046</v>
      </c>
      <c r="E43" t="s">
        <v>1932</v>
      </c>
      <c r="F43" s="605" t="s">
        <v>3047</v>
      </c>
      <c r="G43" t="s">
        <v>3400</v>
      </c>
      <c r="H43" t="s">
        <v>23</v>
      </c>
      <c r="I43" t="s">
        <v>3401</v>
      </c>
      <c r="J43" t="s">
        <v>3402</v>
      </c>
      <c r="K43" t="s">
        <v>3403</v>
      </c>
      <c r="L43" t="s">
        <v>3404</v>
      </c>
      <c r="M43" t="s">
        <v>3405</v>
      </c>
      <c r="N43" t="s">
        <v>3406</v>
      </c>
      <c r="O43" t="s">
        <v>1933</v>
      </c>
      <c r="P43" t="s">
        <v>301</v>
      </c>
      <c r="Q43" t="s">
        <v>3175</v>
      </c>
    </row>
    <row r="44" spans="1:17">
      <c r="A44" s="600">
        <v>410219</v>
      </c>
      <c r="B44" t="s">
        <v>27</v>
      </c>
      <c r="C44" t="s">
        <v>3045</v>
      </c>
      <c r="D44" t="s">
        <v>3046</v>
      </c>
      <c r="E44" t="s">
        <v>1932</v>
      </c>
      <c r="F44" s="605" t="s">
        <v>3047</v>
      </c>
      <c r="G44" t="s">
        <v>3400</v>
      </c>
      <c r="H44" t="s">
        <v>23</v>
      </c>
      <c r="I44" t="s">
        <v>3401</v>
      </c>
      <c r="J44" t="s">
        <v>3402</v>
      </c>
      <c r="K44" t="s">
        <v>3403</v>
      </c>
      <c r="L44" t="s">
        <v>3404</v>
      </c>
      <c r="M44" t="s">
        <v>3405</v>
      </c>
      <c r="N44" t="s">
        <v>3406</v>
      </c>
      <c r="O44" t="s">
        <v>1933</v>
      </c>
      <c r="P44" t="s">
        <v>301</v>
      </c>
      <c r="Q44" t="s">
        <v>3175</v>
      </c>
    </row>
    <row r="45" spans="1:17">
      <c r="A45" s="600">
        <v>410219</v>
      </c>
      <c r="B45" t="s">
        <v>27</v>
      </c>
      <c r="C45" t="s">
        <v>3045</v>
      </c>
      <c r="D45" t="s">
        <v>3046</v>
      </c>
      <c r="E45" t="s">
        <v>1932</v>
      </c>
      <c r="F45" s="605" t="s">
        <v>3047</v>
      </c>
      <c r="G45" t="s">
        <v>3400</v>
      </c>
      <c r="H45" t="s">
        <v>23</v>
      </c>
      <c r="I45" t="s">
        <v>3401</v>
      </c>
      <c r="J45" t="s">
        <v>3402</v>
      </c>
      <c r="K45" t="s">
        <v>3403</v>
      </c>
      <c r="L45" t="s">
        <v>3404</v>
      </c>
      <c r="M45" t="s">
        <v>3405</v>
      </c>
      <c r="N45" t="s">
        <v>3406</v>
      </c>
      <c r="O45" t="s">
        <v>1933</v>
      </c>
      <c r="P45" t="s">
        <v>301</v>
      </c>
      <c r="Q45" t="s">
        <v>3175</v>
      </c>
    </row>
    <row r="46" spans="1:17">
      <c r="A46" s="600">
        <v>410219</v>
      </c>
      <c r="B46" t="s">
        <v>27</v>
      </c>
      <c r="C46" t="s">
        <v>3045</v>
      </c>
      <c r="D46" t="s">
        <v>3046</v>
      </c>
      <c r="E46" t="s">
        <v>1932</v>
      </c>
      <c r="F46" s="605" t="s">
        <v>3047</v>
      </c>
      <c r="G46" t="s">
        <v>3400</v>
      </c>
      <c r="H46" t="s">
        <v>23</v>
      </c>
      <c r="I46" t="s">
        <v>3401</v>
      </c>
      <c r="J46" t="s">
        <v>3402</v>
      </c>
      <c r="K46" t="s">
        <v>3403</v>
      </c>
      <c r="L46" t="s">
        <v>3404</v>
      </c>
      <c r="M46" t="s">
        <v>3405</v>
      </c>
      <c r="N46" t="s">
        <v>3406</v>
      </c>
      <c r="O46" t="s">
        <v>1933</v>
      </c>
      <c r="P46" t="s">
        <v>301</v>
      </c>
      <c r="Q46" t="s">
        <v>3175</v>
      </c>
    </row>
    <row r="47" spans="1:17">
      <c r="A47" s="600">
        <v>410219</v>
      </c>
      <c r="B47" t="s">
        <v>27</v>
      </c>
      <c r="C47" t="s">
        <v>3045</v>
      </c>
      <c r="D47" t="s">
        <v>3046</v>
      </c>
      <c r="E47" t="s">
        <v>1932</v>
      </c>
      <c r="F47" s="605" t="s">
        <v>3047</v>
      </c>
      <c r="G47" t="s">
        <v>3400</v>
      </c>
      <c r="H47" t="s">
        <v>23</v>
      </c>
      <c r="I47" t="s">
        <v>3401</v>
      </c>
      <c r="J47" t="s">
        <v>3402</v>
      </c>
      <c r="K47" t="s">
        <v>3403</v>
      </c>
      <c r="L47" t="s">
        <v>3404</v>
      </c>
      <c r="M47" t="s">
        <v>3405</v>
      </c>
      <c r="N47" t="s">
        <v>3406</v>
      </c>
      <c r="O47" t="s">
        <v>1933</v>
      </c>
      <c r="P47" t="s">
        <v>301</v>
      </c>
      <c r="Q47" t="s">
        <v>3175</v>
      </c>
    </row>
    <row r="48" spans="1:17">
      <c r="A48" s="600">
        <v>410219</v>
      </c>
      <c r="B48" t="s">
        <v>27</v>
      </c>
      <c r="C48" t="s">
        <v>3045</v>
      </c>
      <c r="D48" t="s">
        <v>3046</v>
      </c>
      <c r="E48" t="s">
        <v>1932</v>
      </c>
      <c r="F48" s="605" t="s">
        <v>3047</v>
      </c>
      <c r="G48" t="s">
        <v>3400</v>
      </c>
      <c r="H48" t="s">
        <v>23</v>
      </c>
      <c r="I48" t="s">
        <v>3401</v>
      </c>
      <c r="J48" t="s">
        <v>3402</v>
      </c>
      <c r="K48" t="s">
        <v>3403</v>
      </c>
      <c r="L48" t="s">
        <v>3404</v>
      </c>
      <c r="M48" t="s">
        <v>3405</v>
      </c>
      <c r="N48" t="s">
        <v>3406</v>
      </c>
      <c r="O48" t="s">
        <v>1933</v>
      </c>
      <c r="P48" t="s">
        <v>301</v>
      </c>
      <c r="Q48" t="s">
        <v>3175</v>
      </c>
    </row>
    <row r="49" spans="1:17">
      <c r="A49" s="600">
        <v>410219</v>
      </c>
      <c r="B49" t="s">
        <v>27</v>
      </c>
      <c r="C49" t="s">
        <v>3045</v>
      </c>
      <c r="D49" t="s">
        <v>3046</v>
      </c>
      <c r="E49" t="s">
        <v>1932</v>
      </c>
      <c r="F49" s="605" t="s">
        <v>3047</v>
      </c>
      <c r="G49" t="s">
        <v>3400</v>
      </c>
      <c r="H49" t="s">
        <v>23</v>
      </c>
      <c r="I49" t="s">
        <v>3401</v>
      </c>
      <c r="J49" t="s">
        <v>3402</v>
      </c>
      <c r="K49" t="s">
        <v>3403</v>
      </c>
      <c r="L49" t="s">
        <v>3404</v>
      </c>
      <c r="M49" t="s">
        <v>3405</v>
      </c>
      <c r="N49" t="s">
        <v>3406</v>
      </c>
      <c r="O49" t="s">
        <v>1933</v>
      </c>
      <c r="P49" t="s">
        <v>301</v>
      </c>
      <c r="Q49" t="s">
        <v>3175</v>
      </c>
    </row>
    <row r="50" spans="1:17">
      <c r="A50" s="600">
        <v>410219</v>
      </c>
      <c r="B50" t="s">
        <v>27</v>
      </c>
      <c r="C50" t="s">
        <v>3045</v>
      </c>
      <c r="D50" t="s">
        <v>3046</v>
      </c>
      <c r="E50" t="s">
        <v>1932</v>
      </c>
      <c r="F50" s="605" t="s">
        <v>3047</v>
      </c>
      <c r="G50" t="s">
        <v>3400</v>
      </c>
      <c r="H50" t="s">
        <v>23</v>
      </c>
      <c r="I50" t="s">
        <v>3401</v>
      </c>
      <c r="J50" t="s">
        <v>3402</v>
      </c>
      <c r="K50" t="s">
        <v>3403</v>
      </c>
      <c r="L50" t="s">
        <v>3404</v>
      </c>
      <c r="M50" t="s">
        <v>3405</v>
      </c>
      <c r="N50" t="s">
        <v>3406</v>
      </c>
      <c r="O50" t="s">
        <v>1933</v>
      </c>
      <c r="P50" t="s">
        <v>301</v>
      </c>
      <c r="Q50" t="s">
        <v>3175</v>
      </c>
    </row>
    <row r="51" spans="1:17">
      <c r="A51" s="600">
        <v>410334</v>
      </c>
      <c r="B51" t="s">
        <v>43</v>
      </c>
      <c r="C51" t="s">
        <v>3045</v>
      </c>
      <c r="D51" t="s">
        <v>3046</v>
      </c>
      <c r="E51" t="s">
        <v>1935</v>
      </c>
      <c r="F51" s="605" t="s">
        <v>3047</v>
      </c>
      <c r="G51" t="s">
        <v>3346</v>
      </c>
      <c r="H51" t="s">
        <v>3347</v>
      </c>
      <c r="I51" t="s">
        <v>3348</v>
      </c>
      <c r="J51" t="s">
        <v>3349</v>
      </c>
      <c r="K51" t="s">
        <v>3350</v>
      </c>
      <c r="L51" t="s">
        <v>3351</v>
      </c>
      <c r="M51" t="s">
        <v>3352</v>
      </c>
      <c r="N51" t="s">
        <v>3353</v>
      </c>
      <c r="O51" t="s">
        <v>1936</v>
      </c>
      <c r="P51" t="s">
        <v>2027</v>
      </c>
      <c r="Q51" t="s">
        <v>3113</v>
      </c>
    </row>
    <row r="52" spans="1:17">
      <c r="A52" s="600">
        <v>410334</v>
      </c>
      <c r="B52" t="s">
        <v>43</v>
      </c>
      <c r="C52" t="s">
        <v>3045</v>
      </c>
      <c r="D52" t="s">
        <v>3046</v>
      </c>
      <c r="E52" t="s">
        <v>1935</v>
      </c>
      <c r="F52" s="605" t="s">
        <v>3047</v>
      </c>
      <c r="G52" t="s">
        <v>3346</v>
      </c>
      <c r="H52" t="s">
        <v>3347</v>
      </c>
      <c r="I52" t="s">
        <v>3348</v>
      </c>
      <c r="J52" t="s">
        <v>3349</v>
      </c>
      <c r="K52" t="s">
        <v>3350</v>
      </c>
      <c r="L52" t="s">
        <v>3351</v>
      </c>
      <c r="M52" t="s">
        <v>3352</v>
      </c>
      <c r="N52" t="s">
        <v>3353</v>
      </c>
      <c r="O52" t="s">
        <v>1936</v>
      </c>
      <c r="P52" t="s">
        <v>2027</v>
      </c>
      <c r="Q52" t="s">
        <v>3113</v>
      </c>
    </row>
    <row r="53" spans="1:17">
      <c r="A53" s="600">
        <v>410334</v>
      </c>
      <c r="B53" t="s">
        <v>43</v>
      </c>
      <c r="C53" t="s">
        <v>3045</v>
      </c>
      <c r="D53" t="s">
        <v>3046</v>
      </c>
      <c r="E53" t="s">
        <v>1935</v>
      </c>
      <c r="F53" s="605" t="s">
        <v>3047</v>
      </c>
      <c r="G53" t="s">
        <v>3346</v>
      </c>
      <c r="H53" t="s">
        <v>3347</v>
      </c>
      <c r="I53" t="s">
        <v>3348</v>
      </c>
      <c r="J53" t="s">
        <v>3349</v>
      </c>
      <c r="K53" t="s">
        <v>3350</v>
      </c>
      <c r="L53" t="s">
        <v>3351</v>
      </c>
      <c r="M53" t="s">
        <v>3352</v>
      </c>
      <c r="N53" t="s">
        <v>3353</v>
      </c>
      <c r="O53" t="s">
        <v>1936</v>
      </c>
      <c r="P53" t="s">
        <v>2027</v>
      </c>
      <c r="Q53" t="s">
        <v>3113</v>
      </c>
    </row>
    <row r="54" spans="1:17">
      <c r="A54" s="600">
        <v>410334</v>
      </c>
      <c r="B54" t="s">
        <v>43</v>
      </c>
      <c r="C54" t="s">
        <v>3045</v>
      </c>
      <c r="D54" t="s">
        <v>3046</v>
      </c>
      <c r="E54" t="s">
        <v>1935</v>
      </c>
      <c r="F54" s="605" t="s">
        <v>3047</v>
      </c>
      <c r="G54" t="s">
        <v>3346</v>
      </c>
      <c r="H54" t="s">
        <v>3347</v>
      </c>
      <c r="I54" t="s">
        <v>3348</v>
      </c>
      <c r="J54" t="s">
        <v>3349</v>
      </c>
      <c r="K54" t="s">
        <v>3350</v>
      </c>
      <c r="L54" t="s">
        <v>3351</v>
      </c>
      <c r="M54" t="s">
        <v>3352</v>
      </c>
      <c r="N54" t="s">
        <v>3353</v>
      </c>
      <c r="O54" t="s">
        <v>1936</v>
      </c>
      <c r="P54" t="s">
        <v>2027</v>
      </c>
      <c r="Q54" t="s">
        <v>3113</v>
      </c>
    </row>
    <row r="55" spans="1:17">
      <c r="A55" s="600">
        <v>410334</v>
      </c>
      <c r="B55" t="s">
        <v>43</v>
      </c>
      <c r="C55" t="s">
        <v>3045</v>
      </c>
      <c r="D55" t="s">
        <v>3046</v>
      </c>
      <c r="E55" t="s">
        <v>1935</v>
      </c>
      <c r="F55" s="605" t="s">
        <v>3047</v>
      </c>
      <c r="G55" t="s">
        <v>3346</v>
      </c>
      <c r="H55" t="s">
        <v>3347</v>
      </c>
      <c r="I55" t="s">
        <v>3348</v>
      </c>
      <c r="J55" t="s">
        <v>3349</v>
      </c>
      <c r="K55" t="s">
        <v>3350</v>
      </c>
      <c r="L55" t="s">
        <v>3351</v>
      </c>
      <c r="M55" t="s">
        <v>3352</v>
      </c>
      <c r="N55" t="s">
        <v>3353</v>
      </c>
      <c r="O55" t="s">
        <v>1936</v>
      </c>
      <c r="P55" t="s">
        <v>2027</v>
      </c>
      <c r="Q55" t="s">
        <v>3113</v>
      </c>
    </row>
    <row r="56" spans="1:17">
      <c r="A56" s="600">
        <v>410334</v>
      </c>
      <c r="B56" t="s">
        <v>43</v>
      </c>
      <c r="C56" t="s">
        <v>3045</v>
      </c>
      <c r="D56" t="s">
        <v>3046</v>
      </c>
      <c r="E56" t="s">
        <v>1935</v>
      </c>
      <c r="F56" s="605" t="s">
        <v>3047</v>
      </c>
      <c r="G56" t="s">
        <v>3346</v>
      </c>
      <c r="H56" t="s">
        <v>3347</v>
      </c>
      <c r="I56" t="s">
        <v>3348</v>
      </c>
      <c r="J56" t="s">
        <v>3349</v>
      </c>
      <c r="K56" t="s">
        <v>3350</v>
      </c>
      <c r="L56" t="s">
        <v>3351</v>
      </c>
      <c r="M56" t="s">
        <v>3352</v>
      </c>
      <c r="N56" t="s">
        <v>3353</v>
      </c>
      <c r="O56" t="s">
        <v>1936</v>
      </c>
      <c r="P56" t="s">
        <v>2027</v>
      </c>
      <c r="Q56" t="s">
        <v>3113</v>
      </c>
    </row>
    <row r="57" spans="1:17">
      <c r="A57" s="600">
        <v>410334</v>
      </c>
      <c r="B57" t="s">
        <v>43</v>
      </c>
      <c r="C57" t="s">
        <v>3045</v>
      </c>
      <c r="D57" t="s">
        <v>3046</v>
      </c>
      <c r="E57" t="s">
        <v>1935</v>
      </c>
      <c r="F57" s="605" t="s">
        <v>3047</v>
      </c>
      <c r="G57" t="s">
        <v>3346</v>
      </c>
      <c r="H57" t="s">
        <v>3347</v>
      </c>
      <c r="I57" t="s">
        <v>3348</v>
      </c>
      <c r="J57" t="s">
        <v>3349</v>
      </c>
      <c r="K57" t="s">
        <v>3350</v>
      </c>
      <c r="L57" t="s">
        <v>3351</v>
      </c>
      <c r="M57" t="s">
        <v>3352</v>
      </c>
      <c r="N57" t="s">
        <v>3353</v>
      </c>
      <c r="O57" t="s">
        <v>1936</v>
      </c>
      <c r="P57" t="s">
        <v>2027</v>
      </c>
      <c r="Q57" t="s">
        <v>3113</v>
      </c>
    </row>
    <row r="58" spans="1:17">
      <c r="A58" s="600">
        <v>410334</v>
      </c>
      <c r="B58" t="s">
        <v>43</v>
      </c>
      <c r="C58" t="s">
        <v>3045</v>
      </c>
      <c r="D58" t="s">
        <v>3046</v>
      </c>
      <c r="E58" t="s">
        <v>1935</v>
      </c>
      <c r="F58" s="605" t="s">
        <v>3047</v>
      </c>
      <c r="G58" t="s">
        <v>3346</v>
      </c>
      <c r="H58" t="s">
        <v>3347</v>
      </c>
      <c r="I58" t="s">
        <v>3348</v>
      </c>
      <c r="J58" t="s">
        <v>3349</v>
      </c>
      <c r="K58" t="s">
        <v>3350</v>
      </c>
      <c r="L58" t="s">
        <v>3351</v>
      </c>
      <c r="M58" t="s">
        <v>3352</v>
      </c>
      <c r="N58" t="s">
        <v>3353</v>
      </c>
      <c r="O58" t="s">
        <v>1936</v>
      </c>
      <c r="P58" t="s">
        <v>2027</v>
      </c>
      <c r="Q58" t="s">
        <v>3113</v>
      </c>
    </row>
    <row r="59" spans="1:17">
      <c r="A59" s="600">
        <v>410334</v>
      </c>
      <c r="B59" t="s">
        <v>43</v>
      </c>
      <c r="C59" t="s">
        <v>3045</v>
      </c>
      <c r="D59" t="s">
        <v>3046</v>
      </c>
      <c r="E59" t="s">
        <v>1935</v>
      </c>
      <c r="F59" s="605" t="s">
        <v>3047</v>
      </c>
      <c r="G59" t="s">
        <v>3346</v>
      </c>
      <c r="H59" t="s">
        <v>3347</v>
      </c>
      <c r="I59" t="s">
        <v>3348</v>
      </c>
      <c r="J59" t="s">
        <v>3349</v>
      </c>
      <c r="K59" t="s">
        <v>3350</v>
      </c>
      <c r="L59" t="s">
        <v>3351</v>
      </c>
      <c r="M59" t="s">
        <v>3352</v>
      </c>
      <c r="N59" t="s">
        <v>3353</v>
      </c>
      <c r="O59" t="s">
        <v>1936</v>
      </c>
      <c r="P59" t="s">
        <v>2027</v>
      </c>
      <c r="Q59" t="s">
        <v>3113</v>
      </c>
    </row>
    <row r="60" spans="1:17">
      <c r="A60" s="600">
        <v>711129</v>
      </c>
      <c r="B60" t="s">
        <v>45</v>
      </c>
      <c r="C60" t="s">
        <v>3045</v>
      </c>
      <c r="D60" t="s">
        <v>3046</v>
      </c>
      <c r="E60" t="s">
        <v>1932</v>
      </c>
      <c r="F60" s="605" t="s">
        <v>3047</v>
      </c>
      <c r="G60" t="s">
        <v>3407</v>
      </c>
      <c r="H60" t="s">
        <v>3408</v>
      </c>
      <c r="I60" t="s">
        <v>3409</v>
      </c>
      <c r="J60" t="s">
        <v>3410</v>
      </c>
      <c r="K60" t="s">
        <v>3411</v>
      </c>
      <c r="L60" t="s">
        <v>3412</v>
      </c>
      <c r="M60" t="s">
        <v>3413</v>
      </c>
      <c r="N60" t="s">
        <v>3414</v>
      </c>
      <c r="O60" t="s">
        <v>1933</v>
      </c>
      <c r="P60" t="s">
        <v>343</v>
      </c>
      <c r="Q60" t="s">
        <v>3281</v>
      </c>
    </row>
    <row r="61" spans="1:17">
      <c r="A61" s="600">
        <v>711129</v>
      </c>
      <c r="B61" t="s">
        <v>45</v>
      </c>
      <c r="C61" t="s">
        <v>3045</v>
      </c>
      <c r="D61" t="s">
        <v>3046</v>
      </c>
      <c r="E61" t="s">
        <v>1932</v>
      </c>
      <c r="F61" s="605" t="s">
        <v>3047</v>
      </c>
      <c r="G61" t="s">
        <v>3407</v>
      </c>
      <c r="H61" t="s">
        <v>3408</v>
      </c>
      <c r="I61" t="s">
        <v>3409</v>
      </c>
      <c r="J61" t="s">
        <v>3410</v>
      </c>
      <c r="K61" t="s">
        <v>3411</v>
      </c>
      <c r="L61" t="s">
        <v>3412</v>
      </c>
      <c r="M61" t="s">
        <v>3413</v>
      </c>
      <c r="N61" t="s">
        <v>3414</v>
      </c>
      <c r="O61" t="s">
        <v>1933</v>
      </c>
      <c r="P61" t="s">
        <v>343</v>
      </c>
      <c r="Q61" t="s">
        <v>3281</v>
      </c>
    </row>
    <row r="62" spans="1:17">
      <c r="A62" s="600">
        <v>711129</v>
      </c>
      <c r="B62" t="s">
        <v>45</v>
      </c>
      <c r="C62" t="s">
        <v>3045</v>
      </c>
      <c r="D62" t="s">
        <v>3046</v>
      </c>
      <c r="E62" t="s">
        <v>1932</v>
      </c>
      <c r="F62" s="605" t="s">
        <v>3047</v>
      </c>
      <c r="G62" t="s">
        <v>3407</v>
      </c>
      <c r="H62" t="s">
        <v>3408</v>
      </c>
      <c r="I62" t="s">
        <v>3409</v>
      </c>
      <c r="J62" t="s">
        <v>3410</v>
      </c>
      <c r="K62" t="s">
        <v>3411</v>
      </c>
      <c r="L62" t="s">
        <v>3412</v>
      </c>
      <c r="M62" t="s">
        <v>3413</v>
      </c>
      <c r="N62" t="s">
        <v>3414</v>
      </c>
      <c r="O62" t="s">
        <v>1933</v>
      </c>
      <c r="P62" t="s">
        <v>343</v>
      </c>
      <c r="Q62" t="s">
        <v>3281</v>
      </c>
    </row>
    <row r="63" spans="1:17">
      <c r="A63" s="600">
        <v>711129</v>
      </c>
      <c r="B63" t="s">
        <v>45</v>
      </c>
      <c r="C63" t="s">
        <v>3045</v>
      </c>
      <c r="D63" t="s">
        <v>3046</v>
      </c>
      <c r="E63" t="s">
        <v>1932</v>
      </c>
      <c r="F63" s="605" t="s">
        <v>3047</v>
      </c>
      <c r="G63" t="s">
        <v>3407</v>
      </c>
      <c r="H63" t="s">
        <v>3408</v>
      </c>
      <c r="I63" t="s">
        <v>3409</v>
      </c>
      <c r="J63" t="s">
        <v>3410</v>
      </c>
      <c r="K63" t="s">
        <v>3411</v>
      </c>
      <c r="L63" t="s">
        <v>3412</v>
      </c>
      <c r="M63" t="s">
        <v>3413</v>
      </c>
      <c r="N63" t="s">
        <v>3414</v>
      </c>
      <c r="O63" t="s">
        <v>1933</v>
      </c>
      <c r="P63" t="s">
        <v>343</v>
      </c>
      <c r="Q63" t="s">
        <v>3281</v>
      </c>
    </row>
    <row r="64" spans="1:17">
      <c r="A64" s="600">
        <v>711129</v>
      </c>
      <c r="B64" t="s">
        <v>45</v>
      </c>
      <c r="C64" t="s">
        <v>3045</v>
      </c>
      <c r="D64" t="s">
        <v>3046</v>
      </c>
      <c r="E64" t="s">
        <v>1932</v>
      </c>
      <c r="F64" s="605" t="s">
        <v>3047</v>
      </c>
      <c r="G64" t="s">
        <v>3407</v>
      </c>
      <c r="H64" t="s">
        <v>3408</v>
      </c>
      <c r="I64" t="s">
        <v>3409</v>
      </c>
      <c r="J64" t="s">
        <v>3410</v>
      </c>
      <c r="K64" t="s">
        <v>3411</v>
      </c>
      <c r="L64" t="s">
        <v>3412</v>
      </c>
      <c r="M64" t="s">
        <v>3413</v>
      </c>
      <c r="N64" t="s">
        <v>3414</v>
      </c>
      <c r="O64" t="s">
        <v>1933</v>
      </c>
      <c r="P64" t="s">
        <v>343</v>
      </c>
      <c r="Q64" t="s">
        <v>3281</v>
      </c>
    </row>
    <row r="65" spans="1:17">
      <c r="A65" s="600">
        <v>711129</v>
      </c>
      <c r="B65" t="s">
        <v>45</v>
      </c>
      <c r="C65" t="s">
        <v>3045</v>
      </c>
      <c r="D65" t="s">
        <v>3046</v>
      </c>
      <c r="E65" t="s">
        <v>1932</v>
      </c>
      <c r="F65" s="605" t="s">
        <v>3047</v>
      </c>
      <c r="G65" t="s">
        <v>3407</v>
      </c>
      <c r="H65" t="s">
        <v>3408</v>
      </c>
      <c r="I65" t="s">
        <v>3409</v>
      </c>
      <c r="J65" t="s">
        <v>3410</v>
      </c>
      <c r="K65" t="s">
        <v>3411</v>
      </c>
      <c r="L65" t="s">
        <v>3412</v>
      </c>
      <c r="M65" t="s">
        <v>3413</v>
      </c>
      <c r="N65" t="s">
        <v>3414</v>
      </c>
      <c r="O65" t="s">
        <v>1933</v>
      </c>
      <c r="P65" t="s">
        <v>343</v>
      </c>
      <c r="Q65" t="s">
        <v>3281</v>
      </c>
    </row>
    <row r="66" spans="1:17">
      <c r="A66" s="600">
        <v>711129</v>
      </c>
      <c r="B66" t="s">
        <v>45</v>
      </c>
      <c r="C66" t="s">
        <v>3045</v>
      </c>
      <c r="D66" t="s">
        <v>3046</v>
      </c>
      <c r="E66" t="s">
        <v>1932</v>
      </c>
      <c r="F66" s="605" t="s">
        <v>3047</v>
      </c>
      <c r="G66" t="s">
        <v>3407</v>
      </c>
      <c r="H66" t="s">
        <v>3408</v>
      </c>
      <c r="I66" t="s">
        <v>3409</v>
      </c>
      <c r="J66" t="s">
        <v>3410</v>
      </c>
      <c r="K66" t="s">
        <v>3411</v>
      </c>
      <c r="L66" t="s">
        <v>3412</v>
      </c>
      <c r="M66" t="s">
        <v>3413</v>
      </c>
      <c r="N66" t="s">
        <v>3414</v>
      </c>
      <c r="O66" t="s">
        <v>1933</v>
      </c>
      <c r="P66" t="s">
        <v>343</v>
      </c>
      <c r="Q66" t="s">
        <v>3281</v>
      </c>
    </row>
    <row r="67" spans="1:17">
      <c r="A67" s="600">
        <v>711129</v>
      </c>
      <c r="B67" t="s">
        <v>45</v>
      </c>
      <c r="C67" t="s">
        <v>3045</v>
      </c>
      <c r="D67" t="s">
        <v>3046</v>
      </c>
      <c r="E67" t="s">
        <v>1932</v>
      </c>
      <c r="F67" s="605" t="s">
        <v>3047</v>
      </c>
      <c r="G67" t="s">
        <v>3407</v>
      </c>
      <c r="H67" t="s">
        <v>3408</v>
      </c>
      <c r="I67" t="s">
        <v>3409</v>
      </c>
      <c r="J67" t="s">
        <v>3410</v>
      </c>
      <c r="K67" t="s">
        <v>3411</v>
      </c>
      <c r="L67" t="s">
        <v>3412</v>
      </c>
      <c r="M67" t="s">
        <v>3413</v>
      </c>
      <c r="N67" t="s">
        <v>3414</v>
      </c>
      <c r="O67" t="s">
        <v>1933</v>
      </c>
      <c r="P67" t="s">
        <v>343</v>
      </c>
      <c r="Q67" t="s">
        <v>3281</v>
      </c>
    </row>
    <row r="68" spans="1:17">
      <c r="A68" s="600">
        <v>711129</v>
      </c>
      <c r="B68" t="s">
        <v>45</v>
      </c>
      <c r="C68" t="s">
        <v>3045</v>
      </c>
      <c r="D68" t="s">
        <v>3046</v>
      </c>
      <c r="E68" t="s">
        <v>1932</v>
      </c>
      <c r="F68" s="605" t="s">
        <v>3047</v>
      </c>
      <c r="G68" t="s">
        <v>3407</v>
      </c>
      <c r="H68" t="s">
        <v>3408</v>
      </c>
      <c r="I68" t="s">
        <v>3409</v>
      </c>
      <c r="J68" t="s">
        <v>3410</v>
      </c>
      <c r="K68" t="s">
        <v>3411</v>
      </c>
      <c r="L68" t="s">
        <v>3412</v>
      </c>
      <c r="M68" t="s">
        <v>3413</v>
      </c>
      <c r="N68" t="s">
        <v>3414</v>
      </c>
      <c r="O68" t="s">
        <v>1933</v>
      </c>
      <c r="P68" t="s">
        <v>343</v>
      </c>
      <c r="Q68" t="s">
        <v>3281</v>
      </c>
    </row>
    <row r="69" spans="1:17">
      <c r="A69" s="600">
        <v>711129</v>
      </c>
      <c r="B69" t="s">
        <v>45</v>
      </c>
      <c r="C69" t="s">
        <v>3045</v>
      </c>
      <c r="D69" t="s">
        <v>3046</v>
      </c>
      <c r="E69" t="s">
        <v>1932</v>
      </c>
      <c r="F69" s="605" t="s">
        <v>3047</v>
      </c>
      <c r="G69" t="s">
        <v>3407</v>
      </c>
      <c r="H69" t="s">
        <v>3408</v>
      </c>
      <c r="I69" t="s">
        <v>3409</v>
      </c>
      <c r="J69" t="s">
        <v>3410</v>
      </c>
      <c r="K69" t="s">
        <v>3411</v>
      </c>
      <c r="L69" t="s">
        <v>3412</v>
      </c>
      <c r="M69" t="s">
        <v>3413</v>
      </c>
      <c r="N69" t="s">
        <v>3414</v>
      </c>
      <c r="O69" t="s">
        <v>1933</v>
      </c>
      <c r="P69" t="s">
        <v>343</v>
      </c>
      <c r="Q69" t="s">
        <v>3281</v>
      </c>
    </row>
    <row r="70" spans="1:17">
      <c r="A70" s="600">
        <v>711129</v>
      </c>
      <c r="B70" t="s">
        <v>45</v>
      </c>
      <c r="C70" t="s">
        <v>3045</v>
      </c>
      <c r="D70" t="s">
        <v>3046</v>
      </c>
      <c r="E70" t="s">
        <v>1932</v>
      </c>
      <c r="F70" s="605" t="s">
        <v>3047</v>
      </c>
      <c r="G70" t="s">
        <v>3407</v>
      </c>
      <c r="H70" t="s">
        <v>3408</v>
      </c>
      <c r="I70" t="s">
        <v>3409</v>
      </c>
      <c r="J70" t="s">
        <v>3410</v>
      </c>
      <c r="K70" t="s">
        <v>3411</v>
      </c>
      <c r="L70" t="s">
        <v>3412</v>
      </c>
      <c r="M70" t="s">
        <v>3413</v>
      </c>
      <c r="N70" t="s">
        <v>3414</v>
      </c>
      <c r="O70" t="s">
        <v>1933</v>
      </c>
      <c r="P70" t="s">
        <v>343</v>
      </c>
      <c r="Q70" t="s">
        <v>3281</v>
      </c>
    </row>
    <row r="71" spans="1:17">
      <c r="A71" s="600">
        <v>711129</v>
      </c>
      <c r="B71" t="s">
        <v>45</v>
      </c>
      <c r="C71" t="s">
        <v>3045</v>
      </c>
      <c r="D71" t="s">
        <v>3046</v>
      </c>
      <c r="E71" t="s">
        <v>1932</v>
      </c>
      <c r="F71" s="605" t="s">
        <v>3047</v>
      </c>
      <c r="G71" t="s">
        <v>3407</v>
      </c>
      <c r="H71" t="s">
        <v>3408</v>
      </c>
      <c r="I71" t="s">
        <v>3409</v>
      </c>
      <c r="J71" t="s">
        <v>3410</v>
      </c>
      <c r="K71" t="s">
        <v>3411</v>
      </c>
      <c r="L71" t="s">
        <v>3412</v>
      </c>
      <c r="M71" t="s">
        <v>3413</v>
      </c>
      <c r="N71" t="s">
        <v>3414</v>
      </c>
      <c r="O71" t="s">
        <v>1933</v>
      </c>
      <c r="P71" t="s">
        <v>343</v>
      </c>
      <c r="Q71" t="s">
        <v>3281</v>
      </c>
    </row>
    <row r="72" spans="1:17">
      <c r="A72" s="600">
        <v>711129</v>
      </c>
      <c r="B72" t="s">
        <v>45</v>
      </c>
      <c r="C72" t="s">
        <v>3045</v>
      </c>
      <c r="D72" t="s">
        <v>3046</v>
      </c>
      <c r="E72" t="s">
        <v>1932</v>
      </c>
      <c r="F72" s="605" t="s">
        <v>3047</v>
      </c>
      <c r="G72" t="s">
        <v>3407</v>
      </c>
      <c r="H72" t="s">
        <v>3408</v>
      </c>
      <c r="I72" t="s">
        <v>3409</v>
      </c>
      <c r="J72" t="s">
        <v>3410</v>
      </c>
      <c r="K72" t="s">
        <v>3411</v>
      </c>
      <c r="L72" t="s">
        <v>3412</v>
      </c>
      <c r="M72" t="s">
        <v>3413</v>
      </c>
      <c r="N72" t="s">
        <v>3414</v>
      </c>
      <c r="O72" t="s">
        <v>1933</v>
      </c>
      <c r="P72" t="s">
        <v>343</v>
      </c>
      <c r="Q72" t="s">
        <v>3281</v>
      </c>
    </row>
    <row r="73" spans="1:17">
      <c r="A73" s="600">
        <v>711129</v>
      </c>
      <c r="B73" t="s">
        <v>45</v>
      </c>
      <c r="C73" t="s">
        <v>3045</v>
      </c>
      <c r="D73" t="s">
        <v>3046</v>
      </c>
      <c r="E73" t="s">
        <v>1932</v>
      </c>
      <c r="F73" s="605" t="s">
        <v>3047</v>
      </c>
      <c r="G73" t="s">
        <v>3407</v>
      </c>
      <c r="H73" t="s">
        <v>3408</v>
      </c>
      <c r="I73" t="s">
        <v>3409</v>
      </c>
      <c r="J73" t="s">
        <v>3410</v>
      </c>
      <c r="K73" t="s">
        <v>3411</v>
      </c>
      <c r="L73" t="s">
        <v>3412</v>
      </c>
      <c r="M73" t="s">
        <v>3413</v>
      </c>
      <c r="N73" t="s">
        <v>3414</v>
      </c>
      <c r="O73" t="s">
        <v>1933</v>
      </c>
      <c r="P73" t="s">
        <v>343</v>
      </c>
      <c r="Q73" t="s">
        <v>3281</v>
      </c>
    </row>
    <row r="74" spans="1:17">
      <c r="A74" s="600">
        <v>711129</v>
      </c>
      <c r="B74" t="s">
        <v>45</v>
      </c>
      <c r="C74" t="s">
        <v>3045</v>
      </c>
      <c r="D74" t="s">
        <v>3046</v>
      </c>
      <c r="E74" t="s">
        <v>1932</v>
      </c>
      <c r="F74" s="605" t="s">
        <v>3047</v>
      </c>
      <c r="G74" t="s">
        <v>3407</v>
      </c>
      <c r="H74" t="s">
        <v>3408</v>
      </c>
      <c r="I74" t="s">
        <v>3409</v>
      </c>
      <c r="J74" t="s">
        <v>3410</v>
      </c>
      <c r="K74" t="s">
        <v>3411</v>
      </c>
      <c r="L74" t="s">
        <v>3412</v>
      </c>
      <c r="M74" t="s">
        <v>3413</v>
      </c>
      <c r="N74" t="s">
        <v>3414</v>
      </c>
      <c r="O74" t="s">
        <v>1933</v>
      </c>
      <c r="P74" t="s">
        <v>343</v>
      </c>
      <c r="Q74" t="s">
        <v>3281</v>
      </c>
    </row>
    <row r="75" spans="1:17">
      <c r="A75" s="600">
        <v>711129</v>
      </c>
      <c r="B75" t="s">
        <v>45</v>
      </c>
      <c r="C75" t="s">
        <v>3045</v>
      </c>
      <c r="D75" t="s">
        <v>3046</v>
      </c>
      <c r="E75" t="s">
        <v>1932</v>
      </c>
      <c r="F75" s="605" t="s">
        <v>3047</v>
      </c>
      <c r="G75" t="s">
        <v>3407</v>
      </c>
      <c r="H75" t="s">
        <v>3408</v>
      </c>
      <c r="I75" t="s">
        <v>3409</v>
      </c>
      <c r="J75" t="s">
        <v>3410</v>
      </c>
      <c r="K75" t="s">
        <v>3411</v>
      </c>
      <c r="L75" t="s">
        <v>3412</v>
      </c>
      <c r="M75" t="s">
        <v>3413</v>
      </c>
      <c r="N75" t="s">
        <v>3414</v>
      </c>
      <c r="O75" t="s">
        <v>1933</v>
      </c>
      <c r="P75" t="s">
        <v>343</v>
      </c>
      <c r="Q75" t="s">
        <v>3281</v>
      </c>
    </row>
    <row r="76" spans="1:17">
      <c r="A76" s="600">
        <v>712267</v>
      </c>
      <c r="B76" t="s">
        <v>34</v>
      </c>
      <c r="C76" t="s">
        <v>3045</v>
      </c>
      <c r="D76" t="s">
        <v>3046</v>
      </c>
      <c r="E76" t="s">
        <v>1935</v>
      </c>
      <c r="F76" s="605" t="s">
        <v>3047</v>
      </c>
      <c r="G76" t="s">
        <v>3415</v>
      </c>
      <c r="H76" t="s">
        <v>23</v>
      </c>
      <c r="I76" t="s">
        <v>3416</v>
      </c>
      <c r="J76" t="s">
        <v>3417</v>
      </c>
      <c r="K76" t="s">
        <v>3418</v>
      </c>
      <c r="L76" t="s">
        <v>3419</v>
      </c>
      <c r="M76" t="s">
        <v>3420</v>
      </c>
      <c r="N76" t="s">
        <v>3421</v>
      </c>
      <c r="O76" t="s">
        <v>1936</v>
      </c>
      <c r="P76" t="s">
        <v>311</v>
      </c>
      <c r="Q76" t="s">
        <v>3175</v>
      </c>
    </row>
    <row r="77" spans="1:17">
      <c r="A77" s="600">
        <v>712267</v>
      </c>
      <c r="B77" t="s">
        <v>34</v>
      </c>
      <c r="C77" t="s">
        <v>3045</v>
      </c>
      <c r="D77" t="s">
        <v>3046</v>
      </c>
      <c r="E77" t="s">
        <v>1935</v>
      </c>
      <c r="F77" s="605" t="s">
        <v>3047</v>
      </c>
      <c r="G77" t="s">
        <v>3415</v>
      </c>
      <c r="H77" t="s">
        <v>23</v>
      </c>
      <c r="I77" t="s">
        <v>3416</v>
      </c>
      <c r="J77" t="s">
        <v>3417</v>
      </c>
      <c r="K77" t="s">
        <v>3418</v>
      </c>
      <c r="L77" t="s">
        <v>3419</v>
      </c>
      <c r="M77" t="s">
        <v>3420</v>
      </c>
      <c r="N77" t="s">
        <v>3421</v>
      </c>
      <c r="O77" t="s">
        <v>1936</v>
      </c>
      <c r="P77" t="s">
        <v>311</v>
      </c>
      <c r="Q77" t="s">
        <v>3175</v>
      </c>
    </row>
    <row r="78" spans="1:17">
      <c r="A78" s="600">
        <v>712267</v>
      </c>
      <c r="B78" t="s">
        <v>34</v>
      </c>
      <c r="C78" t="s">
        <v>3045</v>
      </c>
      <c r="D78" t="s">
        <v>3046</v>
      </c>
      <c r="E78" t="s">
        <v>1935</v>
      </c>
      <c r="F78" s="605" t="s">
        <v>3047</v>
      </c>
      <c r="G78" t="s">
        <v>3415</v>
      </c>
      <c r="H78" t="s">
        <v>23</v>
      </c>
      <c r="I78" t="s">
        <v>3416</v>
      </c>
      <c r="J78" t="s">
        <v>3417</v>
      </c>
      <c r="K78" t="s">
        <v>3418</v>
      </c>
      <c r="L78" t="s">
        <v>3419</v>
      </c>
      <c r="M78" t="s">
        <v>3420</v>
      </c>
      <c r="N78" t="s">
        <v>3421</v>
      </c>
      <c r="O78" t="s">
        <v>1936</v>
      </c>
      <c r="P78" t="s">
        <v>311</v>
      </c>
      <c r="Q78" t="s">
        <v>3175</v>
      </c>
    </row>
    <row r="79" spans="1:17">
      <c r="A79" s="600">
        <v>712267</v>
      </c>
      <c r="B79" t="s">
        <v>34</v>
      </c>
      <c r="C79" t="s">
        <v>3045</v>
      </c>
      <c r="D79" t="s">
        <v>3046</v>
      </c>
      <c r="E79" t="s">
        <v>1935</v>
      </c>
      <c r="F79" s="605" t="s">
        <v>3047</v>
      </c>
      <c r="G79" t="s">
        <v>3415</v>
      </c>
      <c r="H79" t="s">
        <v>23</v>
      </c>
      <c r="I79" t="s">
        <v>3416</v>
      </c>
      <c r="J79" t="s">
        <v>3417</v>
      </c>
      <c r="K79" t="s">
        <v>3418</v>
      </c>
      <c r="L79" t="s">
        <v>3419</v>
      </c>
      <c r="M79" t="s">
        <v>3420</v>
      </c>
      <c r="N79" t="s">
        <v>3421</v>
      </c>
      <c r="O79" t="s">
        <v>1936</v>
      </c>
      <c r="P79" t="s">
        <v>311</v>
      </c>
      <c r="Q79" t="s">
        <v>3175</v>
      </c>
    </row>
    <row r="80" spans="1:17">
      <c r="A80" s="600">
        <v>712267</v>
      </c>
      <c r="B80" t="s">
        <v>34</v>
      </c>
      <c r="C80" t="s">
        <v>3045</v>
      </c>
      <c r="D80" t="s">
        <v>3046</v>
      </c>
      <c r="E80" t="s">
        <v>1935</v>
      </c>
      <c r="F80" s="605" t="s">
        <v>3047</v>
      </c>
      <c r="G80" t="s">
        <v>3415</v>
      </c>
      <c r="H80" t="s">
        <v>23</v>
      </c>
      <c r="I80" t="s">
        <v>3416</v>
      </c>
      <c r="J80" t="s">
        <v>3417</v>
      </c>
      <c r="K80" t="s">
        <v>3418</v>
      </c>
      <c r="L80" t="s">
        <v>3419</v>
      </c>
      <c r="M80" t="s">
        <v>3420</v>
      </c>
      <c r="N80" t="s">
        <v>3421</v>
      </c>
      <c r="O80" t="s">
        <v>1936</v>
      </c>
      <c r="P80" t="s">
        <v>311</v>
      </c>
      <c r="Q80" t="s">
        <v>3175</v>
      </c>
    </row>
    <row r="81" spans="1:17">
      <c r="A81" s="600">
        <v>712267</v>
      </c>
      <c r="B81" t="s">
        <v>34</v>
      </c>
      <c r="C81" t="s">
        <v>3045</v>
      </c>
      <c r="D81" t="s">
        <v>3046</v>
      </c>
      <c r="E81" t="s">
        <v>1935</v>
      </c>
      <c r="F81" s="605" t="s">
        <v>3047</v>
      </c>
      <c r="G81" t="s">
        <v>3415</v>
      </c>
      <c r="H81" t="s">
        <v>23</v>
      </c>
      <c r="I81" t="s">
        <v>3416</v>
      </c>
      <c r="J81" t="s">
        <v>3417</v>
      </c>
      <c r="K81" t="s">
        <v>3418</v>
      </c>
      <c r="L81" t="s">
        <v>3419</v>
      </c>
      <c r="M81" t="s">
        <v>3420</v>
      </c>
      <c r="N81" t="s">
        <v>3421</v>
      </c>
      <c r="O81" t="s">
        <v>1936</v>
      </c>
      <c r="P81" t="s">
        <v>311</v>
      </c>
      <c r="Q81" t="s">
        <v>3175</v>
      </c>
    </row>
    <row r="82" spans="1:17">
      <c r="A82" s="600">
        <v>712267</v>
      </c>
      <c r="B82" t="s">
        <v>34</v>
      </c>
      <c r="C82" t="s">
        <v>3045</v>
      </c>
      <c r="D82" t="s">
        <v>3046</v>
      </c>
      <c r="E82" t="s">
        <v>1935</v>
      </c>
      <c r="F82" s="605" t="s">
        <v>3047</v>
      </c>
      <c r="G82" t="s">
        <v>3415</v>
      </c>
      <c r="H82" t="s">
        <v>23</v>
      </c>
      <c r="I82" t="s">
        <v>3416</v>
      </c>
      <c r="J82" t="s">
        <v>3417</v>
      </c>
      <c r="K82" t="s">
        <v>3418</v>
      </c>
      <c r="L82" t="s">
        <v>3419</v>
      </c>
      <c r="M82" t="s">
        <v>3420</v>
      </c>
      <c r="N82" t="s">
        <v>3421</v>
      </c>
      <c r="O82" t="s">
        <v>1936</v>
      </c>
      <c r="P82" t="s">
        <v>311</v>
      </c>
      <c r="Q82" t="s">
        <v>3175</v>
      </c>
    </row>
    <row r="83" spans="1:17">
      <c r="A83" s="600">
        <v>712267</v>
      </c>
      <c r="B83" t="s">
        <v>34</v>
      </c>
      <c r="C83" t="s">
        <v>3045</v>
      </c>
      <c r="D83" t="s">
        <v>3046</v>
      </c>
      <c r="E83" t="s">
        <v>1935</v>
      </c>
      <c r="F83" s="605" t="s">
        <v>3047</v>
      </c>
      <c r="G83" t="s">
        <v>3415</v>
      </c>
      <c r="H83" t="s">
        <v>23</v>
      </c>
      <c r="I83" t="s">
        <v>3416</v>
      </c>
      <c r="J83" t="s">
        <v>3417</v>
      </c>
      <c r="K83" t="s">
        <v>3418</v>
      </c>
      <c r="L83" t="s">
        <v>3419</v>
      </c>
      <c r="M83" t="s">
        <v>3420</v>
      </c>
      <c r="N83" t="s">
        <v>3421</v>
      </c>
      <c r="O83" t="s">
        <v>1936</v>
      </c>
      <c r="P83" t="s">
        <v>311</v>
      </c>
      <c r="Q83" t="s">
        <v>3175</v>
      </c>
    </row>
    <row r="84" spans="1:17">
      <c r="A84" s="600">
        <v>712267</v>
      </c>
      <c r="B84" t="s">
        <v>34</v>
      </c>
      <c r="C84" t="s">
        <v>3045</v>
      </c>
      <c r="D84" t="s">
        <v>3046</v>
      </c>
      <c r="E84" t="s">
        <v>1935</v>
      </c>
      <c r="F84" s="605" t="s">
        <v>3047</v>
      </c>
      <c r="G84" t="s">
        <v>3415</v>
      </c>
      <c r="H84" t="s">
        <v>23</v>
      </c>
      <c r="I84" t="s">
        <v>3416</v>
      </c>
      <c r="J84" t="s">
        <v>3417</v>
      </c>
      <c r="K84" t="s">
        <v>3418</v>
      </c>
      <c r="L84" t="s">
        <v>3419</v>
      </c>
      <c r="M84" t="s">
        <v>3420</v>
      </c>
      <c r="N84" t="s">
        <v>3421</v>
      </c>
      <c r="O84" t="s">
        <v>1936</v>
      </c>
      <c r="P84" t="s">
        <v>311</v>
      </c>
      <c r="Q84" t="s">
        <v>3175</v>
      </c>
    </row>
    <row r="85" spans="1:17">
      <c r="A85" s="600">
        <v>712267</v>
      </c>
      <c r="B85" t="s">
        <v>34</v>
      </c>
      <c r="C85" t="s">
        <v>3045</v>
      </c>
      <c r="D85" t="s">
        <v>3046</v>
      </c>
      <c r="E85" t="s">
        <v>1935</v>
      </c>
      <c r="F85" s="605" t="s">
        <v>3047</v>
      </c>
      <c r="G85" t="s">
        <v>3415</v>
      </c>
      <c r="H85" t="s">
        <v>23</v>
      </c>
      <c r="I85" t="s">
        <v>3416</v>
      </c>
      <c r="J85" t="s">
        <v>3417</v>
      </c>
      <c r="K85" t="s">
        <v>3418</v>
      </c>
      <c r="L85" t="s">
        <v>3419</v>
      </c>
      <c r="M85" t="s">
        <v>3420</v>
      </c>
      <c r="N85" t="s">
        <v>3421</v>
      </c>
      <c r="O85" t="s">
        <v>1936</v>
      </c>
      <c r="P85" t="s">
        <v>311</v>
      </c>
      <c r="Q85" t="s">
        <v>3175</v>
      </c>
    </row>
    <row r="86" spans="1:17">
      <c r="A86" s="600">
        <v>712267</v>
      </c>
      <c r="B86" t="s">
        <v>34</v>
      </c>
      <c r="C86" t="s">
        <v>3045</v>
      </c>
      <c r="D86" t="s">
        <v>3046</v>
      </c>
      <c r="E86" t="s">
        <v>1935</v>
      </c>
      <c r="F86" s="605" t="s">
        <v>3047</v>
      </c>
      <c r="G86" t="s">
        <v>3415</v>
      </c>
      <c r="H86" t="s">
        <v>23</v>
      </c>
      <c r="I86" t="s">
        <v>3416</v>
      </c>
      <c r="J86" t="s">
        <v>3417</v>
      </c>
      <c r="K86" t="s">
        <v>3418</v>
      </c>
      <c r="L86" t="s">
        <v>3419</v>
      </c>
      <c r="M86" t="s">
        <v>3420</v>
      </c>
      <c r="N86" t="s">
        <v>3421</v>
      </c>
      <c r="O86" t="s">
        <v>1936</v>
      </c>
      <c r="P86" t="s">
        <v>311</v>
      </c>
      <c r="Q86" t="s">
        <v>3175</v>
      </c>
    </row>
    <row r="87" spans="1:17">
      <c r="A87" s="600">
        <v>712267</v>
      </c>
      <c r="B87" t="s">
        <v>34</v>
      </c>
      <c r="C87" t="s">
        <v>3045</v>
      </c>
      <c r="D87" t="s">
        <v>3046</v>
      </c>
      <c r="E87" t="s">
        <v>1935</v>
      </c>
      <c r="F87" s="605" t="s">
        <v>3047</v>
      </c>
      <c r="G87" t="s">
        <v>3415</v>
      </c>
      <c r="H87" t="s">
        <v>23</v>
      </c>
      <c r="I87" t="s">
        <v>3416</v>
      </c>
      <c r="J87" t="s">
        <v>3417</v>
      </c>
      <c r="K87" t="s">
        <v>3418</v>
      </c>
      <c r="L87" t="s">
        <v>3419</v>
      </c>
      <c r="M87" t="s">
        <v>3420</v>
      </c>
      <c r="N87" t="s">
        <v>3421</v>
      </c>
      <c r="O87" t="s">
        <v>1936</v>
      </c>
      <c r="P87" t="s">
        <v>311</v>
      </c>
      <c r="Q87" t="s">
        <v>3175</v>
      </c>
    </row>
    <row r="88" spans="1:17">
      <c r="A88" s="600">
        <v>712267</v>
      </c>
      <c r="B88" t="s">
        <v>34</v>
      </c>
      <c r="C88" t="s">
        <v>3045</v>
      </c>
      <c r="D88" t="s">
        <v>3046</v>
      </c>
      <c r="E88" t="s">
        <v>1935</v>
      </c>
      <c r="F88" s="605" t="s">
        <v>3047</v>
      </c>
      <c r="G88" t="s">
        <v>3415</v>
      </c>
      <c r="H88" t="s">
        <v>23</v>
      </c>
      <c r="I88" t="s">
        <v>3416</v>
      </c>
      <c r="J88" t="s">
        <v>3417</v>
      </c>
      <c r="K88" t="s">
        <v>3418</v>
      </c>
      <c r="L88" t="s">
        <v>3419</v>
      </c>
      <c r="M88" t="s">
        <v>3420</v>
      </c>
      <c r="N88" t="s">
        <v>3421</v>
      </c>
      <c r="O88" t="s">
        <v>1936</v>
      </c>
      <c r="P88" t="s">
        <v>311</v>
      </c>
      <c r="Q88" t="s">
        <v>3175</v>
      </c>
    </row>
    <row r="89" spans="1:17">
      <c r="A89" s="600">
        <v>812224</v>
      </c>
      <c r="B89" t="s">
        <v>37</v>
      </c>
      <c r="C89" t="s">
        <v>3045</v>
      </c>
      <c r="D89" t="s">
        <v>3046</v>
      </c>
      <c r="E89" t="s">
        <v>1932</v>
      </c>
      <c r="F89" s="605" t="s">
        <v>3047</v>
      </c>
      <c r="G89" t="s">
        <v>3180</v>
      </c>
      <c r="H89" t="s">
        <v>23</v>
      </c>
      <c r="I89" t="s">
        <v>3181</v>
      </c>
      <c r="J89" t="s">
        <v>3182</v>
      </c>
      <c r="K89" t="s">
        <v>3183</v>
      </c>
      <c r="L89" t="s">
        <v>3184</v>
      </c>
      <c r="M89" t="s">
        <v>3185</v>
      </c>
      <c r="N89" t="s">
        <v>3186</v>
      </c>
      <c r="O89" t="s">
        <v>1933</v>
      </c>
      <c r="P89" t="s">
        <v>355</v>
      </c>
      <c r="Q89" t="s">
        <v>3143</v>
      </c>
    </row>
    <row r="90" spans="1:17">
      <c r="A90" s="600">
        <v>812224</v>
      </c>
      <c r="B90" t="s">
        <v>37</v>
      </c>
      <c r="C90" t="s">
        <v>3045</v>
      </c>
      <c r="D90" t="s">
        <v>3046</v>
      </c>
      <c r="E90" t="s">
        <v>1932</v>
      </c>
      <c r="F90" s="605" t="s">
        <v>3047</v>
      </c>
      <c r="G90" t="s">
        <v>3180</v>
      </c>
      <c r="H90" t="s">
        <v>23</v>
      </c>
      <c r="I90" t="s">
        <v>3181</v>
      </c>
      <c r="J90" t="s">
        <v>3182</v>
      </c>
      <c r="K90" t="s">
        <v>3183</v>
      </c>
      <c r="L90" t="s">
        <v>3184</v>
      </c>
      <c r="M90" t="s">
        <v>3185</v>
      </c>
      <c r="N90" t="s">
        <v>3186</v>
      </c>
      <c r="O90" t="s">
        <v>1933</v>
      </c>
      <c r="P90" t="s">
        <v>355</v>
      </c>
      <c r="Q90" t="s">
        <v>3143</v>
      </c>
    </row>
    <row r="91" spans="1:17">
      <c r="A91" s="600">
        <v>812224</v>
      </c>
      <c r="B91" t="s">
        <v>37</v>
      </c>
      <c r="C91" t="s">
        <v>3045</v>
      </c>
      <c r="D91" t="s">
        <v>3046</v>
      </c>
      <c r="E91" t="s">
        <v>1932</v>
      </c>
      <c r="F91" s="605" t="s">
        <v>3047</v>
      </c>
      <c r="G91" t="s">
        <v>3180</v>
      </c>
      <c r="H91" t="s">
        <v>23</v>
      </c>
      <c r="I91" t="s">
        <v>3181</v>
      </c>
      <c r="J91" t="s">
        <v>3182</v>
      </c>
      <c r="K91" t="s">
        <v>3183</v>
      </c>
      <c r="L91" t="s">
        <v>3184</v>
      </c>
      <c r="M91" t="s">
        <v>3185</v>
      </c>
      <c r="N91" t="s">
        <v>3186</v>
      </c>
      <c r="O91" t="s">
        <v>1933</v>
      </c>
      <c r="P91" t="s">
        <v>355</v>
      </c>
      <c r="Q91" t="s">
        <v>3143</v>
      </c>
    </row>
    <row r="92" spans="1:17">
      <c r="A92" s="600">
        <v>812224</v>
      </c>
      <c r="B92" t="s">
        <v>37</v>
      </c>
      <c r="C92" t="s">
        <v>3045</v>
      </c>
      <c r="D92" t="s">
        <v>3046</v>
      </c>
      <c r="E92" t="s">
        <v>1932</v>
      </c>
      <c r="F92" s="605" t="s">
        <v>3047</v>
      </c>
      <c r="G92" t="s">
        <v>3180</v>
      </c>
      <c r="H92" t="s">
        <v>23</v>
      </c>
      <c r="I92" t="s">
        <v>3181</v>
      </c>
      <c r="J92" t="s">
        <v>3182</v>
      </c>
      <c r="K92" t="s">
        <v>3183</v>
      </c>
      <c r="L92" t="s">
        <v>3184</v>
      </c>
      <c r="M92" t="s">
        <v>3185</v>
      </c>
      <c r="N92" t="s">
        <v>3186</v>
      </c>
      <c r="O92" t="s">
        <v>1933</v>
      </c>
      <c r="P92" t="s">
        <v>355</v>
      </c>
      <c r="Q92" t="s">
        <v>3143</v>
      </c>
    </row>
    <row r="93" spans="1:17">
      <c r="A93" s="600">
        <v>812224</v>
      </c>
      <c r="B93" t="s">
        <v>37</v>
      </c>
      <c r="C93" t="s">
        <v>3045</v>
      </c>
      <c r="D93" t="s">
        <v>3046</v>
      </c>
      <c r="E93" t="s">
        <v>1932</v>
      </c>
      <c r="F93" s="605" t="s">
        <v>3047</v>
      </c>
      <c r="G93" t="s">
        <v>3180</v>
      </c>
      <c r="H93" t="s">
        <v>23</v>
      </c>
      <c r="I93" t="s">
        <v>3181</v>
      </c>
      <c r="J93" t="s">
        <v>3182</v>
      </c>
      <c r="K93" t="s">
        <v>3183</v>
      </c>
      <c r="L93" t="s">
        <v>3184</v>
      </c>
      <c r="M93" t="s">
        <v>3185</v>
      </c>
      <c r="N93" t="s">
        <v>3186</v>
      </c>
      <c r="O93" t="s">
        <v>1933</v>
      </c>
      <c r="P93" t="s">
        <v>355</v>
      </c>
      <c r="Q93" t="s">
        <v>3143</v>
      </c>
    </row>
    <row r="94" spans="1:17">
      <c r="A94" s="600">
        <v>812224</v>
      </c>
      <c r="B94" t="s">
        <v>37</v>
      </c>
      <c r="C94" t="s">
        <v>3045</v>
      </c>
      <c r="D94" t="s">
        <v>3046</v>
      </c>
      <c r="E94" t="s">
        <v>1932</v>
      </c>
      <c r="F94" s="605" t="s">
        <v>3047</v>
      </c>
      <c r="G94" t="s">
        <v>3180</v>
      </c>
      <c r="H94" t="s">
        <v>23</v>
      </c>
      <c r="I94" t="s">
        <v>3181</v>
      </c>
      <c r="J94" t="s">
        <v>3182</v>
      </c>
      <c r="K94" t="s">
        <v>3183</v>
      </c>
      <c r="L94" t="s">
        <v>3184</v>
      </c>
      <c r="M94" t="s">
        <v>3185</v>
      </c>
      <c r="N94" t="s">
        <v>3186</v>
      </c>
      <c r="O94" t="s">
        <v>1933</v>
      </c>
      <c r="P94" t="s">
        <v>355</v>
      </c>
      <c r="Q94" t="s">
        <v>3143</v>
      </c>
    </row>
    <row r="95" spans="1:17">
      <c r="A95" s="600">
        <v>1110107</v>
      </c>
      <c r="B95" t="s">
        <v>49</v>
      </c>
      <c r="C95" t="s">
        <v>3045</v>
      </c>
      <c r="D95" t="s">
        <v>3046</v>
      </c>
      <c r="E95" t="s">
        <v>1935</v>
      </c>
      <c r="F95" s="605" t="s">
        <v>3047</v>
      </c>
      <c r="G95" t="s">
        <v>3422</v>
      </c>
      <c r="H95" t="s">
        <v>23</v>
      </c>
      <c r="I95" t="s">
        <v>3423</v>
      </c>
      <c r="J95" t="s">
        <v>3424</v>
      </c>
      <c r="K95" t="s">
        <v>3425</v>
      </c>
      <c r="L95" t="s">
        <v>3426</v>
      </c>
      <c r="M95" t="s">
        <v>3427</v>
      </c>
      <c r="N95" t="s">
        <v>3428</v>
      </c>
      <c r="O95" t="s">
        <v>1936</v>
      </c>
      <c r="P95" t="s">
        <v>368</v>
      </c>
      <c r="Q95" t="s">
        <v>3143</v>
      </c>
    </row>
    <row r="96" spans="1:17">
      <c r="A96" s="600">
        <v>1110107</v>
      </c>
      <c r="B96" t="s">
        <v>49</v>
      </c>
      <c r="C96" t="s">
        <v>3045</v>
      </c>
      <c r="D96" t="s">
        <v>3046</v>
      </c>
      <c r="E96" t="s">
        <v>1935</v>
      </c>
      <c r="F96" s="605" t="s">
        <v>3047</v>
      </c>
      <c r="G96" t="s">
        <v>3422</v>
      </c>
      <c r="H96" t="s">
        <v>23</v>
      </c>
      <c r="I96" t="s">
        <v>3423</v>
      </c>
      <c r="J96" t="s">
        <v>3424</v>
      </c>
      <c r="K96" t="s">
        <v>3425</v>
      </c>
      <c r="L96" t="s">
        <v>3426</v>
      </c>
      <c r="M96" t="s">
        <v>3427</v>
      </c>
      <c r="N96" t="s">
        <v>3428</v>
      </c>
      <c r="O96" t="s">
        <v>1936</v>
      </c>
      <c r="P96" t="s">
        <v>368</v>
      </c>
      <c r="Q96" t="s">
        <v>3143</v>
      </c>
    </row>
    <row r="97" spans="1:17">
      <c r="A97" s="600">
        <v>1110107</v>
      </c>
      <c r="B97" t="s">
        <v>49</v>
      </c>
      <c r="C97" t="s">
        <v>3045</v>
      </c>
      <c r="D97" t="s">
        <v>3046</v>
      </c>
      <c r="E97" t="s">
        <v>1935</v>
      </c>
      <c r="F97" s="605" t="s">
        <v>3047</v>
      </c>
      <c r="G97" t="s">
        <v>3422</v>
      </c>
      <c r="H97" t="s">
        <v>23</v>
      </c>
      <c r="I97" t="s">
        <v>3423</v>
      </c>
      <c r="J97" t="s">
        <v>3424</v>
      </c>
      <c r="K97" t="s">
        <v>3425</v>
      </c>
      <c r="L97" t="s">
        <v>3426</v>
      </c>
      <c r="M97" t="s">
        <v>3427</v>
      </c>
      <c r="N97" t="s">
        <v>3428</v>
      </c>
      <c r="O97" t="s">
        <v>1936</v>
      </c>
      <c r="P97" t="s">
        <v>368</v>
      </c>
      <c r="Q97" t="s">
        <v>3143</v>
      </c>
    </row>
    <row r="98" spans="1:17">
      <c r="A98" s="600">
        <v>1110107</v>
      </c>
      <c r="B98" t="s">
        <v>49</v>
      </c>
      <c r="C98" t="s">
        <v>3045</v>
      </c>
      <c r="D98" t="s">
        <v>3046</v>
      </c>
      <c r="E98" t="s">
        <v>1935</v>
      </c>
      <c r="F98" s="605" t="s">
        <v>3047</v>
      </c>
      <c r="G98" t="s">
        <v>3422</v>
      </c>
      <c r="H98" t="s">
        <v>23</v>
      </c>
      <c r="I98" t="s">
        <v>3423</v>
      </c>
      <c r="J98" t="s">
        <v>3424</v>
      </c>
      <c r="K98" t="s">
        <v>3425</v>
      </c>
      <c r="L98" t="s">
        <v>3426</v>
      </c>
      <c r="M98" t="s">
        <v>3427</v>
      </c>
      <c r="N98" t="s">
        <v>3428</v>
      </c>
      <c r="O98" t="s">
        <v>1936</v>
      </c>
      <c r="P98" t="s">
        <v>368</v>
      </c>
      <c r="Q98" t="s">
        <v>3143</v>
      </c>
    </row>
    <row r="99" spans="1:17">
      <c r="A99" s="600">
        <v>1110107</v>
      </c>
      <c r="B99" t="s">
        <v>49</v>
      </c>
      <c r="C99" t="s">
        <v>3045</v>
      </c>
      <c r="D99" t="s">
        <v>3046</v>
      </c>
      <c r="E99" t="s">
        <v>1935</v>
      </c>
      <c r="F99" s="605" t="s">
        <v>3047</v>
      </c>
      <c r="G99" t="s">
        <v>3422</v>
      </c>
      <c r="H99" t="s">
        <v>23</v>
      </c>
      <c r="I99" t="s">
        <v>3423</v>
      </c>
      <c r="J99" t="s">
        <v>3424</v>
      </c>
      <c r="K99" t="s">
        <v>3425</v>
      </c>
      <c r="L99" t="s">
        <v>3426</v>
      </c>
      <c r="M99" t="s">
        <v>3427</v>
      </c>
      <c r="N99" t="s">
        <v>3428</v>
      </c>
      <c r="O99" t="s">
        <v>1936</v>
      </c>
      <c r="P99" t="s">
        <v>368</v>
      </c>
      <c r="Q99" t="s">
        <v>3143</v>
      </c>
    </row>
    <row r="100" spans="1:17">
      <c r="A100" s="600">
        <v>1110107</v>
      </c>
      <c r="B100" t="s">
        <v>49</v>
      </c>
      <c r="C100" t="s">
        <v>3045</v>
      </c>
      <c r="D100" t="s">
        <v>3046</v>
      </c>
      <c r="E100" t="s">
        <v>1935</v>
      </c>
      <c r="F100" s="605" t="s">
        <v>3047</v>
      </c>
      <c r="G100" t="s">
        <v>3422</v>
      </c>
      <c r="H100" t="s">
        <v>23</v>
      </c>
      <c r="I100" t="s">
        <v>3423</v>
      </c>
      <c r="J100" t="s">
        <v>3424</v>
      </c>
      <c r="K100" t="s">
        <v>3425</v>
      </c>
      <c r="L100" t="s">
        <v>3426</v>
      </c>
      <c r="M100" t="s">
        <v>3427</v>
      </c>
      <c r="N100" t="s">
        <v>3428</v>
      </c>
      <c r="O100" t="s">
        <v>1936</v>
      </c>
      <c r="P100" t="s">
        <v>368</v>
      </c>
      <c r="Q100" t="s">
        <v>3143</v>
      </c>
    </row>
    <row r="101" spans="1:17">
      <c r="A101" s="600">
        <v>1110107</v>
      </c>
      <c r="B101" t="s">
        <v>49</v>
      </c>
      <c r="C101" t="s">
        <v>3045</v>
      </c>
      <c r="D101" t="s">
        <v>3046</v>
      </c>
      <c r="E101" t="s">
        <v>1935</v>
      </c>
      <c r="F101" s="605" t="s">
        <v>3047</v>
      </c>
      <c r="G101" t="s">
        <v>3422</v>
      </c>
      <c r="H101" t="s">
        <v>23</v>
      </c>
      <c r="I101" t="s">
        <v>3423</v>
      </c>
      <c r="J101" t="s">
        <v>3424</v>
      </c>
      <c r="K101" t="s">
        <v>3425</v>
      </c>
      <c r="L101" t="s">
        <v>3426</v>
      </c>
      <c r="M101" t="s">
        <v>3427</v>
      </c>
      <c r="N101" t="s">
        <v>3428</v>
      </c>
      <c r="O101" t="s">
        <v>1936</v>
      </c>
      <c r="P101" t="s">
        <v>368</v>
      </c>
      <c r="Q101" t="s">
        <v>3143</v>
      </c>
    </row>
    <row r="102" spans="1:17">
      <c r="A102" s="600">
        <v>1110107</v>
      </c>
      <c r="B102" t="s">
        <v>49</v>
      </c>
      <c r="C102" t="s">
        <v>3045</v>
      </c>
      <c r="D102" t="s">
        <v>3046</v>
      </c>
      <c r="E102" t="s">
        <v>1935</v>
      </c>
      <c r="F102" s="605" t="s">
        <v>3047</v>
      </c>
      <c r="G102" t="s">
        <v>3422</v>
      </c>
      <c r="H102" t="s">
        <v>23</v>
      </c>
      <c r="I102" t="s">
        <v>3423</v>
      </c>
      <c r="J102" t="s">
        <v>3424</v>
      </c>
      <c r="K102" t="s">
        <v>3425</v>
      </c>
      <c r="L102" t="s">
        <v>3426</v>
      </c>
      <c r="M102" t="s">
        <v>3427</v>
      </c>
      <c r="N102" t="s">
        <v>3428</v>
      </c>
      <c r="O102" t="s">
        <v>1936</v>
      </c>
      <c r="P102" t="s">
        <v>368</v>
      </c>
      <c r="Q102" t="s">
        <v>3143</v>
      </c>
    </row>
    <row r="103" spans="1:17">
      <c r="A103" s="600">
        <v>1110107</v>
      </c>
      <c r="B103" t="s">
        <v>49</v>
      </c>
      <c r="C103" t="s">
        <v>3045</v>
      </c>
      <c r="D103" t="s">
        <v>3046</v>
      </c>
      <c r="E103" t="s">
        <v>1935</v>
      </c>
      <c r="F103" s="605" t="s">
        <v>3047</v>
      </c>
      <c r="G103" t="s">
        <v>3422</v>
      </c>
      <c r="H103" t="s">
        <v>23</v>
      </c>
      <c r="I103" t="s">
        <v>3423</v>
      </c>
      <c r="J103" t="s">
        <v>3424</v>
      </c>
      <c r="K103" t="s">
        <v>3425</v>
      </c>
      <c r="L103" t="s">
        <v>3426</v>
      </c>
      <c r="M103" t="s">
        <v>3427</v>
      </c>
      <c r="N103" t="s">
        <v>3428</v>
      </c>
      <c r="O103" t="s">
        <v>1936</v>
      </c>
      <c r="P103" t="s">
        <v>368</v>
      </c>
      <c r="Q103" t="s">
        <v>3143</v>
      </c>
    </row>
    <row r="104" spans="1:17">
      <c r="A104" s="600">
        <v>1110107</v>
      </c>
      <c r="B104" t="s">
        <v>49</v>
      </c>
      <c r="C104" t="s">
        <v>3045</v>
      </c>
      <c r="D104" t="s">
        <v>3046</v>
      </c>
      <c r="E104" t="s">
        <v>1935</v>
      </c>
      <c r="F104" s="605" t="s">
        <v>3047</v>
      </c>
      <c r="G104" t="s">
        <v>3422</v>
      </c>
      <c r="H104" t="s">
        <v>23</v>
      </c>
      <c r="I104" t="s">
        <v>3423</v>
      </c>
      <c r="J104" t="s">
        <v>3424</v>
      </c>
      <c r="K104" t="s">
        <v>3425</v>
      </c>
      <c r="L104" t="s">
        <v>3426</v>
      </c>
      <c r="M104" t="s">
        <v>3427</v>
      </c>
      <c r="N104" t="s">
        <v>3428</v>
      </c>
      <c r="O104" t="s">
        <v>1936</v>
      </c>
      <c r="P104" t="s">
        <v>368</v>
      </c>
      <c r="Q104" t="s">
        <v>3143</v>
      </c>
    </row>
    <row r="105" spans="1:17">
      <c r="A105" s="600">
        <v>1210253</v>
      </c>
      <c r="B105" t="s">
        <v>39</v>
      </c>
      <c r="C105" t="s">
        <v>3045</v>
      </c>
      <c r="D105" t="s">
        <v>3046</v>
      </c>
      <c r="E105" t="s">
        <v>1935</v>
      </c>
      <c r="F105" s="605" t="s">
        <v>3047</v>
      </c>
      <c r="G105" t="s">
        <v>3429</v>
      </c>
      <c r="H105" t="s">
        <v>23</v>
      </c>
      <c r="I105" t="s">
        <v>3430</v>
      </c>
      <c r="J105" t="s">
        <v>3431</v>
      </c>
      <c r="K105" t="s">
        <v>3432</v>
      </c>
      <c r="L105" t="s">
        <v>3433</v>
      </c>
      <c r="M105" t="s">
        <v>3434</v>
      </c>
      <c r="N105" t="s">
        <v>3435</v>
      </c>
      <c r="O105" t="s">
        <v>1936</v>
      </c>
      <c r="P105" t="s">
        <v>365</v>
      </c>
      <c r="Q105" t="s">
        <v>3143</v>
      </c>
    </row>
    <row r="106" spans="1:17">
      <c r="A106" s="600">
        <v>1210253</v>
      </c>
      <c r="B106" t="s">
        <v>39</v>
      </c>
      <c r="C106" t="s">
        <v>3045</v>
      </c>
      <c r="D106" t="s">
        <v>3046</v>
      </c>
      <c r="E106" t="s">
        <v>1935</v>
      </c>
      <c r="F106" s="605" t="s">
        <v>3047</v>
      </c>
      <c r="G106" t="s">
        <v>3429</v>
      </c>
      <c r="H106" t="s">
        <v>23</v>
      </c>
      <c r="I106" t="s">
        <v>3430</v>
      </c>
      <c r="J106" t="s">
        <v>3431</v>
      </c>
      <c r="K106" t="s">
        <v>3432</v>
      </c>
      <c r="L106" t="s">
        <v>3433</v>
      </c>
      <c r="M106" t="s">
        <v>3434</v>
      </c>
      <c r="N106" t="s">
        <v>3435</v>
      </c>
      <c r="O106" t="s">
        <v>1936</v>
      </c>
      <c r="P106" t="s">
        <v>365</v>
      </c>
      <c r="Q106" t="s">
        <v>3143</v>
      </c>
    </row>
    <row r="107" spans="1:17">
      <c r="A107" s="600">
        <v>1210253</v>
      </c>
      <c r="B107" t="s">
        <v>39</v>
      </c>
      <c r="C107" t="s">
        <v>3045</v>
      </c>
      <c r="D107" t="s">
        <v>3046</v>
      </c>
      <c r="E107" t="s">
        <v>1935</v>
      </c>
      <c r="F107" s="605" t="s">
        <v>3047</v>
      </c>
      <c r="G107" t="s">
        <v>3429</v>
      </c>
      <c r="H107" t="s">
        <v>23</v>
      </c>
      <c r="I107" t="s">
        <v>3430</v>
      </c>
      <c r="J107" t="s">
        <v>3431</v>
      </c>
      <c r="K107" t="s">
        <v>3432</v>
      </c>
      <c r="L107" t="s">
        <v>3433</v>
      </c>
      <c r="M107" t="s">
        <v>3434</v>
      </c>
      <c r="N107" t="s">
        <v>3435</v>
      </c>
      <c r="O107" t="s">
        <v>1936</v>
      </c>
      <c r="P107" t="s">
        <v>365</v>
      </c>
      <c r="Q107" t="s">
        <v>3143</v>
      </c>
    </row>
    <row r="108" spans="1:17">
      <c r="A108" s="600">
        <v>1210253</v>
      </c>
      <c r="B108" t="s">
        <v>39</v>
      </c>
      <c r="C108" t="s">
        <v>3045</v>
      </c>
      <c r="D108" t="s">
        <v>3046</v>
      </c>
      <c r="E108" t="s">
        <v>1935</v>
      </c>
      <c r="F108" s="605" t="s">
        <v>3047</v>
      </c>
      <c r="G108" t="s">
        <v>3429</v>
      </c>
      <c r="H108" t="s">
        <v>23</v>
      </c>
      <c r="I108" t="s">
        <v>3430</v>
      </c>
      <c r="J108" t="s">
        <v>3431</v>
      </c>
      <c r="K108" t="s">
        <v>3432</v>
      </c>
      <c r="L108" t="s">
        <v>3433</v>
      </c>
      <c r="M108" t="s">
        <v>3434</v>
      </c>
      <c r="N108" t="s">
        <v>3435</v>
      </c>
      <c r="O108" t="s">
        <v>1936</v>
      </c>
      <c r="P108" t="s">
        <v>365</v>
      </c>
      <c r="Q108" t="s">
        <v>3143</v>
      </c>
    </row>
    <row r="109" spans="1:17">
      <c r="A109" s="600">
        <v>1210253</v>
      </c>
      <c r="B109" t="s">
        <v>39</v>
      </c>
      <c r="C109" t="s">
        <v>3045</v>
      </c>
      <c r="D109" t="s">
        <v>3046</v>
      </c>
      <c r="E109" t="s">
        <v>1935</v>
      </c>
      <c r="F109" s="605" t="s">
        <v>3047</v>
      </c>
      <c r="G109" t="s">
        <v>3429</v>
      </c>
      <c r="H109" t="s">
        <v>23</v>
      </c>
      <c r="I109" t="s">
        <v>3430</v>
      </c>
      <c r="J109" t="s">
        <v>3431</v>
      </c>
      <c r="K109" t="s">
        <v>3432</v>
      </c>
      <c r="L109" t="s">
        <v>3433</v>
      </c>
      <c r="M109" t="s">
        <v>3434</v>
      </c>
      <c r="N109" t="s">
        <v>3435</v>
      </c>
      <c r="O109" t="s">
        <v>1936</v>
      </c>
      <c r="P109" t="s">
        <v>365</v>
      </c>
      <c r="Q109" t="s">
        <v>3143</v>
      </c>
    </row>
    <row r="110" spans="1:17">
      <c r="A110" s="600">
        <v>1210253</v>
      </c>
      <c r="B110" t="s">
        <v>39</v>
      </c>
      <c r="C110" t="s">
        <v>3045</v>
      </c>
      <c r="D110" t="s">
        <v>3046</v>
      </c>
      <c r="E110" t="s">
        <v>1935</v>
      </c>
      <c r="F110" s="605" t="s">
        <v>3047</v>
      </c>
      <c r="G110" t="s">
        <v>3429</v>
      </c>
      <c r="H110" t="s">
        <v>23</v>
      </c>
      <c r="I110" t="s">
        <v>3430</v>
      </c>
      <c r="J110" t="s">
        <v>3431</v>
      </c>
      <c r="K110" t="s">
        <v>3432</v>
      </c>
      <c r="L110" t="s">
        <v>3433</v>
      </c>
      <c r="M110" t="s">
        <v>3434</v>
      </c>
      <c r="N110" t="s">
        <v>3435</v>
      </c>
      <c r="O110" t="s">
        <v>1936</v>
      </c>
      <c r="P110" t="s">
        <v>365</v>
      </c>
      <c r="Q110" t="s">
        <v>3143</v>
      </c>
    </row>
    <row r="111" spans="1:17">
      <c r="A111" s="600">
        <v>1210253</v>
      </c>
      <c r="B111" t="s">
        <v>39</v>
      </c>
      <c r="C111" t="s">
        <v>3045</v>
      </c>
      <c r="D111" t="s">
        <v>3046</v>
      </c>
      <c r="E111" t="s">
        <v>1935</v>
      </c>
      <c r="F111" s="605" t="s">
        <v>3047</v>
      </c>
      <c r="G111" t="s">
        <v>3429</v>
      </c>
      <c r="H111" t="s">
        <v>23</v>
      </c>
      <c r="I111" t="s">
        <v>3430</v>
      </c>
      <c r="J111" t="s">
        <v>3431</v>
      </c>
      <c r="K111" t="s">
        <v>3432</v>
      </c>
      <c r="L111" t="s">
        <v>3433</v>
      </c>
      <c r="M111" t="s">
        <v>3434</v>
      </c>
      <c r="N111" t="s">
        <v>3435</v>
      </c>
      <c r="O111" t="s">
        <v>1936</v>
      </c>
      <c r="P111" t="s">
        <v>365</v>
      </c>
      <c r="Q111" t="s">
        <v>3143</v>
      </c>
    </row>
    <row r="112" spans="1:17">
      <c r="A112" s="600">
        <v>1210253</v>
      </c>
      <c r="B112" t="s">
        <v>39</v>
      </c>
      <c r="C112" t="s">
        <v>3045</v>
      </c>
      <c r="D112" t="s">
        <v>3046</v>
      </c>
      <c r="E112" t="s">
        <v>1935</v>
      </c>
      <c r="F112" s="605" t="s">
        <v>3047</v>
      </c>
      <c r="G112" t="s">
        <v>3429</v>
      </c>
      <c r="H112" t="s">
        <v>23</v>
      </c>
      <c r="I112" t="s">
        <v>3430</v>
      </c>
      <c r="J112" t="s">
        <v>3431</v>
      </c>
      <c r="K112" t="s">
        <v>3432</v>
      </c>
      <c r="L112" t="s">
        <v>3433</v>
      </c>
      <c r="M112" t="s">
        <v>3434</v>
      </c>
      <c r="N112" t="s">
        <v>3435</v>
      </c>
      <c r="O112" t="s">
        <v>1936</v>
      </c>
      <c r="P112" t="s">
        <v>365</v>
      </c>
      <c r="Q112" t="s">
        <v>3143</v>
      </c>
    </row>
    <row r="113" spans="1:17">
      <c r="A113" s="600">
        <v>1210253</v>
      </c>
      <c r="B113" t="s">
        <v>39</v>
      </c>
      <c r="C113" t="s">
        <v>3045</v>
      </c>
      <c r="D113" t="s">
        <v>3046</v>
      </c>
      <c r="E113" t="s">
        <v>1935</v>
      </c>
      <c r="F113" s="605" t="s">
        <v>3047</v>
      </c>
      <c r="G113" t="s">
        <v>3429</v>
      </c>
      <c r="H113" t="s">
        <v>23</v>
      </c>
      <c r="I113" t="s">
        <v>3430</v>
      </c>
      <c r="J113" t="s">
        <v>3431</v>
      </c>
      <c r="K113" t="s">
        <v>3432</v>
      </c>
      <c r="L113" t="s">
        <v>3433</v>
      </c>
      <c r="M113" t="s">
        <v>3434</v>
      </c>
      <c r="N113" t="s">
        <v>3435</v>
      </c>
      <c r="O113" t="s">
        <v>1936</v>
      </c>
      <c r="P113" t="s">
        <v>365</v>
      </c>
      <c r="Q113" t="s">
        <v>3143</v>
      </c>
    </row>
    <row r="114" spans="1:17">
      <c r="A114" s="600">
        <v>1210253</v>
      </c>
      <c r="B114" t="s">
        <v>39</v>
      </c>
      <c r="C114" t="s">
        <v>3045</v>
      </c>
      <c r="D114" t="s">
        <v>3046</v>
      </c>
      <c r="E114" t="s">
        <v>1935</v>
      </c>
      <c r="F114" s="605" t="s">
        <v>3047</v>
      </c>
      <c r="G114" t="s">
        <v>3429</v>
      </c>
      <c r="H114" t="s">
        <v>23</v>
      </c>
      <c r="I114" t="s">
        <v>3430</v>
      </c>
      <c r="J114" t="s">
        <v>3431</v>
      </c>
      <c r="K114" t="s">
        <v>3432</v>
      </c>
      <c r="L114" t="s">
        <v>3433</v>
      </c>
      <c r="M114" t="s">
        <v>3434</v>
      </c>
      <c r="N114" t="s">
        <v>3435</v>
      </c>
      <c r="O114" t="s">
        <v>1936</v>
      </c>
      <c r="P114" t="s">
        <v>365</v>
      </c>
      <c r="Q114" t="s">
        <v>3143</v>
      </c>
    </row>
    <row r="115" spans="1:17">
      <c r="A115" s="600">
        <v>1210253</v>
      </c>
      <c r="B115" t="s">
        <v>39</v>
      </c>
      <c r="C115" t="s">
        <v>3045</v>
      </c>
      <c r="D115" t="s">
        <v>3046</v>
      </c>
      <c r="E115" t="s">
        <v>1935</v>
      </c>
      <c r="F115" s="605" t="s">
        <v>3047</v>
      </c>
      <c r="G115" t="s">
        <v>3429</v>
      </c>
      <c r="H115" t="s">
        <v>23</v>
      </c>
      <c r="I115" t="s">
        <v>3430</v>
      </c>
      <c r="J115" t="s">
        <v>3431</v>
      </c>
      <c r="K115" t="s">
        <v>3432</v>
      </c>
      <c r="L115" t="s">
        <v>3433</v>
      </c>
      <c r="M115" t="s">
        <v>3434</v>
      </c>
      <c r="N115" t="s">
        <v>3435</v>
      </c>
      <c r="O115" t="s">
        <v>1936</v>
      </c>
      <c r="P115" t="s">
        <v>365</v>
      </c>
      <c r="Q115" t="s">
        <v>3143</v>
      </c>
    </row>
    <row r="116" spans="1:17">
      <c r="A116" s="600">
        <v>1310491</v>
      </c>
      <c r="B116" t="s">
        <v>32</v>
      </c>
      <c r="C116" t="s">
        <v>3045</v>
      </c>
      <c r="D116" t="s">
        <v>3046</v>
      </c>
      <c r="E116" t="s">
        <v>1932</v>
      </c>
      <c r="F116" s="605" t="s">
        <v>3047</v>
      </c>
      <c r="G116" t="s">
        <v>3436</v>
      </c>
      <c r="H116" t="s">
        <v>3437</v>
      </c>
      <c r="I116" t="s">
        <v>3438</v>
      </c>
      <c r="J116" t="s">
        <v>3439</v>
      </c>
      <c r="K116" t="s">
        <v>3440</v>
      </c>
      <c r="L116" t="s">
        <v>3441</v>
      </c>
      <c r="M116" t="s">
        <v>3442</v>
      </c>
      <c r="N116" t="s">
        <v>3443</v>
      </c>
      <c r="O116" t="s">
        <v>1933</v>
      </c>
      <c r="P116" t="s">
        <v>310</v>
      </c>
      <c r="Q116" t="s">
        <v>3175</v>
      </c>
    </row>
    <row r="117" spans="1:17">
      <c r="A117" s="600">
        <v>1310491</v>
      </c>
      <c r="B117" t="s">
        <v>32</v>
      </c>
      <c r="C117" t="s">
        <v>3045</v>
      </c>
      <c r="D117" t="s">
        <v>3046</v>
      </c>
      <c r="E117" t="s">
        <v>1932</v>
      </c>
      <c r="F117" s="605" t="s">
        <v>3047</v>
      </c>
      <c r="G117" t="s">
        <v>3436</v>
      </c>
      <c r="H117" t="s">
        <v>3437</v>
      </c>
      <c r="I117" t="s">
        <v>3438</v>
      </c>
      <c r="J117" t="s">
        <v>3439</v>
      </c>
      <c r="K117" t="s">
        <v>3440</v>
      </c>
      <c r="L117" t="s">
        <v>3441</v>
      </c>
      <c r="M117" t="s">
        <v>3442</v>
      </c>
      <c r="N117" t="s">
        <v>3443</v>
      </c>
      <c r="O117" t="s">
        <v>1933</v>
      </c>
      <c r="P117" t="s">
        <v>310</v>
      </c>
      <c r="Q117" t="s">
        <v>3175</v>
      </c>
    </row>
    <row r="118" spans="1:17">
      <c r="A118" s="600">
        <v>1310491</v>
      </c>
      <c r="B118" t="s">
        <v>32</v>
      </c>
      <c r="C118" t="s">
        <v>3045</v>
      </c>
      <c r="D118" t="s">
        <v>3046</v>
      </c>
      <c r="E118" t="s">
        <v>1932</v>
      </c>
      <c r="F118" s="605" t="s">
        <v>3047</v>
      </c>
      <c r="G118" t="s">
        <v>3436</v>
      </c>
      <c r="H118" t="s">
        <v>3437</v>
      </c>
      <c r="I118" t="s">
        <v>3438</v>
      </c>
      <c r="J118" t="s">
        <v>3439</v>
      </c>
      <c r="K118" t="s">
        <v>3440</v>
      </c>
      <c r="L118" t="s">
        <v>3441</v>
      </c>
      <c r="M118" t="s">
        <v>3442</v>
      </c>
      <c r="N118" t="s">
        <v>3443</v>
      </c>
      <c r="O118" t="s">
        <v>1933</v>
      </c>
      <c r="P118" t="s">
        <v>310</v>
      </c>
      <c r="Q118" t="s">
        <v>3175</v>
      </c>
    </row>
    <row r="119" spans="1:17">
      <c r="A119" s="600">
        <v>1310491</v>
      </c>
      <c r="B119" t="s">
        <v>32</v>
      </c>
      <c r="C119" t="s">
        <v>3045</v>
      </c>
      <c r="D119" t="s">
        <v>3046</v>
      </c>
      <c r="E119" t="s">
        <v>1932</v>
      </c>
      <c r="F119" s="605" t="s">
        <v>3047</v>
      </c>
      <c r="G119" t="s">
        <v>3436</v>
      </c>
      <c r="H119" t="s">
        <v>3437</v>
      </c>
      <c r="I119" t="s">
        <v>3438</v>
      </c>
      <c r="J119" t="s">
        <v>3439</v>
      </c>
      <c r="K119" t="s">
        <v>3440</v>
      </c>
      <c r="L119" t="s">
        <v>3441</v>
      </c>
      <c r="M119" t="s">
        <v>3442</v>
      </c>
      <c r="N119" t="s">
        <v>3443</v>
      </c>
      <c r="O119" t="s">
        <v>1933</v>
      </c>
      <c r="P119" t="s">
        <v>310</v>
      </c>
      <c r="Q119" t="s">
        <v>3175</v>
      </c>
    </row>
    <row r="120" spans="1:17">
      <c r="A120" s="600">
        <v>1310491</v>
      </c>
      <c r="B120" t="s">
        <v>32</v>
      </c>
      <c r="C120" t="s">
        <v>3045</v>
      </c>
      <c r="D120" t="s">
        <v>3046</v>
      </c>
      <c r="E120" t="s">
        <v>1932</v>
      </c>
      <c r="F120" s="605" t="s">
        <v>3047</v>
      </c>
      <c r="G120" t="s">
        <v>3436</v>
      </c>
      <c r="H120" t="s">
        <v>3437</v>
      </c>
      <c r="I120" t="s">
        <v>3438</v>
      </c>
      <c r="J120" t="s">
        <v>3439</v>
      </c>
      <c r="K120" t="s">
        <v>3440</v>
      </c>
      <c r="L120" t="s">
        <v>3441</v>
      </c>
      <c r="M120" t="s">
        <v>3442</v>
      </c>
      <c r="N120" t="s">
        <v>3443</v>
      </c>
      <c r="O120" t="s">
        <v>1933</v>
      </c>
      <c r="P120" t="s">
        <v>310</v>
      </c>
      <c r="Q120" t="s">
        <v>3175</v>
      </c>
    </row>
    <row r="121" spans="1:17">
      <c r="A121" s="600">
        <v>1310491</v>
      </c>
      <c r="B121" t="s">
        <v>32</v>
      </c>
      <c r="C121" t="s">
        <v>3045</v>
      </c>
      <c r="D121" t="s">
        <v>3046</v>
      </c>
      <c r="E121" t="s">
        <v>1932</v>
      </c>
      <c r="F121" s="605" t="s">
        <v>3047</v>
      </c>
      <c r="G121" t="s">
        <v>3436</v>
      </c>
      <c r="H121" t="s">
        <v>3437</v>
      </c>
      <c r="I121" t="s">
        <v>3438</v>
      </c>
      <c r="J121" t="s">
        <v>3439</v>
      </c>
      <c r="K121" t="s">
        <v>3440</v>
      </c>
      <c r="L121" t="s">
        <v>3441</v>
      </c>
      <c r="M121" t="s">
        <v>3442</v>
      </c>
      <c r="N121" t="s">
        <v>3443</v>
      </c>
      <c r="O121" t="s">
        <v>1933</v>
      </c>
      <c r="P121" t="s">
        <v>310</v>
      </c>
      <c r="Q121" t="s">
        <v>3175</v>
      </c>
    </row>
    <row r="122" spans="1:17">
      <c r="A122" s="600">
        <v>1310491</v>
      </c>
      <c r="B122" t="s">
        <v>32</v>
      </c>
      <c r="C122" t="s">
        <v>3045</v>
      </c>
      <c r="D122" t="s">
        <v>3046</v>
      </c>
      <c r="E122" t="s">
        <v>1932</v>
      </c>
      <c r="F122" s="605" t="s">
        <v>3047</v>
      </c>
      <c r="G122" t="s">
        <v>3436</v>
      </c>
      <c r="H122" t="s">
        <v>3437</v>
      </c>
      <c r="I122" t="s">
        <v>3438</v>
      </c>
      <c r="J122" t="s">
        <v>3439</v>
      </c>
      <c r="K122" t="s">
        <v>3440</v>
      </c>
      <c r="L122" t="s">
        <v>3441</v>
      </c>
      <c r="M122" t="s">
        <v>3442</v>
      </c>
      <c r="N122" t="s">
        <v>3443</v>
      </c>
      <c r="O122" t="s">
        <v>1933</v>
      </c>
      <c r="P122" t="s">
        <v>310</v>
      </c>
      <c r="Q122" t="s">
        <v>3175</v>
      </c>
    </row>
    <row r="123" spans="1:17">
      <c r="A123" s="600">
        <v>1310491</v>
      </c>
      <c r="B123" t="s">
        <v>32</v>
      </c>
      <c r="C123" t="s">
        <v>3045</v>
      </c>
      <c r="D123" t="s">
        <v>3046</v>
      </c>
      <c r="E123" t="s">
        <v>1932</v>
      </c>
      <c r="F123" s="605" t="s">
        <v>3047</v>
      </c>
      <c r="G123" t="s">
        <v>3436</v>
      </c>
      <c r="H123" t="s">
        <v>3437</v>
      </c>
      <c r="I123" t="s">
        <v>3438</v>
      </c>
      <c r="J123" t="s">
        <v>3439</v>
      </c>
      <c r="K123" t="s">
        <v>3440</v>
      </c>
      <c r="L123" t="s">
        <v>3441</v>
      </c>
      <c r="M123" t="s">
        <v>3442</v>
      </c>
      <c r="N123" t="s">
        <v>3443</v>
      </c>
      <c r="O123" t="s">
        <v>1933</v>
      </c>
      <c r="P123" t="s">
        <v>310</v>
      </c>
      <c r="Q123" t="s">
        <v>3175</v>
      </c>
    </row>
    <row r="124" spans="1:17">
      <c r="A124" s="600">
        <v>1510462</v>
      </c>
      <c r="B124" t="s">
        <v>41</v>
      </c>
      <c r="C124" t="s">
        <v>3045</v>
      </c>
      <c r="D124" t="s">
        <v>3046</v>
      </c>
      <c r="E124" t="s">
        <v>1935</v>
      </c>
      <c r="F124" s="605" t="s">
        <v>3047</v>
      </c>
      <c r="G124" t="s">
        <v>3444</v>
      </c>
      <c r="H124" t="s">
        <v>23</v>
      </c>
      <c r="I124" t="s">
        <v>3445</v>
      </c>
      <c r="J124" t="s">
        <v>3446</v>
      </c>
      <c r="K124" t="s">
        <v>3447</v>
      </c>
      <c r="L124" t="s">
        <v>3448</v>
      </c>
      <c r="M124" t="s">
        <v>3449</v>
      </c>
      <c r="N124" t="s">
        <v>3450</v>
      </c>
      <c r="O124" t="s">
        <v>1936</v>
      </c>
      <c r="P124" t="s">
        <v>306</v>
      </c>
      <c r="Q124" t="s">
        <v>3143</v>
      </c>
    </row>
    <row r="125" spans="1:17">
      <c r="A125" s="600">
        <v>1510462</v>
      </c>
      <c r="B125" t="s">
        <v>41</v>
      </c>
      <c r="C125" t="s">
        <v>3045</v>
      </c>
      <c r="D125" t="s">
        <v>3046</v>
      </c>
      <c r="E125" t="s">
        <v>1935</v>
      </c>
      <c r="F125" s="605" t="s">
        <v>3047</v>
      </c>
      <c r="G125" t="s">
        <v>3444</v>
      </c>
      <c r="H125" t="s">
        <v>23</v>
      </c>
      <c r="I125" t="s">
        <v>3445</v>
      </c>
      <c r="J125" t="s">
        <v>3446</v>
      </c>
      <c r="K125" t="s">
        <v>3447</v>
      </c>
      <c r="L125" t="s">
        <v>3448</v>
      </c>
      <c r="M125" t="s">
        <v>3449</v>
      </c>
      <c r="N125" t="s">
        <v>3450</v>
      </c>
      <c r="O125" t="s">
        <v>1936</v>
      </c>
      <c r="P125" t="s">
        <v>306</v>
      </c>
      <c r="Q125" t="s">
        <v>3143</v>
      </c>
    </row>
    <row r="126" spans="1:17">
      <c r="A126" s="600">
        <v>1510462</v>
      </c>
      <c r="B126" t="s">
        <v>41</v>
      </c>
      <c r="C126" t="s">
        <v>3045</v>
      </c>
      <c r="D126" t="s">
        <v>3046</v>
      </c>
      <c r="E126" t="s">
        <v>1935</v>
      </c>
      <c r="F126" s="605" t="s">
        <v>3047</v>
      </c>
      <c r="G126" t="s">
        <v>3444</v>
      </c>
      <c r="H126" t="s">
        <v>23</v>
      </c>
      <c r="I126" t="s">
        <v>3445</v>
      </c>
      <c r="J126" t="s">
        <v>3446</v>
      </c>
      <c r="K126" t="s">
        <v>3447</v>
      </c>
      <c r="L126" t="s">
        <v>3448</v>
      </c>
      <c r="M126" t="s">
        <v>3449</v>
      </c>
      <c r="N126" t="s">
        <v>3450</v>
      </c>
      <c r="O126" t="s">
        <v>1936</v>
      </c>
      <c r="P126" t="s">
        <v>306</v>
      </c>
      <c r="Q126" t="s">
        <v>3143</v>
      </c>
    </row>
    <row r="127" spans="1:17">
      <c r="A127" s="600">
        <v>1510462</v>
      </c>
      <c r="B127" t="s">
        <v>41</v>
      </c>
      <c r="C127" t="s">
        <v>3045</v>
      </c>
      <c r="D127" t="s">
        <v>3046</v>
      </c>
      <c r="E127" t="s">
        <v>1935</v>
      </c>
      <c r="F127" s="605" t="s">
        <v>3047</v>
      </c>
      <c r="G127" t="s">
        <v>3444</v>
      </c>
      <c r="H127" t="s">
        <v>23</v>
      </c>
      <c r="I127" t="s">
        <v>3445</v>
      </c>
      <c r="J127" t="s">
        <v>3446</v>
      </c>
      <c r="K127" t="s">
        <v>3447</v>
      </c>
      <c r="L127" t="s">
        <v>3448</v>
      </c>
      <c r="M127" t="s">
        <v>3449</v>
      </c>
      <c r="N127" t="s">
        <v>3450</v>
      </c>
      <c r="O127" t="s">
        <v>1936</v>
      </c>
      <c r="P127" t="s">
        <v>306</v>
      </c>
      <c r="Q127" t="s">
        <v>3143</v>
      </c>
    </row>
    <row r="128" spans="1:17">
      <c r="A128" s="600">
        <v>1510462</v>
      </c>
      <c r="B128" t="s">
        <v>41</v>
      </c>
      <c r="C128" t="s">
        <v>3045</v>
      </c>
      <c r="D128" t="s">
        <v>3046</v>
      </c>
      <c r="E128" t="s">
        <v>1935</v>
      </c>
      <c r="F128" s="605" t="s">
        <v>3047</v>
      </c>
      <c r="G128" t="s">
        <v>3444</v>
      </c>
      <c r="H128" t="s">
        <v>23</v>
      </c>
      <c r="I128" t="s">
        <v>3445</v>
      </c>
      <c r="J128" t="s">
        <v>3446</v>
      </c>
      <c r="K128" t="s">
        <v>3447</v>
      </c>
      <c r="L128" t="s">
        <v>3448</v>
      </c>
      <c r="M128" t="s">
        <v>3449</v>
      </c>
      <c r="N128" t="s">
        <v>3450</v>
      </c>
      <c r="O128" t="s">
        <v>1936</v>
      </c>
      <c r="P128" t="s">
        <v>306</v>
      </c>
      <c r="Q128" t="s">
        <v>3143</v>
      </c>
    </row>
    <row r="129" spans="1:17">
      <c r="A129" s="600">
        <v>1510462</v>
      </c>
      <c r="B129" t="s">
        <v>41</v>
      </c>
      <c r="C129" t="s">
        <v>3045</v>
      </c>
      <c r="D129" t="s">
        <v>3046</v>
      </c>
      <c r="E129" t="s">
        <v>1935</v>
      </c>
      <c r="F129" s="605" t="s">
        <v>3047</v>
      </c>
      <c r="G129" t="s">
        <v>3444</v>
      </c>
      <c r="H129" t="s">
        <v>23</v>
      </c>
      <c r="I129" t="s">
        <v>3445</v>
      </c>
      <c r="J129" t="s">
        <v>3446</v>
      </c>
      <c r="K129" t="s">
        <v>3447</v>
      </c>
      <c r="L129" t="s">
        <v>3448</v>
      </c>
      <c r="M129" t="s">
        <v>3449</v>
      </c>
      <c r="N129" t="s">
        <v>3450</v>
      </c>
      <c r="O129" t="s">
        <v>1936</v>
      </c>
      <c r="P129" t="s">
        <v>306</v>
      </c>
      <c r="Q129" t="s">
        <v>3143</v>
      </c>
    </row>
    <row r="130" spans="1:17">
      <c r="A130" s="600">
        <v>1510462</v>
      </c>
      <c r="B130" t="s">
        <v>41</v>
      </c>
      <c r="C130" t="s">
        <v>3045</v>
      </c>
      <c r="D130" t="s">
        <v>3046</v>
      </c>
      <c r="E130" t="s">
        <v>1935</v>
      </c>
      <c r="F130" s="605" t="s">
        <v>3047</v>
      </c>
      <c r="G130" t="s">
        <v>3444</v>
      </c>
      <c r="H130" t="s">
        <v>23</v>
      </c>
      <c r="I130" t="s">
        <v>3445</v>
      </c>
      <c r="J130" t="s">
        <v>3446</v>
      </c>
      <c r="K130" t="s">
        <v>3447</v>
      </c>
      <c r="L130" t="s">
        <v>3448</v>
      </c>
      <c r="M130" t="s">
        <v>3449</v>
      </c>
      <c r="N130" t="s">
        <v>3450</v>
      </c>
      <c r="O130" t="s">
        <v>1936</v>
      </c>
      <c r="P130" t="s">
        <v>306</v>
      </c>
      <c r="Q130" t="s">
        <v>3143</v>
      </c>
    </row>
    <row r="131" spans="1:17">
      <c r="A131" s="600">
        <v>1510462</v>
      </c>
      <c r="B131" t="s">
        <v>41</v>
      </c>
      <c r="C131" t="s">
        <v>3045</v>
      </c>
      <c r="D131" t="s">
        <v>3046</v>
      </c>
      <c r="E131" t="s">
        <v>1935</v>
      </c>
      <c r="F131" s="605" t="s">
        <v>3047</v>
      </c>
      <c r="G131" t="s">
        <v>3444</v>
      </c>
      <c r="H131" t="s">
        <v>23</v>
      </c>
      <c r="I131" t="s">
        <v>3445</v>
      </c>
      <c r="J131" t="s">
        <v>3446</v>
      </c>
      <c r="K131" t="s">
        <v>3447</v>
      </c>
      <c r="L131" t="s">
        <v>3448</v>
      </c>
      <c r="M131" t="s">
        <v>3449</v>
      </c>
      <c r="N131" t="s">
        <v>3450</v>
      </c>
      <c r="O131" t="s">
        <v>1936</v>
      </c>
      <c r="P131" t="s">
        <v>306</v>
      </c>
      <c r="Q131" t="s">
        <v>3143</v>
      </c>
    </row>
    <row r="132" spans="1:17">
      <c r="A132" s="600">
        <v>1510462</v>
      </c>
      <c r="B132" t="s">
        <v>41</v>
      </c>
      <c r="C132" t="s">
        <v>3045</v>
      </c>
      <c r="D132" t="s">
        <v>3046</v>
      </c>
      <c r="E132" t="s">
        <v>1935</v>
      </c>
      <c r="F132" s="605" t="s">
        <v>3047</v>
      </c>
      <c r="G132" t="s">
        <v>3444</v>
      </c>
      <c r="H132" t="s">
        <v>23</v>
      </c>
      <c r="I132" t="s">
        <v>3445</v>
      </c>
      <c r="J132" t="s">
        <v>3446</v>
      </c>
      <c r="K132" t="s">
        <v>3447</v>
      </c>
      <c r="L132" t="s">
        <v>3448</v>
      </c>
      <c r="M132" t="s">
        <v>3449</v>
      </c>
      <c r="N132" t="s">
        <v>3450</v>
      </c>
      <c r="O132" t="s">
        <v>1936</v>
      </c>
      <c r="P132" t="s">
        <v>306</v>
      </c>
      <c r="Q132" t="s">
        <v>3143</v>
      </c>
    </row>
    <row r="133" spans="1:17">
      <c r="A133" s="600">
        <v>1510462</v>
      </c>
      <c r="B133" t="s">
        <v>41</v>
      </c>
      <c r="C133" t="s">
        <v>3045</v>
      </c>
      <c r="D133" t="s">
        <v>3046</v>
      </c>
      <c r="E133" t="s">
        <v>1935</v>
      </c>
      <c r="F133" s="605" t="s">
        <v>3047</v>
      </c>
      <c r="G133" t="s">
        <v>3444</v>
      </c>
      <c r="H133" t="s">
        <v>23</v>
      </c>
      <c r="I133" t="s">
        <v>3445</v>
      </c>
      <c r="J133" t="s">
        <v>3446</v>
      </c>
      <c r="K133" t="s">
        <v>3447</v>
      </c>
      <c r="L133" t="s">
        <v>3448</v>
      </c>
      <c r="M133" t="s">
        <v>3449</v>
      </c>
      <c r="N133" t="s">
        <v>3450</v>
      </c>
      <c r="O133" t="s">
        <v>1936</v>
      </c>
      <c r="P133" t="s">
        <v>306</v>
      </c>
      <c r="Q133" t="s">
        <v>3143</v>
      </c>
    </row>
    <row r="134" spans="1:17">
      <c r="A134" s="600">
        <v>1610924</v>
      </c>
      <c r="B134" t="s">
        <v>37</v>
      </c>
      <c r="C134" t="s">
        <v>3045</v>
      </c>
      <c r="D134" t="s">
        <v>3046</v>
      </c>
      <c r="E134" t="s">
        <v>1935</v>
      </c>
      <c r="F134" s="605" t="s">
        <v>3047</v>
      </c>
      <c r="G134" t="s">
        <v>3451</v>
      </c>
      <c r="H134" t="s">
        <v>3452</v>
      </c>
      <c r="I134" t="s">
        <v>3453</v>
      </c>
      <c r="J134" t="s">
        <v>3454</v>
      </c>
      <c r="K134" t="s">
        <v>3455</v>
      </c>
      <c r="L134" t="s">
        <v>3456</v>
      </c>
      <c r="M134" t="s">
        <v>3457</v>
      </c>
      <c r="N134" t="s">
        <v>3458</v>
      </c>
      <c r="O134" t="s">
        <v>1936</v>
      </c>
      <c r="P134" t="s">
        <v>373</v>
      </c>
      <c r="Q134" t="s">
        <v>3143</v>
      </c>
    </row>
    <row r="135" spans="1:17">
      <c r="A135" s="600">
        <v>1610924</v>
      </c>
      <c r="B135" t="s">
        <v>37</v>
      </c>
      <c r="C135" t="s">
        <v>3045</v>
      </c>
      <c r="D135" t="s">
        <v>3046</v>
      </c>
      <c r="E135" t="s">
        <v>1935</v>
      </c>
      <c r="F135" s="605" t="s">
        <v>3047</v>
      </c>
      <c r="G135" t="s">
        <v>3451</v>
      </c>
      <c r="H135" t="s">
        <v>3452</v>
      </c>
      <c r="I135" t="s">
        <v>3453</v>
      </c>
      <c r="J135" t="s">
        <v>3454</v>
      </c>
      <c r="K135" t="s">
        <v>3455</v>
      </c>
      <c r="L135" t="s">
        <v>3456</v>
      </c>
      <c r="M135" t="s">
        <v>3457</v>
      </c>
      <c r="N135" t="s">
        <v>3458</v>
      </c>
      <c r="O135" t="s">
        <v>1936</v>
      </c>
      <c r="P135" t="s">
        <v>373</v>
      </c>
      <c r="Q135" t="s">
        <v>3143</v>
      </c>
    </row>
    <row r="136" spans="1:17">
      <c r="A136" s="600">
        <v>1610924</v>
      </c>
      <c r="B136" t="s">
        <v>37</v>
      </c>
      <c r="C136" t="s">
        <v>3045</v>
      </c>
      <c r="D136" t="s">
        <v>3046</v>
      </c>
      <c r="E136" t="s">
        <v>1935</v>
      </c>
      <c r="F136" s="605" t="s">
        <v>3047</v>
      </c>
      <c r="G136" t="s">
        <v>3451</v>
      </c>
      <c r="H136" t="s">
        <v>3452</v>
      </c>
      <c r="I136" t="s">
        <v>3453</v>
      </c>
      <c r="J136" t="s">
        <v>3454</v>
      </c>
      <c r="K136" t="s">
        <v>3455</v>
      </c>
      <c r="L136" t="s">
        <v>3456</v>
      </c>
      <c r="M136" t="s">
        <v>3457</v>
      </c>
      <c r="N136" t="s">
        <v>3458</v>
      </c>
      <c r="O136" t="s">
        <v>1936</v>
      </c>
      <c r="P136" t="s">
        <v>373</v>
      </c>
      <c r="Q136" t="s">
        <v>3143</v>
      </c>
    </row>
    <row r="137" spans="1:17">
      <c r="A137" s="600">
        <v>1610924</v>
      </c>
      <c r="B137" t="s">
        <v>37</v>
      </c>
      <c r="C137" t="s">
        <v>3045</v>
      </c>
      <c r="D137" t="s">
        <v>3046</v>
      </c>
      <c r="E137" t="s">
        <v>1935</v>
      </c>
      <c r="F137" s="605" t="s">
        <v>3047</v>
      </c>
      <c r="G137" t="s">
        <v>3451</v>
      </c>
      <c r="H137" t="s">
        <v>3452</v>
      </c>
      <c r="I137" t="s">
        <v>3453</v>
      </c>
      <c r="J137" t="s">
        <v>3454</v>
      </c>
      <c r="K137" t="s">
        <v>3455</v>
      </c>
      <c r="L137" t="s">
        <v>3456</v>
      </c>
      <c r="M137" t="s">
        <v>3457</v>
      </c>
      <c r="N137" t="s">
        <v>3458</v>
      </c>
      <c r="O137" t="s">
        <v>1936</v>
      </c>
      <c r="P137" t="s">
        <v>373</v>
      </c>
      <c r="Q137" t="s">
        <v>3143</v>
      </c>
    </row>
    <row r="138" spans="1:17">
      <c r="A138" s="600">
        <v>1610924</v>
      </c>
      <c r="B138" t="s">
        <v>37</v>
      </c>
      <c r="C138" t="s">
        <v>3045</v>
      </c>
      <c r="D138" t="s">
        <v>3046</v>
      </c>
      <c r="E138" t="s">
        <v>1935</v>
      </c>
      <c r="F138" s="605" t="s">
        <v>3047</v>
      </c>
      <c r="G138" t="s">
        <v>3451</v>
      </c>
      <c r="H138" t="s">
        <v>3452</v>
      </c>
      <c r="I138" t="s">
        <v>3453</v>
      </c>
      <c r="J138" t="s">
        <v>3454</v>
      </c>
      <c r="K138" t="s">
        <v>3455</v>
      </c>
      <c r="L138" t="s">
        <v>3456</v>
      </c>
      <c r="M138" t="s">
        <v>3457</v>
      </c>
      <c r="N138" t="s">
        <v>3458</v>
      </c>
      <c r="O138" t="s">
        <v>1936</v>
      </c>
      <c r="P138" t="s">
        <v>373</v>
      </c>
      <c r="Q138" t="s">
        <v>3143</v>
      </c>
    </row>
    <row r="139" spans="1:17">
      <c r="A139" s="600">
        <v>1610924</v>
      </c>
      <c r="B139" t="s">
        <v>37</v>
      </c>
      <c r="C139" t="s">
        <v>3045</v>
      </c>
      <c r="D139" t="s">
        <v>3046</v>
      </c>
      <c r="E139" t="s">
        <v>1935</v>
      </c>
      <c r="F139" s="605" t="s">
        <v>3047</v>
      </c>
      <c r="G139" t="s">
        <v>3451</v>
      </c>
      <c r="H139" t="s">
        <v>3452</v>
      </c>
      <c r="I139" t="s">
        <v>3453</v>
      </c>
      <c r="J139" t="s">
        <v>3454</v>
      </c>
      <c r="K139" t="s">
        <v>3455</v>
      </c>
      <c r="L139" t="s">
        <v>3456</v>
      </c>
      <c r="M139" t="s">
        <v>3457</v>
      </c>
      <c r="N139" t="s">
        <v>3458</v>
      </c>
      <c r="O139" t="s">
        <v>1936</v>
      </c>
      <c r="P139" t="s">
        <v>373</v>
      </c>
      <c r="Q139" t="s">
        <v>3143</v>
      </c>
    </row>
    <row r="140" spans="1:17">
      <c r="A140" s="600">
        <v>1610924</v>
      </c>
      <c r="B140" t="s">
        <v>37</v>
      </c>
      <c r="C140" t="s">
        <v>3045</v>
      </c>
      <c r="D140" t="s">
        <v>3046</v>
      </c>
      <c r="E140" t="s">
        <v>1935</v>
      </c>
      <c r="F140" s="605" t="s">
        <v>3047</v>
      </c>
      <c r="G140" t="s">
        <v>3451</v>
      </c>
      <c r="H140" t="s">
        <v>3452</v>
      </c>
      <c r="I140" t="s">
        <v>3453</v>
      </c>
      <c r="J140" t="s">
        <v>3454</v>
      </c>
      <c r="K140" t="s">
        <v>3455</v>
      </c>
      <c r="L140" t="s">
        <v>3456</v>
      </c>
      <c r="M140" t="s">
        <v>3457</v>
      </c>
      <c r="N140" t="s">
        <v>3458</v>
      </c>
      <c r="O140" t="s">
        <v>1936</v>
      </c>
      <c r="P140" t="s">
        <v>373</v>
      </c>
      <c r="Q140" t="s">
        <v>3143</v>
      </c>
    </row>
    <row r="141" spans="1:17">
      <c r="A141" s="600">
        <v>1610924</v>
      </c>
      <c r="B141" t="s">
        <v>37</v>
      </c>
      <c r="C141" t="s">
        <v>3045</v>
      </c>
      <c r="D141" t="s">
        <v>3046</v>
      </c>
      <c r="E141" t="s">
        <v>1935</v>
      </c>
      <c r="F141" s="605" t="s">
        <v>3047</v>
      </c>
      <c r="G141" t="s">
        <v>3451</v>
      </c>
      <c r="H141" t="s">
        <v>3452</v>
      </c>
      <c r="I141" t="s">
        <v>3453</v>
      </c>
      <c r="J141" t="s">
        <v>3454</v>
      </c>
      <c r="K141" t="s">
        <v>3455</v>
      </c>
      <c r="L141" t="s">
        <v>3456</v>
      </c>
      <c r="M141" t="s">
        <v>3457</v>
      </c>
      <c r="N141" t="s">
        <v>3458</v>
      </c>
      <c r="O141" t="s">
        <v>1936</v>
      </c>
      <c r="P141" t="s">
        <v>373</v>
      </c>
      <c r="Q141" t="s">
        <v>3143</v>
      </c>
    </row>
    <row r="142" spans="1:17">
      <c r="A142" s="600">
        <v>1611013</v>
      </c>
      <c r="B142" t="s">
        <v>22</v>
      </c>
      <c r="C142" t="s">
        <v>3045</v>
      </c>
      <c r="D142" t="s">
        <v>3046</v>
      </c>
      <c r="E142" t="s">
        <v>1932</v>
      </c>
      <c r="F142" s="605" t="s">
        <v>3047</v>
      </c>
      <c r="G142" t="s">
        <v>3243</v>
      </c>
      <c r="H142" t="s">
        <v>23</v>
      </c>
      <c r="I142" t="s">
        <v>3244</v>
      </c>
      <c r="J142" t="s">
        <v>3245</v>
      </c>
      <c r="K142" t="s">
        <v>3246</v>
      </c>
      <c r="L142" t="s">
        <v>3247</v>
      </c>
      <c r="M142" t="s">
        <v>3248</v>
      </c>
      <c r="N142" t="s">
        <v>3249</v>
      </c>
      <c r="O142" t="s">
        <v>1933</v>
      </c>
      <c r="P142" t="s">
        <v>1968</v>
      </c>
      <c r="Q142" t="s">
        <v>26</v>
      </c>
    </row>
    <row r="143" spans="1:17">
      <c r="A143" s="600">
        <v>1611013</v>
      </c>
      <c r="B143" t="s">
        <v>22</v>
      </c>
      <c r="C143" t="s">
        <v>3045</v>
      </c>
      <c r="D143" t="s">
        <v>3046</v>
      </c>
      <c r="E143" t="s">
        <v>1932</v>
      </c>
      <c r="F143" s="605" t="s">
        <v>3047</v>
      </c>
      <c r="G143" t="s">
        <v>3243</v>
      </c>
      <c r="H143" t="s">
        <v>23</v>
      </c>
      <c r="I143" t="s">
        <v>3244</v>
      </c>
      <c r="J143" t="s">
        <v>3245</v>
      </c>
      <c r="K143" t="s">
        <v>3246</v>
      </c>
      <c r="L143" t="s">
        <v>3247</v>
      </c>
      <c r="M143" t="s">
        <v>3248</v>
      </c>
      <c r="N143" t="s">
        <v>3249</v>
      </c>
      <c r="O143" t="s">
        <v>1933</v>
      </c>
      <c r="P143" t="s">
        <v>1968</v>
      </c>
      <c r="Q143" t="s">
        <v>26</v>
      </c>
    </row>
    <row r="144" spans="1:17">
      <c r="A144" s="600">
        <v>1611013</v>
      </c>
      <c r="B144" t="s">
        <v>22</v>
      </c>
      <c r="C144" t="s">
        <v>3045</v>
      </c>
      <c r="D144" t="s">
        <v>3046</v>
      </c>
      <c r="E144" t="s">
        <v>1932</v>
      </c>
      <c r="F144" s="605" t="s">
        <v>3047</v>
      </c>
      <c r="G144" t="s">
        <v>3243</v>
      </c>
      <c r="H144" t="s">
        <v>23</v>
      </c>
      <c r="I144" t="s">
        <v>3244</v>
      </c>
      <c r="J144" t="s">
        <v>3245</v>
      </c>
      <c r="K144" t="s">
        <v>3246</v>
      </c>
      <c r="L144" t="s">
        <v>3247</v>
      </c>
      <c r="M144" t="s">
        <v>3248</v>
      </c>
      <c r="N144" t="s">
        <v>3249</v>
      </c>
      <c r="O144" t="s">
        <v>1933</v>
      </c>
      <c r="P144" t="s">
        <v>1968</v>
      </c>
      <c r="Q144" t="s">
        <v>26</v>
      </c>
    </row>
    <row r="145" spans="1:17">
      <c r="A145" s="600">
        <v>1611013</v>
      </c>
      <c r="B145" t="s">
        <v>22</v>
      </c>
      <c r="C145" t="s">
        <v>3045</v>
      </c>
      <c r="D145" t="s">
        <v>3046</v>
      </c>
      <c r="E145" t="s">
        <v>1932</v>
      </c>
      <c r="F145" s="605" t="s">
        <v>3047</v>
      </c>
      <c r="G145" t="s">
        <v>3243</v>
      </c>
      <c r="H145" t="s">
        <v>23</v>
      </c>
      <c r="I145" t="s">
        <v>3244</v>
      </c>
      <c r="J145" t="s">
        <v>3245</v>
      </c>
      <c r="K145" t="s">
        <v>3246</v>
      </c>
      <c r="L145" t="s">
        <v>3247</v>
      </c>
      <c r="M145" t="s">
        <v>3248</v>
      </c>
      <c r="N145" t="s">
        <v>3249</v>
      </c>
      <c r="O145" t="s">
        <v>1933</v>
      </c>
      <c r="P145" t="s">
        <v>1968</v>
      </c>
      <c r="Q145" t="s">
        <v>26</v>
      </c>
    </row>
    <row r="146" spans="1:17">
      <c r="A146" s="600">
        <v>1611013</v>
      </c>
      <c r="B146" t="s">
        <v>22</v>
      </c>
      <c r="C146" t="s">
        <v>3045</v>
      </c>
      <c r="D146" t="s">
        <v>3046</v>
      </c>
      <c r="E146" t="s">
        <v>1932</v>
      </c>
      <c r="F146" s="605" t="s">
        <v>3047</v>
      </c>
      <c r="G146" t="s">
        <v>3243</v>
      </c>
      <c r="H146" t="s">
        <v>23</v>
      </c>
      <c r="I146" t="s">
        <v>3244</v>
      </c>
      <c r="J146" t="s">
        <v>3245</v>
      </c>
      <c r="K146" t="s">
        <v>3246</v>
      </c>
      <c r="L146" t="s">
        <v>3247</v>
      </c>
      <c r="M146" t="s">
        <v>3248</v>
      </c>
      <c r="N146" t="s">
        <v>3249</v>
      </c>
      <c r="O146" t="s">
        <v>1933</v>
      </c>
      <c r="P146" t="s">
        <v>1968</v>
      </c>
      <c r="Q146" t="s">
        <v>26</v>
      </c>
    </row>
    <row r="147" spans="1:17">
      <c r="A147" s="600">
        <v>1611013</v>
      </c>
      <c r="B147" t="s">
        <v>22</v>
      </c>
      <c r="C147" t="s">
        <v>3045</v>
      </c>
      <c r="D147" t="s">
        <v>3046</v>
      </c>
      <c r="E147" t="s">
        <v>1932</v>
      </c>
      <c r="F147" s="605" t="s">
        <v>3047</v>
      </c>
      <c r="G147" t="s">
        <v>3243</v>
      </c>
      <c r="H147" t="s">
        <v>23</v>
      </c>
      <c r="I147" t="s">
        <v>3244</v>
      </c>
      <c r="J147" t="s">
        <v>3245</v>
      </c>
      <c r="K147" t="s">
        <v>3246</v>
      </c>
      <c r="L147" t="s">
        <v>3247</v>
      </c>
      <c r="M147" t="s">
        <v>3248</v>
      </c>
      <c r="N147" t="s">
        <v>3249</v>
      </c>
      <c r="O147" t="s">
        <v>1933</v>
      </c>
      <c r="P147" t="s">
        <v>1968</v>
      </c>
      <c r="Q147" t="s">
        <v>26</v>
      </c>
    </row>
    <row r="148" spans="1:17">
      <c r="A148" s="600">
        <v>1611013</v>
      </c>
      <c r="B148" t="s">
        <v>22</v>
      </c>
      <c r="C148" t="s">
        <v>3045</v>
      </c>
      <c r="D148" t="s">
        <v>3046</v>
      </c>
      <c r="E148" t="s">
        <v>1932</v>
      </c>
      <c r="F148" s="605" t="s">
        <v>3047</v>
      </c>
      <c r="G148" t="s">
        <v>3243</v>
      </c>
      <c r="H148" t="s">
        <v>23</v>
      </c>
      <c r="I148" t="s">
        <v>3244</v>
      </c>
      <c r="J148" t="s">
        <v>3245</v>
      </c>
      <c r="K148" t="s">
        <v>3246</v>
      </c>
      <c r="L148" t="s">
        <v>3247</v>
      </c>
      <c r="M148" t="s">
        <v>3248</v>
      </c>
      <c r="N148" t="s">
        <v>3249</v>
      </c>
      <c r="O148" t="s">
        <v>1933</v>
      </c>
      <c r="P148" t="s">
        <v>1968</v>
      </c>
      <c r="Q148" t="s">
        <v>26</v>
      </c>
    </row>
    <row r="149" spans="1:17">
      <c r="A149" s="600">
        <v>1611013</v>
      </c>
      <c r="B149" t="s">
        <v>22</v>
      </c>
      <c r="C149" t="s">
        <v>3045</v>
      </c>
      <c r="D149" t="s">
        <v>3046</v>
      </c>
      <c r="E149" t="s">
        <v>1932</v>
      </c>
      <c r="F149" s="605" t="s">
        <v>3047</v>
      </c>
      <c r="G149" t="s">
        <v>3243</v>
      </c>
      <c r="H149" t="s">
        <v>23</v>
      </c>
      <c r="I149" t="s">
        <v>3244</v>
      </c>
      <c r="J149" t="s">
        <v>3245</v>
      </c>
      <c r="K149" t="s">
        <v>3246</v>
      </c>
      <c r="L149" t="s">
        <v>3247</v>
      </c>
      <c r="M149" t="s">
        <v>3248</v>
      </c>
      <c r="N149" t="s">
        <v>3249</v>
      </c>
      <c r="O149" t="s">
        <v>1933</v>
      </c>
      <c r="P149" t="s">
        <v>1968</v>
      </c>
      <c r="Q149" t="s">
        <v>26</v>
      </c>
    </row>
    <row r="150" spans="1:17">
      <c r="A150" s="600">
        <v>1910654</v>
      </c>
      <c r="B150" t="s">
        <v>34</v>
      </c>
      <c r="C150" t="s">
        <v>3045</v>
      </c>
      <c r="D150" t="s">
        <v>3046</v>
      </c>
      <c r="E150" t="s">
        <v>1932</v>
      </c>
      <c r="F150" s="605" t="s">
        <v>3047</v>
      </c>
      <c r="G150" t="s">
        <v>3459</v>
      </c>
      <c r="H150" t="s">
        <v>23</v>
      </c>
      <c r="I150" t="s">
        <v>3460</v>
      </c>
      <c r="J150" t="s">
        <v>3461</v>
      </c>
      <c r="K150" t="s">
        <v>3462</v>
      </c>
      <c r="L150" t="s">
        <v>3463</v>
      </c>
      <c r="M150" t="s">
        <v>3464</v>
      </c>
      <c r="N150" t="s">
        <v>3450</v>
      </c>
      <c r="O150" t="s">
        <v>1933</v>
      </c>
      <c r="P150" t="s">
        <v>352</v>
      </c>
      <c r="Q150" t="s">
        <v>3465</v>
      </c>
    </row>
    <row r="151" spans="1:17">
      <c r="A151" s="600">
        <v>1910654</v>
      </c>
      <c r="B151" t="s">
        <v>34</v>
      </c>
      <c r="C151" t="s">
        <v>3045</v>
      </c>
      <c r="D151" t="s">
        <v>3046</v>
      </c>
      <c r="E151" t="s">
        <v>1932</v>
      </c>
      <c r="F151" s="605" t="s">
        <v>3047</v>
      </c>
      <c r="G151" t="s">
        <v>3459</v>
      </c>
      <c r="H151" t="s">
        <v>23</v>
      </c>
      <c r="I151" t="s">
        <v>3460</v>
      </c>
      <c r="J151" t="s">
        <v>3461</v>
      </c>
      <c r="K151" t="s">
        <v>3462</v>
      </c>
      <c r="L151" t="s">
        <v>3463</v>
      </c>
      <c r="M151" t="s">
        <v>3464</v>
      </c>
      <c r="N151" t="s">
        <v>3450</v>
      </c>
      <c r="O151" t="s">
        <v>1933</v>
      </c>
      <c r="P151" t="s">
        <v>352</v>
      </c>
      <c r="Q151" t="s">
        <v>3465</v>
      </c>
    </row>
    <row r="152" spans="1:17">
      <c r="A152" s="600">
        <v>1910654</v>
      </c>
      <c r="B152" t="s">
        <v>34</v>
      </c>
      <c r="C152" t="s">
        <v>3045</v>
      </c>
      <c r="D152" t="s">
        <v>3046</v>
      </c>
      <c r="E152" t="s">
        <v>1932</v>
      </c>
      <c r="F152" s="605" t="s">
        <v>3047</v>
      </c>
      <c r="G152" t="s">
        <v>3459</v>
      </c>
      <c r="H152" t="s">
        <v>23</v>
      </c>
      <c r="I152" t="s">
        <v>3460</v>
      </c>
      <c r="J152" t="s">
        <v>3461</v>
      </c>
      <c r="K152" t="s">
        <v>3462</v>
      </c>
      <c r="L152" t="s">
        <v>3463</v>
      </c>
      <c r="M152" t="s">
        <v>3464</v>
      </c>
      <c r="N152" t="s">
        <v>3450</v>
      </c>
      <c r="O152" t="s">
        <v>1933</v>
      </c>
      <c r="P152" t="s">
        <v>352</v>
      </c>
      <c r="Q152" t="s">
        <v>3465</v>
      </c>
    </row>
    <row r="153" spans="1:17">
      <c r="A153" s="600">
        <v>1910654</v>
      </c>
      <c r="B153" t="s">
        <v>34</v>
      </c>
      <c r="C153" t="s">
        <v>3045</v>
      </c>
      <c r="D153" t="s">
        <v>3046</v>
      </c>
      <c r="E153" t="s">
        <v>1932</v>
      </c>
      <c r="F153" s="605" t="s">
        <v>3047</v>
      </c>
      <c r="G153" t="s">
        <v>3459</v>
      </c>
      <c r="H153" t="s">
        <v>23</v>
      </c>
      <c r="I153" t="s">
        <v>3460</v>
      </c>
      <c r="J153" t="s">
        <v>3461</v>
      </c>
      <c r="K153" t="s">
        <v>3462</v>
      </c>
      <c r="L153" t="s">
        <v>3463</v>
      </c>
      <c r="M153" t="s">
        <v>3464</v>
      </c>
      <c r="N153" t="s">
        <v>3450</v>
      </c>
      <c r="O153" t="s">
        <v>1933</v>
      </c>
      <c r="P153" t="s">
        <v>352</v>
      </c>
      <c r="Q153" t="s">
        <v>3465</v>
      </c>
    </row>
    <row r="154" spans="1:17">
      <c r="A154" s="600">
        <v>1910654</v>
      </c>
      <c r="B154" t="s">
        <v>34</v>
      </c>
      <c r="C154" t="s">
        <v>3045</v>
      </c>
      <c r="D154" t="s">
        <v>3046</v>
      </c>
      <c r="E154" t="s">
        <v>1932</v>
      </c>
      <c r="F154" s="605" t="s">
        <v>3047</v>
      </c>
      <c r="G154" t="s">
        <v>3459</v>
      </c>
      <c r="H154" t="s">
        <v>23</v>
      </c>
      <c r="I154" t="s">
        <v>3460</v>
      </c>
      <c r="J154" t="s">
        <v>3461</v>
      </c>
      <c r="K154" t="s">
        <v>3462</v>
      </c>
      <c r="L154" t="s">
        <v>3463</v>
      </c>
      <c r="M154" t="s">
        <v>3464</v>
      </c>
      <c r="N154" t="s">
        <v>3450</v>
      </c>
      <c r="O154" t="s">
        <v>1933</v>
      </c>
      <c r="P154" t="s">
        <v>352</v>
      </c>
      <c r="Q154" t="s">
        <v>3465</v>
      </c>
    </row>
    <row r="155" spans="1:17">
      <c r="A155" s="600">
        <v>1910654</v>
      </c>
      <c r="B155" t="s">
        <v>34</v>
      </c>
      <c r="C155" t="s">
        <v>3045</v>
      </c>
      <c r="D155" t="s">
        <v>3046</v>
      </c>
      <c r="E155" t="s">
        <v>1932</v>
      </c>
      <c r="F155" s="605" t="s">
        <v>3047</v>
      </c>
      <c r="G155" t="s">
        <v>3459</v>
      </c>
      <c r="H155" t="s">
        <v>23</v>
      </c>
      <c r="I155" t="s">
        <v>3460</v>
      </c>
      <c r="J155" t="s">
        <v>3461</v>
      </c>
      <c r="K155" t="s">
        <v>3462</v>
      </c>
      <c r="L155" t="s">
        <v>3463</v>
      </c>
      <c r="M155" t="s">
        <v>3464</v>
      </c>
      <c r="N155" t="s">
        <v>3450</v>
      </c>
      <c r="O155" t="s">
        <v>1933</v>
      </c>
      <c r="P155" t="s">
        <v>352</v>
      </c>
      <c r="Q155" t="s">
        <v>3465</v>
      </c>
    </row>
    <row r="156" spans="1:17">
      <c r="A156" s="600">
        <v>1910654</v>
      </c>
      <c r="B156" t="s">
        <v>34</v>
      </c>
      <c r="C156" t="s">
        <v>3045</v>
      </c>
      <c r="D156" t="s">
        <v>3046</v>
      </c>
      <c r="E156" t="s">
        <v>1932</v>
      </c>
      <c r="F156" s="605" t="s">
        <v>3047</v>
      </c>
      <c r="G156" t="s">
        <v>3459</v>
      </c>
      <c r="H156" t="s">
        <v>23</v>
      </c>
      <c r="I156" t="s">
        <v>3460</v>
      </c>
      <c r="J156" t="s">
        <v>3461</v>
      </c>
      <c r="K156" t="s">
        <v>3462</v>
      </c>
      <c r="L156" t="s">
        <v>3463</v>
      </c>
      <c r="M156" t="s">
        <v>3464</v>
      </c>
      <c r="N156" t="s">
        <v>3450</v>
      </c>
      <c r="O156" t="s">
        <v>1933</v>
      </c>
      <c r="P156" t="s">
        <v>352</v>
      </c>
      <c r="Q156" t="s">
        <v>3465</v>
      </c>
    </row>
    <row r="157" spans="1:17">
      <c r="A157" s="600">
        <v>1910654</v>
      </c>
      <c r="B157" t="s">
        <v>34</v>
      </c>
      <c r="C157" t="s">
        <v>3045</v>
      </c>
      <c r="D157" t="s">
        <v>3046</v>
      </c>
      <c r="E157" t="s">
        <v>1932</v>
      </c>
      <c r="F157" s="605" t="s">
        <v>3047</v>
      </c>
      <c r="G157" t="s">
        <v>3459</v>
      </c>
      <c r="H157" t="s">
        <v>23</v>
      </c>
      <c r="I157" t="s">
        <v>3460</v>
      </c>
      <c r="J157" t="s">
        <v>3461</v>
      </c>
      <c r="K157" t="s">
        <v>3462</v>
      </c>
      <c r="L157" t="s">
        <v>3463</v>
      </c>
      <c r="M157" t="s">
        <v>3464</v>
      </c>
      <c r="N157" t="s">
        <v>3450</v>
      </c>
      <c r="O157" t="s">
        <v>1933</v>
      </c>
      <c r="P157" t="s">
        <v>352</v>
      </c>
      <c r="Q157" t="s">
        <v>3465</v>
      </c>
    </row>
    <row r="158" spans="1:17">
      <c r="A158" s="600">
        <v>1910654</v>
      </c>
      <c r="B158" t="s">
        <v>34</v>
      </c>
      <c r="C158" t="s">
        <v>3045</v>
      </c>
      <c r="D158" t="s">
        <v>3046</v>
      </c>
      <c r="E158" t="s">
        <v>1932</v>
      </c>
      <c r="F158" s="605" t="s">
        <v>3047</v>
      </c>
      <c r="G158" t="s">
        <v>3459</v>
      </c>
      <c r="H158" t="s">
        <v>23</v>
      </c>
      <c r="I158" t="s">
        <v>3460</v>
      </c>
      <c r="J158" t="s">
        <v>3461</v>
      </c>
      <c r="K158" t="s">
        <v>3462</v>
      </c>
      <c r="L158" t="s">
        <v>3463</v>
      </c>
      <c r="M158" t="s">
        <v>3464</v>
      </c>
      <c r="N158" t="s">
        <v>3450</v>
      </c>
      <c r="O158" t="s">
        <v>1933</v>
      </c>
      <c r="P158" t="s">
        <v>352</v>
      </c>
      <c r="Q158" t="s">
        <v>3465</v>
      </c>
    </row>
    <row r="159" spans="1:17">
      <c r="A159" s="600">
        <v>1910654</v>
      </c>
      <c r="B159" t="s">
        <v>34</v>
      </c>
      <c r="C159" t="s">
        <v>3045</v>
      </c>
      <c r="D159" t="s">
        <v>3046</v>
      </c>
      <c r="E159" t="s">
        <v>1932</v>
      </c>
      <c r="F159" s="605" t="s">
        <v>3047</v>
      </c>
      <c r="G159" t="s">
        <v>3459</v>
      </c>
      <c r="H159" t="s">
        <v>23</v>
      </c>
      <c r="I159" t="s">
        <v>3460</v>
      </c>
      <c r="J159" t="s">
        <v>3461</v>
      </c>
      <c r="K159" t="s">
        <v>3462</v>
      </c>
      <c r="L159" t="s">
        <v>3463</v>
      </c>
      <c r="M159" t="s">
        <v>3464</v>
      </c>
      <c r="N159" t="s">
        <v>3450</v>
      </c>
      <c r="O159" t="s">
        <v>1933</v>
      </c>
      <c r="P159" t="s">
        <v>352</v>
      </c>
      <c r="Q159" t="s">
        <v>3465</v>
      </c>
    </row>
    <row r="160" spans="1:17">
      <c r="A160" s="600">
        <v>1910654</v>
      </c>
      <c r="B160" t="s">
        <v>34</v>
      </c>
      <c r="C160" t="s">
        <v>3045</v>
      </c>
      <c r="D160" t="s">
        <v>3046</v>
      </c>
      <c r="E160" t="s">
        <v>1932</v>
      </c>
      <c r="F160" s="605" t="s">
        <v>3047</v>
      </c>
      <c r="G160" t="s">
        <v>3459</v>
      </c>
      <c r="H160" t="s">
        <v>23</v>
      </c>
      <c r="I160" t="s">
        <v>3460</v>
      </c>
      <c r="J160" t="s">
        <v>3461</v>
      </c>
      <c r="K160" t="s">
        <v>3462</v>
      </c>
      <c r="L160" t="s">
        <v>3463</v>
      </c>
      <c r="M160" t="s">
        <v>3464</v>
      </c>
      <c r="N160" t="s">
        <v>3450</v>
      </c>
      <c r="O160" t="s">
        <v>1933</v>
      </c>
      <c r="P160" t="s">
        <v>352</v>
      </c>
      <c r="Q160" t="s">
        <v>3465</v>
      </c>
    </row>
    <row r="161" spans="1:17">
      <c r="A161" s="600">
        <v>1910654</v>
      </c>
      <c r="B161" t="s">
        <v>34</v>
      </c>
      <c r="C161" t="s">
        <v>3045</v>
      </c>
      <c r="D161" t="s">
        <v>3046</v>
      </c>
      <c r="E161" t="s">
        <v>1932</v>
      </c>
      <c r="F161" s="605" t="s">
        <v>3047</v>
      </c>
      <c r="G161" t="s">
        <v>3459</v>
      </c>
      <c r="H161" t="s">
        <v>23</v>
      </c>
      <c r="I161" t="s">
        <v>3460</v>
      </c>
      <c r="J161" t="s">
        <v>3461</v>
      </c>
      <c r="K161" t="s">
        <v>3462</v>
      </c>
      <c r="L161" t="s">
        <v>3463</v>
      </c>
      <c r="M161" t="s">
        <v>3464</v>
      </c>
      <c r="N161" t="s">
        <v>3450</v>
      </c>
      <c r="O161" t="s">
        <v>1933</v>
      </c>
      <c r="P161" t="s">
        <v>352</v>
      </c>
      <c r="Q161" t="s">
        <v>3465</v>
      </c>
    </row>
    <row r="162" spans="1:17">
      <c r="A162" s="600">
        <v>2310193</v>
      </c>
      <c r="B162" t="s">
        <v>45</v>
      </c>
      <c r="C162" t="s">
        <v>3045</v>
      </c>
      <c r="D162" t="s">
        <v>3046</v>
      </c>
      <c r="E162" t="s">
        <v>1935</v>
      </c>
      <c r="F162" s="605" t="s">
        <v>3047</v>
      </c>
      <c r="G162" t="s">
        <v>3466</v>
      </c>
      <c r="H162" t="s">
        <v>23</v>
      </c>
      <c r="I162" t="s">
        <v>3467</v>
      </c>
      <c r="J162" t="s">
        <v>3468</v>
      </c>
      <c r="K162" t="s">
        <v>3469</v>
      </c>
      <c r="L162" t="s">
        <v>3470</v>
      </c>
      <c r="M162" t="s">
        <v>3471</v>
      </c>
      <c r="N162" t="s">
        <v>3450</v>
      </c>
      <c r="O162" t="s">
        <v>1936</v>
      </c>
      <c r="P162" t="s">
        <v>372</v>
      </c>
      <c r="Q162" t="s">
        <v>3143</v>
      </c>
    </row>
    <row r="163" spans="1:17">
      <c r="A163" s="600">
        <v>2310193</v>
      </c>
      <c r="B163" t="s">
        <v>45</v>
      </c>
      <c r="C163" t="s">
        <v>3045</v>
      </c>
      <c r="D163" t="s">
        <v>3046</v>
      </c>
      <c r="E163" t="s">
        <v>1935</v>
      </c>
      <c r="F163" s="605" t="s">
        <v>3047</v>
      </c>
      <c r="G163" t="s">
        <v>3466</v>
      </c>
      <c r="H163" t="s">
        <v>23</v>
      </c>
      <c r="I163" t="s">
        <v>3467</v>
      </c>
      <c r="J163" t="s">
        <v>3468</v>
      </c>
      <c r="K163" t="s">
        <v>3469</v>
      </c>
      <c r="L163" t="s">
        <v>3470</v>
      </c>
      <c r="M163" t="s">
        <v>3471</v>
      </c>
      <c r="N163" t="s">
        <v>3450</v>
      </c>
      <c r="O163" t="s">
        <v>1936</v>
      </c>
      <c r="P163" t="s">
        <v>372</v>
      </c>
      <c r="Q163" t="s">
        <v>3143</v>
      </c>
    </row>
    <row r="164" spans="1:17">
      <c r="A164" s="600">
        <v>2310193</v>
      </c>
      <c r="B164" t="s">
        <v>45</v>
      </c>
      <c r="C164" t="s">
        <v>3045</v>
      </c>
      <c r="D164" t="s">
        <v>3046</v>
      </c>
      <c r="E164" t="s">
        <v>1935</v>
      </c>
      <c r="F164" s="605" t="s">
        <v>3047</v>
      </c>
      <c r="G164" t="s">
        <v>3466</v>
      </c>
      <c r="H164" t="s">
        <v>23</v>
      </c>
      <c r="I164" t="s">
        <v>3467</v>
      </c>
      <c r="J164" t="s">
        <v>3468</v>
      </c>
      <c r="K164" t="s">
        <v>3469</v>
      </c>
      <c r="L164" t="s">
        <v>3470</v>
      </c>
      <c r="M164" t="s">
        <v>3471</v>
      </c>
      <c r="N164" t="s">
        <v>3450</v>
      </c>
      <c r="O164" t="s">
        <v>1936</v>
      </c>
      <c r="P164" t="s">
        <v>372</v>
      </c>
      <c r="Q164" t="s">
        <v>3143</v>
      </c>
    </row>
    <row r="165" spans="1:17">
      <c r="A165" s="600">
        <v>2310193</v>
      </c>
      <c r="B165" t="s">
        <v>45</v>
      </c>
      <c r="C165" t="s">
        <v>3045</v>
      </c>
      <c r="D165" t="s">
        <v>3046</v>
      </c>
      <c r="E165" t="s">
        <v>1935</v>
      </c>
      <c r="F165" s="605" t="s">
        <v>3047</v>
      </c>
      <c r="G165" t="s">
        <v>3466</v>
      </c>
      <c r="H165" t="s">
        <v>23</v>
      </c>
      <c r="I165" t="s">
        <v>3467</v>
      </c>
      <c r="J165" t="s">
        <v>3468</v>
      </c>
      <c r="K165" t="s">
        <v>3469</v>
      </c>
      <c r="L165" t="s">
        <v>3470</v>
      </c>
      <c r="M165" t="s">
        <v>3471</v>
      </c>
      <c r="N165" t="s">
        <v>3450</v>
      </c>
      <c r="O165" t="s">
        <v>1936</v>
      </c>
      <c r="P165" t="s">
        <v>372</v>
      </c>
      <c r="Q165" t="s">
        <v>3143</v>
      </c>
    </row>
    <row r="166" spans="1:17">
      <c r="A166" s="600">
        <v>2310193</v>
      </c>
      <c r="B166" t="s">
        <v>45</v>
      </c>
      <c r="C166" t="s">
        <v>3045</v>
      </c>
      <c r="D166" t="s">
        <v>3046</v>
      </c>
      <c r="E166" t="s">
        <v>1935</v>
      </c>
      <c r="F166" s="605" t="s">
        <v>3047</v>
      </c>
      <c r="G166" t="s">
        <v>3466</v>
      </c>
      <c r="H166" t="s">
        <v>23</v>
      </c>
      <c r="I166" t="s">
        <v>3467</v>
      </c>
      <c r="J166" t="s">
        <v>3468</v>
      </c>
      <c r="K166" t="s">
        <v>3469</v>
      </c>
      <c r="L166" t="s">
        <v>3470</v>
      </c>
      <c r="M166" t="s">
        <v>3471</v>
      </c>
      <c r="N166" t="s">
        <v>3450</v>
      </c>
      <c r="O166" t="s">
        <v>1936</v>
      </c>
      <c r="P166" t="s">
        <v>372</v>
      </c>
      <c r="Q166" t="s">
        <v>3143</v>
      </c>
    </row>
    <row r="167" spans="1:17">
      <c r="A167" s="600">
        <v>2310193</v>
      </c>
      <c r="B167" t="s">
        <v>45</v>
      </c>
      <c r="C167" t="s">
        <v>3045</v>
      </c>
      <c r="D167" t="s">
        <v>3046</v>
      </c>
      <c r="E167" t="s">
        <v>1935</v>
      </c>
      <c r="F167" s="605" t="s">
        <v>3047</v>
      </c>
      <c r="G167" t="s">
        <v>3466</v>
      </c>
      <c r="H167" t="s">
        <v>23</v>
      </c>
      <c r="I167" t="s">
        <v>3467</v>
      </c>
      <c r="J167" t="s">
        <v>3468</v>
      </c>
      <c r="K167" t="s">
        <v>3469</v>
      </c>
      <c r="L167" t="s">
        <v>3470</v>
      </c>
      <c r="M167" t="s">
        <v>3471</v>
      </c>
      <c r="N167" t="s">
        <v>3450</v>
      </c>
      <c r="O167" t="s">
        <v>1936</v>
      </c>
      <c r="P167" t="s">
        <v>372</v>
      </c>
      <c r="Q167" t="s">
        <v>3143</v>
      </c>
    </row>
    <row r="168" spans="1:17">
      <c r="A168" s="600">
        <v>2310193</v>
      </c>
      <c r="B168" t="s">
        <v>45</v>
      </c>
      <c r="C168" t="s">
        <v>3045</v>
      </c>
      <c r="D168" t="s">
        <v>3046</v>
      </c>
      <c r="E168" t="s">
        <v>1935</v>
      </c>
      <c r="F168" s="605" t="s">
        <v>3047</v>
      </c>
      <c r="G168" t="s">
        <v>3466</v>
      </c>
      <c r="H168" t="s">
        <v>23</v>
      </c>
      <c r="I168" t="s">
        <v>3467</v>
      </c>
      <c r="J168" t="s">
        <v>3468</v>
      </c>
      <c r="K168" t="s">
        <v>3469</v>
      </c>
      <c r="L168" t="s">
        <v>3470</v>
      </c>
      <c r="M168" t="s">
        <v>3471</v>
      </c>
      <c r="N168" t="s">
        <v>3450</v>
      </c>
      <c r="O168" t="s">
        <v>1936</v>
      </c>
      <c r="P168" t="s">
        <v>372</v>
      </c>
      <c r="Q168" t="s">
        <v>3143</v>
      </c>
    </row>
    <row r="169" spans="1:17">
      <c r="A169" s="600">
        <v>2310391</v>
      </c>
      <c r="B169" t="s">
        <v>51</v>
      </c>
      <c r="C169" t="s">
        <v>3045</v>
      </c>
      <c r="D169" t="s">
        <v>3046</v>
      </c>
      <c r="E169" t="s">
        <v>1935</v>
      </c>
      <c r="F169" s="605" t="s">
        <v>3047</v>
      </c>
      <c r="G169" t="s">
        <v>3274</v>
      </c>
      <c r="H169" t="s">
        <v>23</v>
      </c>
      <c r="I169" t="s">
        <v>3275</v>
      </c>
      <c r="J169" t="s">
        <v>3276</v>
      </c>
      <c r="K169" t="s">
        <v>3277</v>
      </c>
      <c r="L169" t="s">
        <v>3278</v>
      </c>
      <c r="M169" t="s">
        <v>3279</v>
      </c>
      <c r="N169" t="s">
        <v>3280</v>
      </c>
      <c r="O169" t="s">
        <v>1936</v>
      </c>
      <c r="P169" t="s">
        <v>309</v>
      </c>
      <c r="Q169" t="s">
        <v>3281</v>
      </c>
    </row>
    <row r="170" spans="1:17">
      <c r="A170" s="600">
        <v>2310391</v>
      </c>
      <c r="B170" t="s">
        <v>51</v>
      </c>
      <c r="C170" t="s">
        <v>3045</v>
      </c>
      <c r="D170" t="s">
        <v>3046</v>
      </c>
      <c r="E170" t="s">
        <v>1935</v>
      </c>
      <c r="F170" s="605" t="s">
        <v>3047</v>
      </c>
      <c r="G170" t="s">
        <v>3274</v>
      </c>
      <c r="H170" t="s">
        <v>23</v>
      </c>
      <c r="I170" t="s">
        <v>3275</v>
      </c>
      <c r="J170" t="s">
        <v>3276</v>
      </c>
      <c r="K170" t="s">
        <v>3277</v>
      </c>
      <c r="L170" t="s">
        <v>3278</v>
      </c>
      <c r="M170" t="s">
        <v>3279</v>
      </c>
      <c r="N170" t="s">
        <v>3280</v>
      </c>
      <c r="O170" t="s">
        <v>1936</v>
      </c>
      <c r="P170" t="s">
        <v>309</v>
      </c>
      <c r="Q170" t="s">
        <v>3281</v>
      </c>
    </row>
    <row r="171" spans="1:17">
      <c r="A171" s="600">
        <v>2310391</v>
      </c>
      <c r="B171" t="s">
        <v>51</v>
      </c>
      <c r="C171" t="s">
        <v>3045</v>
      </c>
      <c r="D171" t="s">
        <v>3046</v>
      </c>
      <c r="E171" t="s">
        <v>1935</v>
      </c>
      <c r="F171" s="605" t="s">
        <v>3047</v>
      </c>
      <c r="G171" t="s">
        <v>3274</v>
      </c>
      <c r="H171" t="s">
        <v>23</v>
      </c>
      <c r="I171" t="s">
        <v>3275</v>
      </c>
      <c r="J171" t="s">
        <v>3276</v>
      </c>
      <c r="K171" t="s">
        <v>3277</v>
      </c>
      <c r="L171" t="s">
        <v>3278</v>
      </c>
      <c r="M171" t="s">
        <v>3279</v>
      </c>
      <c r="N171" t="s">
        <v>3280</v>
      </c>
      <c r="O171" t="s">
        <v>1936</v>
      </c>
      <c r="P171" t="s">
        <v>309</v>
      </c>
      <c r="Q171" t="s">
        <v>3281</v>
      </c>
    </row>
    <row r="172" spans="1:17">
      <c r="A172" s="600">
        <v>2310466</v>
      </c>
      <c r="B172" t="s">
        <v>32</v>
      </c>
      <c r="C172" t="s">
        <v>3045</v>
      </c>
      <c r="D172" t="s">
        <v>3046</v>
      </c>
      <c r="E172" t="s">
        <v>1935</v>
      </c>
      <c r="F172" s="605" t="s">
        <v>3047</v>
      </c>
      <c r="G172" t="s">
        <v>3472</v>
      </c>
      <c r="H172" t="s">
        <v>23</v>
      </c>
      <c r="I172" t="s">
        <v>3473</v>
      </c>
      <c r="J172" t="s">
        <v>3474</v>
      </c>
      <c r="K172" t="s">
        <v>3475</v>
      </c>
      <c r="L172" t="s">
        <v>3476</v>
      </c>
      <c r="M172" t="s">
        <v>3477</v>
      </c>
      <c r="N172" t="s">
        <v>3478</v>
      </c>
      <c r="O172" t="s">
        <v>1936</v>
      </c>
      <c r="P172" t="s">
        <v>316</v>
      </c>
      <c r="Q172" t="s">
        <v>3175</v>
      </c>
    </row>
    <row r="173" spans="1:17">
      <c r="A173" s="600">
        <v>2310466</v>
      </c>
      <c r="B173" t="s">
        <v>32</v>
      </c>
      <c r="C173" t="s">
        <v>3045</v>
      </c>
      <c r="D173" t="s">
        <v>3046</v>
      </c>
      <c r="E173" t="s">
        <v>1935</v>
      </c>
      <c r="F173" s="605" t="s">
        <v>3047</v>
      </c>
      <c r="G173" t="s">
        <v>3472</v>
      </c>
      <c r="H173" t="s">
        <v>23</v>
      </c>
      <c r="I173" t="s">
        <v>3473</v>
      </c>
      <c r="J173" t="s">
        <v>3474</v>
      </c>
      <c r="K173" t="s">
        <v>3475</v>
      </c>
      <c r="L173" t="s">
        <v>3476</v>
      </c>
      <c r="M173" t="s">
        <v>3477</v>
      </c>
      <c r="N173" t="s">
        <v>3478</v>
      </c>
      <c r="O173" t="s">
        <v>1936</v>
      </c>
      <c r="P173" t="s">
        <v>316</v>
      </c>
      <c r="Q173" t="s">
        <v>3175</v>
      </c>
    </row>
    <row r="174" spans="1:17">
      <c r="A174" s="600">
        <v>2310466</v>
      </c>
      <c r="B174" t="s">
        <v>32</v>
      </c>
      <c r="C174" t="s">
        <v>3045</v>
      </c>
      <c r="D174" t="s">
        <v>3046</v>
      </c>
      <c r="E174" t="s">
        <v>1935</v>
      </c>
      <c r="F174" s="605" t="s">
        <v>3047</v>
      </c>
      <c r="G174" t="s">
        <v>3472</v>
      </c>
      <c r="H174" t="s">
        <v>23</v>
      </c>
      <c r="I174" t="s">
        <v>3473</v>
      </c>
      <c r="J174" t="s">
        <v>3474</v>
      </c>
      <c r="K174" t="s">
        <v>3475</v>
      </c>
      <c r="L174" t="s">
        <v>3476</v>
      </c>
      <c r="M174" t="s">
        <v>3477</v>
      </c>
      <c r="N174" t="s">
        <v>3478</v>
      </c>
      <c r="O174" t="s">
        <v>1936</v>
      </c>
      <c r="P174" t="s">
        <v>316</v>
      </c>
      <c r="Q174" t="s">
        <v>3175</v>
      </c>
    </row>
    <row r="175" spans="1:17">
      <c r="A175" s="600">
        <v>2310466</v>
      </c>
      <c r="B175" t="s">
        <v>32</v>
      </c>
      <c r="C175" t="s">
        <v>3045</v>
      </c>
      <c r="D175" t="s">
        <v>3046</v>
      </c>
      <c r="E175" t="s">
        <v>1935</v>
      </c>
      <c r="F175" s="605" t="s">
        <v>3047</v>
      </c>
      <c r="G175" t="s">
        <v>3472</v>
      </c>
      <c r="H175" t="s">
        <v>23</v>
      </c>
      <c r="I175" t="s">
        <v>3473</v>
      </c>
      <c r="J175" t="s">
        <v>3474</v>
      </c>
      <c r="K175" t="s">
        <v>3475</v>
      </c>
      <c r="L175" t="s">
        <v>3476</v>
      </c>
      <c r="M175" t="s">
        <v>3477</v>
      </c>
      <c r="N175" t="s">
        <v>3478</v>
      </c>
      <c r="O175" t="s">
        <v>1936</v>
      </c>
      <c r="P175" t="s">
        <v>316</v>
      </c>
      <c r="Q175" t="s">
        <v>3175</v>
      </c>
    </row>
    <row r="176" spans="1:17">
      <c r="A176" s="600">
        <v>2310466</v>
      </c>
      <c r="B176" t="s">
        <v>32</v>
      </c>
      <c r="C176" t="s">
        <v>3045</v>
      </c>
      <c r="D176" t="s">
        <v>3046</v>
      </c>
      <c r="E176" t="s">
        <v>1935</v>
      </c>
      <c r="F176" s="605" t="s">
        <v>3047</v>
      </c>
      <c r="G176" t="s">
        <v>3472</v>
      </c>
      <c r="H176" t="s">
        <v>23</v>
      </c>
      <c r="I176" t="s">
        <v>3473</v>
      </c>
      <c r="J176" t="s">
        <v>3474</v>
      </c>
      <c r="K176" t="s">
        <v>3475</v>
      </c>
      <c r="L176" t="s">
        <v>3476</v>
      </c>
      <c r="M176" t="s">
        <v>3477</v>
      </c>
      <c r="N176" t="s">
        <v>3478</v>
      </c>
      <c r="O176" t="s">
        <v>1936</v>
      </c>
      <c r="P176" t="s">
        <v>316</v>
      </c>
      <c r="Q176" t="s">
        <v>3175</v>
      </c>
    </row>
    <row r="177" spans="1:17">
      <c r="A177" s="600">
        <v>2310466</v>
      </c>
      <c r="B177" t="s">
        <v>32</v>
      </c>
      <c r="C177" t="s">
        <v>3045</v>
      </c>
      <c r="D177" t="s">
        <v>3046</v>
      </c>
      <c r="E177" t="s">
        <v>1935</v>
      </c>
      <c r="F177" s="605" t="s">
        <v>3047</v>
      </c>
      <c r="G177" t="s">
        <v>3472</v>
      </c>
      <c r="H177" t="s">
        <v>23</v>
      </c>
      <c r="I177" t="s">
        <v>3473</v>
      </c>
      <c r="J177" t="s">
        <v>3474</v>
      </c>
      <c r="K177" t="s">
        <v>3475</v>
      </c>
      <c r="L177" t="s">
        <v>3476</v>
      </c>
      <c r="M177" t="s">
        <v>3477</v>
      </c>
      <c r="N177" t="s">
        <v>3478</v>
      </c>
      <c r="O177" t="s">
        <v>1936</v>
      </c>
      <c r="P177" t="s">
        <v>316</v>
      </c>
      <c r="Q177" t="s">
        <v>3175</v>
      </c>
    </row>
    <row r="178" spans="1:17">
      <c r="A178" s="600">
        <v>2310466</v>
      </c>
      <c r="B178" t="s">
        <v>32</v>
      </c>
      <c r="C178" t="s">
        <v>3045</v>
      </c>
      <c r="D178" t="s">
        <v>3046</v>
      </c>
      <c r="E178" t="s">
        <v>1935</v>
      </c>
      <c r="F178" s="605" t="s">
        <v>3047</v>
      </c>
      <c r="G178" t="s">
        <v>3472</v>
      </c>
      <c r="H178" t="s">
        <v>23</v>
      </c>
      <c r="I178" t="s">
        <v>3473</v>
      </c>
      <c r="J178" t="s">
        <v>3474</v>
      </c>
      <c r="K178" t="s">
        <v>3475</v>
      </c>
      <c r="L178" t="s">
        <v>3476</v>
      </c>
      <c r="M178" t="s">
        <v>3477</v>
      </c>
      <c r="N178" t="s">
        <v>3478</v>
      </c>
      <c r="O178" t="s">
        <v>1936</v>
      </c>
      <c r="P178" t="s">
        <v>316</v>
      </c>
      <c r="Q178" t="s">
        <v>3175</v>
      </c>
    </row>
    <row r="179" spans="1:17">
      <c r="A179" s="600">
        <v>2310466</v>
      </c>
      <c r="B179" t="s">
        <v>32</v>
      </c>
      <c r="C179" t="s">
        <v>3045</v>
      </c>
      <c r="D179" t="s">
        <v>3046</v>
      </c>
      <c r="E179" t="s">
        <v>1935</v>
      </c>
      <c r="F179" s="605" t="s">
        <v>3047</v>
      </c>
      <c r="G179" t="s">
        <v>3472</v>
      </c>
      <c r="H179" t="s">
        <v>23</v>
      </c>
      <c r="I179" t="s">
        <v>3473</v>
      </c>
      <c r="J179" t="s">
        <v>3474</v>
      </c>
      <c r="K179" t="s">
        <v>3475</v>
      </c>
      <c r="L179" t="s">
        <v>3476</v>
      </c>
      <c r="M179" t="s">
        <v>3477</v>
      </c>
      <c r="N179" t="s">
        <v>3478</v>
      </c>
      <c r="O179" t="s">
        <v>1936</v>
      </c>
      <c r="P179" t="s">
        <v>316</v>
      </c>
      <c r="Q179" t="s">
        <v>3175</v>
      </c>
    </row>
    <row r="180" spans="1:17">
      <c r="A180" s="600">
        <v>2310466</v>
      </c>
      <c r="B180" t="s">
        <v>32</v>
      </c>
      <c r="C180" t="s">
        <v>3045</v>
      </c>
      <c r="D180" t="s">
        <v>3046</v>
      </c>
      <c r="E180" t="s">
        <v>1935</v>
      </c>
      <c r="F180" s="605" t="s">
        <v>3047</v>
      </c>
      <c r="G180" t="s">
        <v>3472</v>
      </c>
      <c r="H180" t="s">
        <v>23</v>
      </c>
      <c r="I180" t="s">
        <v>3473</v>
      </c>
      <c r="J180" t="s">
        <v>3474</v>
      </c>
      <c r="K180" t="s">
        <v>3475</v>
      </c>
      <c r="L180" t="s">
        <v>3476</v>
      </c>
      <c r="M180" t="s">
        <v>3477</v>
      </c>
      <c r="N180" t="s">
        <v>3478</v>
      </c>
      <c r="O180" t="s">
        <v>1936</v>
      </c>
      <c r="P180" t="s">
        <v>316</v>
      </c>
      <c r="Q180" t="s">
        <v>3175</v>
      </c>
    </row>
    <row r="181" spans="1:17">
      <c r="A181">
        <v>2610451</v>
      </c>
      <c r="B181" t="s">
        <v>29</v>
      </c>
      <c r="C181" t="s">
        <v>3045</v>
      </c>
      <c r="D181" t="s">
        <v>3046</v>
      </c>
      <c r="E181" t="s">
        <v>1932</v>
      </c>
      <c r="F181" s="605" t="s">
        <v>3047</v>
      </c>
      <c r="G181" t="s">
        <v>3369</v>
      </c>
      <c r="H181" t="s">
        <v>23</v>
      </c>
      <c r="I181" t="s">
        <v>3370</v>
      </c>
      <c r="J181" t="s">
        <v>3371</v>
      </c>
      <c r="K181" t="s">
        <v>3372</v>
      </c>
      <c r="L181" t="s">
        <v>3373</v>
      </c>
      <c r="M181" t="s">
        <v>3374</v>
      </c>
      <c r="N181" t="s">
        <v>3375</v>
      </c>
      <c r="O181" t="s">
        <v>1933</v>
      </c>
      <c r="P181" t="s">
        <v>314</v>
      </c>
      <c r="Q181" t="s">
        <v>3175</v>
      </c>
    </row>
    <row r="182" spans="1:17">
      <c r="A182">
        <v>2610451</v>
      </c>
      <c r="B182" t="s">
        <v>29</v>
      </c>
      <c r="C182" t="s">
        <v>3045</v>
      </c>
      <c r="D182" t="s">
        <v>3046</v>
      </c>
      <c r="E182" t="s">
        <v>1932</v>
      </c>
      <c r="F182" s="605" t="s">
        <v>3047</v>
      </c>
      <c r="G182" t="s">
        <v>3369</v>
      </c>
      <c r="H182" t="s">
        <v>23</v>
      </c>
      <c r="I182" t="s">
        <v>3370</v>
      </c>
      <c r="J182" t="s">
        <v>3371</v>
      </c>
      <c r="K182" t="s">
        <v>3372</v>
      </c>
      <c r="L182" t="s">
        <v>3373</v>
      </c>
      <c r="M182" t="s">
        <v>3374</v>
      </c>
      <c r="N182" t="s">
        <v>3375</v>
      </c>
      <c r="O182" t="s">
        <v>1933</v>
      </c>
      <c r="P182" t="s">
        <v>314</v>
      </c>
      <c r="Q182" t="s">
        <v>3175</v>
      </c>
    </row>
    <row r="183" spans="1:17">
      <c r="A183">
        <v>2610451</v>
      </c>
      <c r="B183" t="s">
        <v>29</v>
      </c>
      <c r="C183" t="s">
        <v>3045</v>
      </c>
      <c r="D183" t="s">
        <v>3046</v>
      </c>
      <c r="E183" t="s">
        <v>1932</v>
      </c>
      <c r="F183" s="605" t="s">
        <v>3047</v>
      </c>
      <c r="G183" t="s">
        <v>3369</v>
      </c>
      <c r="H183" t="s">
        <v>23</v>
      </c>
      <c r="I183" t="s">
        <v>3370</v>
      </c>
      <c r="J183" t="s">
        <v>3371</v>
      </c>
      <c r="K183" t="s">
        <v>3372</v>
      </c>
      <c r="L183" t="s">
        <v>3373</v>
      </c>
      <c r="M183" t="s">
        <v>3374</v>
      </c>
      <c r="N183" t="s">
        <v>3375</v>
      </c>
      <c r="O183" t="s">
        <v>1933</v>
      </c>
      <c r="P183" t="s">
        <v>314</v>
      </c>
      <c r="Q183" t="s">
        <v>3175</v>
      </c>
    </row>
    <row r="184" spans="1:17">
      <c r="A184">
        <v>2610451</v>
      </c>
      <c r="B184" t="s">
        <v>29</v>
      </c>
      <c r="C184" t="s">
        <v>3045</v>
      </c>
      <c r="D184" t="s">
        <v>3046</v>
      </c>
      <c r="E184" t="s">
        <v>1932</v>
      </c>
      <c r="F184" s="605" t="s">
        <v>3047</v>
      </c>
      <c r="G184" t="s">
        <v>3369</v>
      </c>
      <c r="H184" t="s">
        <v>23</v>
      </c>
      <c r="I184" t="s">
        <v>3370</v>
      </c>
      <c r="J184" t="s">
        <v>3371</v>
      </c>
      <c r="K184" t="s">
        <v>3372</v>
      </c>
      <c r="L184" t="s">
        <v>3373</v>
      </c>
      <c r="M184" t="s">
        <v>3374</v>
      </c>
      <c r="N184" t="s">
        <v>3375</v>
      </c>
      <c r="O184" t="s">
        <v>1933</v>
      </c>
      <c r="P184" t="s">
        <v>314</v>
      </c>
      <c r="Q184" t="s">
        <v>3175</v>
      </c>
    </row>
    <row r="185" spans="1:17">
      <c r="A185">
        <v>2610451</v>
      </c>
      <c r="B185" t="s">
        <v>29</v>
      </c>
      <c r="C185" t="s">
        <v>3045</v>
      </c>
      <c r="D185" t="s">
        <v>3046</v>
      </c>
      <c r="E185" t="s">
        <v>1932</v>
      </c>
      <c r="F185" s="605" t="s">
        <v>3047</v>
      </c>
      <c r="G185" t="s">
        <v>3369</v>
      </c>
      <c r="H185" t="s">
        <v>23</v>
      </c>
      <c r="I185" t="s">
        <v>3370</v>
      </c>
      <c r="J185" t="s">
        <v>3371</v>
      </c>
      <c r="K185" t="s">
        <v>3372</v>
      </c>
      <c r="L185" t="s">
        <v>3373</v>
      </c>
      <c r="M185" t="s">
        <v>3374</v>
      </c>
      <c r="N185" t="s">
        <v>3375</v>
      </c>
      <c r="O185" t="s">
        <v>1933</v>
      </c>
      <c r="P185" t="s">
        <v>314</v>
      </c>
      <c r="Q185" t="s">
        <v>3175</v>
      </c>
    </row>
    <row r="186" spans="1:17">
      <c r="A186">
        <v>2610451</v>
      </c>
      <c r="B186" t="s">
        <v>29</v>
      </c>
      <c r="C186" t="s">
        <v>3045</v>
      </c>
      <c r="D186" t="s">
        <v>3046</v>
      </c>
      <c r="E186" t="s">
        <v>1932</v>
      </c>
      <c r="F186" s="605" t="s">
        <v>3047</v>
      </c>
      <c r="G186" t="s">
        <v>3369</v>
      </c>
      <c r="H186" t="s">
        <v>23</v>
      </c>
      <c r="I186" t="s">
        <v>3370</v>
      </c>
      <c r="J186" t="s">
        <v>3371</v>
      </c>
      <c r="K186" t="s">
        <v>3372</v>
      </c>
      <c r="L186" t="s">
        <v>3373</v>
      </c>
      <c r="M186" t="s">
        <v>3374</v>
      </c>
      <c r="N186" t="s">
        <v>3375</v>
      </c>
      <c r="O186" t="s">
        <v>1933</v>
      </c>
      <c r="P186" t="s">
        <v>314</v>
      </c>
      <c r="Q186" t="s">
        <v>3175</v>
      </c>
    </row>
    <row r="187" spans="1:17">
      <c r="A187">
        <v>2610451</v>
      </c>
      <c r="B187" t="s">
        <v>29</v>
      </c>
      <c r="C187" t="s">
        <v>3045</v>
      </c>
      <c r="D187" t="s">
        <v>3046</v>
      </c>
      <c r="E187" t="s">
        <v>1932</v>
      </c>
      <c r="F187" s="605" t="s">
        <v>3047</v>
      </c>
      <c r="G187" t="s">
        <v>3369</v>
      </c>
      <c r="H187" t="s">
        <v>23</v>
      </c>
      <c r="I187" t="s">
        <v>3370</v>
      </c>
      <c r="J187" t="s">
        <v>3371</v>
      </c>
      <c r="K187" t="s">
        <v>3372</v>
      </c>
      <c r="L187" t="s">
        <v>3373</v>
      </c>
      <c r="M187" t="s">
        <v>3374</v>
      </c>
      <c r="N187" t="s">
        <v>3375</v>
      </c>
      <c r="O187" t="s">
        <v>1933</v>
      </c>
      <c r="P187" t="s">
        <v>314</v>
      </c>
      <c r="Q187" t="s">
        <v>3175</v>
      </c>
    </row>
    <row r="188" spans="1:17">
      <c r="A188">
        <v>2610451</v>
      </c>
      <c r="B188" t="s">
        <v>29</v>
      </c>
      <c r="C188" t="s">
        <v>3045</v>
      </c>
      <c r="D188" t="s">
        <v>3046</v>
      </c>
      <c r="E188" t="s">
        <v>1932</v>
      </c>
      <c r="F188" s="605" t="s">
        <v>3047</v>
      </c>
      <c r="G188" t="s">
        <v>3369</v>
      </c>
      <c r="H188" t="s">
        <v>23</v>
      </c>
      <c r="I188" t="s">
        <v>3370</v>
      </c>
      <c r="J188" t="s">
        <v>3371</v>
      </c>
      <c r="K188" t="s">
        <v>3372</v>
      </c>
      <c r="L188" t="s">
        <v>3373</v>
      </c>
      <c r="M188" t="s">
        <v>3374</v>
      </c>
      <c r="N188" t="s">
        <v>3375</v>
      </c>
      <c r="O188" t="s">
        <v>1933</v>
      </c>
      <c r="P188" t="s">
        <v>314</v>
      </c>
      <c r="Q188" t="s">
        <v>3175</v>
      </c>
    </row>
    <row r="189" spans="1:17">
      <c r="A189">
        <v>2610451</v>
      </c>
      <c r="B189" t="s">
        <v>29</v>
      </c>
      <c r="C189" t="s">
        <v>3045</v>
      </c>
      <c r="D189" t="s">
        <v>3046</v>
      </c>
      <c r="E189" t="s">
        <v>1932</v>
      </c>
      <c r="F189" s="605" t="s">
        <v>3047</v>
      </c>
      <c r="G189" t="s">
        <v>3369</v>
      </c>
      <c r="H189" t="s">
        <v>23</v>
      </c>
      <c r="I189" t="s">
        <v>3370</v>
      </c>
      <c r="J189" t="s">
        <v>3371</v>
      </c>
      <c r="K189" t="s">
        <v>3372</v>
      </c>
      <c r="L189" t="s">
        <v>3373</v>
      </c>
      <c r="M189" t="s">
        <v>3374</v>
      </c>
      <c r="N189" t="s">
        <v>3375</v>
      </c>
      <c r="O189" t="s">
        <v>1933</v>
      </c>
      <c r="P189" t="s">
        <v>314</v>
      </c>
      <c r="Q189" t="s">
        <v>3175</v>
      </c>
    </row>
    <row r="190" spans="1:17">
      <c r="A190">
        <v>2610451</v>
      </c>
      <c r="B190" t="s">
        <v>29</v>
      </c>
      <c r="C190" t="s">
        <v>3045</v>
      </c>
      <c r="D190" t="s">
        <v>3046</v>
      </c>
      <c r="E190" t="s">
        <v>1932</v>
      </c>
      <c r="F190" s="605" t="s">
        <v>3047</v>
      </c>
      <c r="G190" t="s">
        <v>3369</v>
      </c>
      <c r="H190" t="s">
        <v>23</v>
      </c>
      <c r="I190" t="s">
        <v>3370</v>
      </c>
      <c r="J190" t="s">
        <v>3371</v>
      </c>
      <c r="K190" t="s">
        <v>3372</v>
      </c>
      <c r="L190" t="s">
        <v>3373</v>
      </c>
      <c r="M190" t="s">
        <v>3374</v>
      </c>
      <c r="N190" t="s">
        <v>3375</v>
      </c>
      <c r="O190" t="s">
        <v>1933</v>
      </c>
      <c r="P190" t="s">
        <v>314</v>
      </c>
      <c r="Q190" t="s">
        <v>3175</v>
      </c>
    </row>
    <row r="191" spans="1:17">
      <c r="A191">
        <v>2610451</v>
      </c>
      <c r="B191" t="s">
        <v>29</v>
      </c>
      <c r="C191" t="s">
        <v>3045</v>
      </c>
      <c r="D191" t="s">
        <v>3046</v>
      </c>
      <c r="E191" t="s">
        <v>1932</v>
      </c>
      <c r="F191" s="605" t="s">
        <v>3047</v>
      </c>
      <c r="G191" t="s">
        <v>3369</v>
      </c>
      <c r="H191" t="s">
        <v>23</v>
      </c>
      <c r="I191" t="s">
        <v>3370</v>
      </c>
      <c r="J191" t="s">
        <v>3371</v>
      </c>
      <c r="K191" t="s">
        <v>3372</v>
      </c>
      <c r="L191" t="s">
        <v>3373</v>
      </c>
      <c r="M191" t="s">
        <v>3374</v>
      </c>
      <c r="N191" t="s">
        <v>3375</v>
      </c>
      <c r="O191" t="s">
        <v>1933</v>
      </c>
      <c r="P191" t="s">
        <v>314</v>
      </c>
      <c r="Q191" t="s">
        <v>3175</v>
      </c>
    </row>
    <row r="192" spans="1:17">
      <c r="A192">
        <v>2610451</v>
      </c>
      <c r="B192" t="s">
        <v>29</v>
      </c>
      <c r="C192" t="s">
        <v>3045</v>
      </c>
      <c r="D192" t="s">
        <v>3046</v>
      </c>
      <c r="E192" t="s">
        <v>1932</v>
      </c>
      <c r="F192" s="605" t="s">
        <v>3047</v>
      </c>
      <c r="G192" t="s">
        <v>3369</v>
      </c>
      <c r="H192" t="s">
        <v>23</v>
      </c>
      <c r="I192" t="s">
        <v>3370</v>
      </c>
      <c r="J192" t="s">
        <v>3371</v>
      </c>
      <c r="K192" t="s">
        <v>3372</v>
      </c>
      <c r="L192" t="s">
        <v>3373</v>
      </c>
      <c r="M192" t="s">
        <v>3374</v>
      </c>
      <c r="N192" t="s">
        <v>3375</v>
      </c>
      <c r="O192" t="s">
        <v>1933</v>
      </c>
      <c r="P192" t="s">
        <v>314</v>
      </c>
      <c r="Q192" t="s">
        <v>3175</v>
      </c>
    </row>
    <row r="193" spans="1:17">
      <c r="A193">
        <v>2610451</v>
      </c>
      <c r="B193" t="s">
        <v>29</v>
      </c>
      <c r="C193" t="s">
        <v>3045</v>
      </c>
      <c r="D193" t="s">
        <v>3046</v>
      </c>
      <c r="E193" t="s">
        <v>1932</v>
      </c>
      <c r="F193" s="605" t="s">
        <v>3047</v>
      </c>
      <c r="G193" t="s">
        <v>3369</v>
      </c>
      <c r="H193" t="s">
        <v>23</v>
      </c>
      <c r="I193" t="s">
        <v>3370</v>
      </c>
      <c r="J193" t="s">
        <v>3371</v>
      </c>
      <c r="K193" t="s">
        <v>3372</v>
      </c>
      <c r="L193" t="s">
        <v>3373</v>
      </c>
      <c r="M193" t="s">
        <v>3374</v>
      </c>
      <c r="N193" t="s">
        <v>3375</v>
      </c>
      <c r="O193" t="s">
        <v>1933</v>
      </c>
      <c r="P193" t="s">
        <v>314</v>
      </c>
      <c r="Q193" t="s">
        <v>3175</v>
      </c>
    </row>
    <row r="194" spans="1:17">
      <c r="A194">
        <v>2610451</v>
      </c>
      <c r="B194" t="s">
        <v>29</v>
      </c>
      <c r="C194" t="s">
        <v>3045</v>
      </c>
      <c r="D194" t="s">
        <v>3046</v>
      </c>
      <c r="E194" t="s">
        <v>1932</v>
      </c>
      <c r="F194" s="605" t="s">
        <v>3047</v>
      </c>
      <c r="G194" t="s">
        <v>3369</v>
      </c>
      <c r="H194" t="s">
        <v>23</v>
      </c>
      <c r="I194" t="s">
        <v>3370</v>
      </c>
      <c r="J194" t="s">
        <v>3371</v>
      </c>
      <c r="K194" t="s">
        <v>3372</v>
      </c>
      <c r="L194" t="s">
        <v>3373</v>
      </c>
      <c r="M194" t="s">
        <v>3374</v>
      </c>
      <c r="N194" t="s">
        <v>3375</v>
      </c>
      <c r="O194" t="s">
        <v>1933</v>
      </c>
      <c r="P194" t="s">
        <v>314</v>
      </c>
      <c r="Q194" t="s">
        <v>3175</v>
      </c>
    </row>
    <row r="195" spans="1:17">
      <c r="A195">
        <v>2610451</v>
      </c>
      <c r="B195" t="s">
        <v>29</v>
      </c>
      <c r="C195" t="s">
        <v>3045</v>
      </c>
      <c r="D195" t="s">
        <v>3046</v>
      </c>
      <c r="E195" t="s">
        <v>1932</v>
      </c>
      <c r="F195" s="605" t="s">
        <v>3047</v>
      </c>
      <c r="G195" t="s">
        <v>3369</v>
      </c>
      <c r="H195" t="s">
        <v>23</v>
      </c>
      <c r="I195" t="s">
        <v>3370</v>
      </c>
      <c r="J195" t="s">
        <v>3371</v>
      </c>
      <c r="K195" t="s">
        <v>3372</v>
      </c>
      <c r="L195" t="s">
        <v>3373</v>
      </c>
      <c r="M195" t="s">
        <v>3374</v>
      </c>
      <c r="N195" t="s">
        <v>3375</v>
      </c>
      <c r="O195" t="s">
        <v>1933</v>
      </c>
      <c r="P195" t="s">
        <v>314</v>
      </c>
      <c r="Q195" t="s">
        <v>3175</v>
      </c>
    </row>
    <row r="196" spans="1:17">
      <c r="A196">
        <v>2610451</v>
      </c>
      <c r="B196" t="s">
        <v>29</v>
      </c>
      <c r="C196" t="s">
        <v>3045</v>
      </c>
      <c r="D196" t="s">
        <v>3046</v>
      </c>
      <c r="E196" t="s">
        <v>1932</v>
      </c>
      <c r="F196" s="605" t="s">
        <v>3047</v>
      </c>
      <c r="G196" t="s">
        <v>3369</v>
      </c>
      <c r="H196" t="s">
        <v>23</v>
      </c>
      <c r="I196" t="s">
        <v>3370</v>
      </c>
      <c r="J196" t="s">
        <v>3371</v>
      </c>
      <c r="K196" t="s">
        <v>3372</v>
      </c>
      <c r="L196" t="s">
        <v>3373</v>
      </c>
      <c r="M196" t="s">
        <v>3374</v>
      </c>
      <c r="N196" t="s">
        <v>3375</v>
      </c>
      <c r="O196" t="s">
        <v>1933</v>
      </c>
      <c r="P196" t="s">
        <v>314</v>
      </c>
      <c r="Q196" t="s">
        <v>3175</v>
      </c>
    </row>
    <row r="197" spans="1:17">
      <c r="A197">
        <v>2610451</v>
      </c>
      <c r="B197" t="s">
        <v>29</v>
      </c>
      <c r="C197" t="s">
        <v>3045</v>
      </c>
      <c r="D197" t="s">
        <v>3046</v>
      </c>
      <c r="E197" t="s">
        <v>1932</v>
      </c>
      <c r="F197" s="605" t="s">
        <v>3047</v>
      </c>
      <c r="G197" t="s">
        <v>3369</v>
      </c>
      <c r="H197" t="s">
        <v>23</v>
      </c>
      <c r="I197" t="s">
        <v>3370</v>
      </c>
      <c r="J197" t="s">
        <v>3371</v>
      </c>
      <c r="K197" t="s">
        <v>3372</v>
      </c>
      <c r="L197" t="s">
        <v>3373</v>
      </c>
      <c r="M197" t="s">
        <v>3374</v>
      </c>
      <c r="N197" t="s">
        <v>3375</v>
      </c>
      <c r="O197" t="s">
        <v>1933</v>
      </c>
      <c r="P197" t="s">
        <v>314</v>
      </c>
      <c r="Q197" t="s">
        <v>3175</v>
      </c>
    </row>
    <row r="198" spans="1:17">
      <c r="A198">
        <v>2610451</v>
      </c>
      <c r="B198" t="s">
        <v>29</v>
      </c>
      <c r="C198" t="s">
        <v>3045</v>
      </c>
      <c r="D198" t="s">
        <v>3046</v>
      </c>
      <c r="E198" t="s">
        <v>1932</v>
      </c>
      <c r="F198" s="605" t="s">
        <v>3047</v>
      </c>
      <c r="G198" t="s">
        <v>3369</v>
      </c>
      <c r="H198" t="s">
        <v>23</v>
      </c>
      <c r="I198" t="s">
        <v>3370</v>
      </c>
      <c r="J198" t="s">
        <v>3371</v>
      </c>
      <c r="K198" t="s">
        <v>3372</v>
      </c>
      <c r="L198" t="s">
        <v>3373</v>
      </c>
      <c r="M198" t="s">
        <v>3374</v>
      </c>
      <c r="N198" t="s">
        <v>3375</v>
      </c>
      <c r="O198" t="s">
        <v>1933</v>
      </c>
      <c r="P198" t="s">
        <v>314</v>
      </c>
      <c r="Q198" t="s">
        <v>3175</v>
      </c>
    </row>
    <row r="199" spans="1:17">
      <c r="A199">
        <v>2610451</v>
      </c>
      <c r="B199" t="s">
        <v>29</v>
      </c>
      <c r="C199" t="s">
        <v>3045</v>
      </c>
      <c r="D199" t="s">
        <v>3046</v>
      </c>
      <c r="E199" t="s">
        <v>1932</v>
      </c>
      <c r="F199" s="605" t="s">
        <v>3047</v>
      </c>
      <c r="G199" t="s">
        <v>3369</v>
      </c>
      <c r="H199" t="s">
        <v>23</v>
      </c>
      <c r="I199" t="s">
        <v>3370</v>
      </c>
      <c r="J199" t="s">
        <v>3371</v>
      </c>
      <c r="K199" t="s">
        <v>3372</v>
      </c>
      <c r="L199" t="s">
        <v>3373</v>
      </c>
      <c r="M199" t="s">
        <v>3374</v>
      </c>
      <c r="N199" t="s">
        <v>3375</v>
      </c>
      <c r="O199" t="s">
        <v>1933</v>
      </c>
      <c r="P199" t="s">
        <v>314</v>
      </c>
      <c r="Q199" t="s">
        <v>3175</v>
      </c>
    </row>
    <row r="200" spans="1:17">
      <c r="A200">
        <v>2610451</v>
      </c>
      <c r="B200" t="s">
        <v>29</v>
      </c>
      <c r="C200" t="s">
        <v>3045</v>
      </c>
      <c r="D200" t="s">
        <v>3046</v>
      </c>
      <c r="E200" t="s">
        <v>1932</v>
      </c>
      <c r="F200" s="605" t="s">
        <v>3047</v>
      </c>
      <c r="G200" t="s">
        <v>3369</v>
      </c>
      <c r="H200" t="s">
        <v>23</v>
      </c>
      <c r="I200" t="s">
        <v>3370</v>
      </c>
      <c r="J200" t="s">
        <v>3371</v>
      </c>
      <c r="K200" t="s">
        <v>3372</v>
      </c>
      <c r="L200" t="s">
        <v>3373</v>
      </c>
      <c r="M200" t="s">
        <v>3374</v>
      </c>
      <c r="N200" t="s">
        <v>3375</v>
      </c>
      <c r="O200" t="s">
        <v>1933</v>
      </c>
      <c r="P200" t="s">
        <v>314</v>
      </c>
      <c r="Q200" t="s">
        <v>3175</v>
      </c>
    </row>
    <row r="201" spans="1:17">
      <c r="A201">
        <v>2610451</v>
      </c>
      <c r="B201" t="s">
        <v>29</v>
      </c>
      <c r="C201" t="s">
        <v>3045</v>
      </c>
      <c r="D201" t="s">
        <v>3046</v>
      </c>
      <c r="E201" t="s">
        <v>1932</v>
      </c>
      <c r="F201" s="605" t="s">
        <v>3047</v>
      </c>
      <c r="G201" t="s">
        <v>3369</v>
      </c>
      <c r="H201" t="s">
        <v>23</v>
      </c>
      <c r="I201" t="s">
        <v>3370</v>
      </c>
      <c r="J201" t="s">
        <v>3371</v>
      </c>
      <c r="K201" t="s">
        <v>3372</v>
      </c>
      <c r="L201" t="s">
        <v>3373</v>
      </c>
      <c r="M201" t="s">
        <v>3374</v>
      </c>
      <c r="N201" t="s">
        <v>3375</v>
      </c>
      <c r="O201" t="s">
        <v>1933</v>
      </c>
      <c r="P201" t="s">
        <v>314</v>
      </c>
      <c r="Q201" t="s">
        <v>3175</v>
      </c>
    </row>
    <row r="202" spans="1:17">
      <c r="A202">
        <v>2610451</v>
      </c>
      <c r="B202" t="s">
        <v>29</v>
      </c>
      <c r="C202" t="s">
        <v>3045</v>
      </c>
      <c r="D202" t="s">
        <v>3046</v>
      </c>
      <c r="E202" t="s">
        <v>1932</v>
      </c>
      <c r="F202" s="605" t="s">
        <v>3047</v>
      </c>
      <c r="G202" t="s">
        <v>3369</v>
      </c>
      <c r="H202" t="s">
        <v>23</v>
      </c>
      <c r="I202" t="s">
        <v>3370</v>
      </c>
      <c r="J202" t="s">
        <v>3371</v>
      </c>
      <c r="K202" t="s">
        <v>3372</v>
      </c>
      <c r="L202" t="s">
        <v>3373</v>
      </c>
      <c r="M202" t="s">
        <v>3374</v>
      </c>
      <c r="N202" t="s">
        <v>3375</v>
      </c>
      <c r="O202" t="s">
        <v>1933</v>
      </c>
      <c r="P202" t="s">
        <v>314</v>
      </c>
      <c r="Q202" t="s">
        <v>3175</v>
      </c>
    </row>
    <row r="203" spans="1:17">
      <c r="A203">
        <v>2610451</v>
      </c>
      <c r="B203" t="s">
        <v>29</v>
      </c>
      <c r="C203" t="s">
        <v>3045</v>
      </c>
      <c r="D203" t="s">
        <v>3046</v>
      </c>
      <c r="E203" t="s">
        <v>1932</v>
      </c>
      <c r="F203" s="605" t="s">
        <v>3047</v>
      </c>
      <c r="G203" t="s">
        <v>3369</v>
      </c>
      <c r="H203" t="s">
        <v>23</v>
      </c>
      <c r="I203" t="s">
        <v>3370</v>
      </c>
      <c r="J203" t="s">
        <v>3371</v>
      </c>
      <c r="K203" t="s">
        <v>3372</v>
      </c>
      <c r="L203" t="s">
        <v>3373</v>
      </c>
      <c r="M203" t="s">
        <v>3374</v>
      </c>
      <c r="N203" t="s">
        <v>3375</v>
      </c>
      <c r="O203" t="s">
        <v>1933</v>
      </c>
      <c r="P203" t="s">
        <v>314</v>
      </c>
      <c r="Q203" t="s">
        <v>3175</v>
      </c>
    </row>
    <row r="204" spans="1:17">
      <c r="A204">
        <v>2710376</v>
      </c>
      <c r="B204" t="s">
        <v>43</v>
      </c>
      <c r="C204" t="s">
        <v>3045</v>
      </c>
      <c r="D204" t="s">
        <v>3046</v>
      </c>
      <c r="E204" t="s">
        <v>1932</v>
      </c>
      <c r="F204" s="605" t="s">
        <v>3047</v>
      </c>
      <c r="G204" t="s">
        <v>3479</v>
      </c>
      <c r="H204" t="s">
        <v>23</v>
      </c>
      <c r="I204" t="s">
        <v>3480</v>
      </c>
      <c r="J204" t="s">
        <v>3481</v>
      </c>
      <c r="K204" t="s">
        <v>3482</v>
      </c>
      <c r="L204" t="s">
        <v>3483</v>
      </c>
      <c r="M204" t="s">
        <v>3484</v>
      </c>
      <c r="N204" t="s">
        <v>60</v>
      </c>
      <c r="O204" t="s">
        <v>1933</v>
      </c>
      <c r="P204" t="s">
        <v>323</v>
      </c>
      <c r="Q204" t="s">
        <v>3143</v>
      </c>
    </row>
    <row r="205" spans="1:17">
      <c r="A205">
        <v>2710376</v>
      </c>
      <c r="B205" t="s">
        <v>43</v>
      </c>
      <c r="C205" t="s">
        <v>3045</v>
      </c>
      <c r="D205" t="s">
        <v>3046</v>
      </c>
      <c r="E205" t="s">
        <v>1932</v>
      </c>
      <c r="F205" s="605" t="s">
        <v>3047</v>
      </c>
      <c r="G205" t="s">
        <v>3479</v>
      </c>
      <c r="H205" t="s">
        <v>23</v>
      </c>
      <c r="I205" t="s">
        <v>3480</v>
      </c>
      <c r="J205" t="s">
        <v>3481</v>
      </c>
      <c r="K205" t="s">
        <v>3482</v>
      </c>
      <c r="L205" t="s">
        <v>3483</v>
      </c>
      <c r="M205" t="s">
        <v>3484</v>
      </c>
      <c r="N205" t="s">
        <v>60</v>
      </c>
      <c r="O205" t="s">
        <v>1933</v>
      </c>
      <c r="P205" t="s">
        <v>323</v>
      </c>
      <c r="Q205" t="s">
        <v>3143</v>
      </c>
    </row>
    <row r="206" spans="1:17">
      <c r="A206">
        <v>2710376</v>
      </c>
      <c r="B206" t="s">
        <v>43</v>
      </c>
      <c r="C206" t="s">
        <v>3045</v>
      </c>
      <c r="D206" t="s">
        <v>3046</v>
      </c>
      <c r="E206" t="s">
        <v>1932</v>
      </c>
      <c r="F206" s="605" t="s">
        <v>3047</v>
      </c>
      <c r="G206" t="s">
        <v>3479</v>
      </c>
      <c r="H206" t="s">
        <v>23</v>
      </c>
      <c r="I206" t="s">
        <v>3480</v>
      </c>
      <c r="J206" t="s">
        <v>3481</v>
      </c>
      <c r="K206" t="s">
        <v>3482</v>
      </c>
      <c r="L206" t="s">
        <v>3483</v>
      </c>
      <c r="M206" t="s">
        <v>3484</v>
      </c>
      <c r="N206" t="s">
        <v>60</v>
      </c>
      <c r="O206" t="s">
        <v>1933</v>
      </c>
      <c r="P206" t="s">
        <v>323</v>
      </c>
      <c r="Q206" t="s">
        <v>3143</v>
      </c>
    </row>
    <row r="207" spans="1:17">
      <c r="A207">
        <v>2710376</v>
      </c>
      <c r="B207" t="s">
        <v>43</v>
      </c>
      <c r="C207" t="s">
        <v>3045</v>
      </c>
      <c r="D207" t="s">
        <v>3046</v>
      </c>
      <c r="E207" t="s">
        <v>1932</v>
      </c>
      <c r="F207" s="605" t="s">
        <v>3047</v>
      </c>
      <c r="G207" t="s">
        <v>3479</v>
      </c>
      <c r="H207" t="s">
        <v>23</v>
      </c>
      <c r="I207" t="s">
        <v>3480</v>
      </c>
      <c r="J207" t="s">
        <v>3481</v>
      </c>
      <c r="K207" t="s">
        <v>3482</v>
      </c>
      <c r="L207" t="s">
        <v>3483</v>
      </c>
      <c r="M207" t="s">
        <v>3484</v>
      </c>
      <c r="N207" t="s">
        <v>60</v>
      </c>
      <c r="O207" t="s">
        <v>1933</v>
      </c>
      <c r="P207" t="s">
        <v>323</v>
      </c>
      <c r="Q207" t="s">
        <v>3143</v>
      </c>
    </row>
    <row r="208" spans="1:17">
      <c r="A208">
        <v>2710376</v>
      </c>
      <c r="B208" t="s">
        <v>43</v>
      </c>
      <c r="C208" t="s">
        <v>3045</v>
      </c>
      <c r="D208" t="s">
        <v>3046</v>
      </c>
      <c r="E208" t="s">
        <v>1932</v>
      </c>
      <c r="F208" s="605" t="s">
        <v>3047</v>
      </c>
      <c r="G208" t="s">
        <v>3479</v>
      </c>
      <c r="H208" t="s">
        <v>23</v>
      </c>
      <c r="I208" t="s">
        <v>3480</v>
      </c>
      <c r="J208" t="s">
        <v>3481</v>
      </c>
      <c r="K208" t="s">
        <v>3482</v>
      </c>
      <c r="L208" t="s">
        <v>3483</v>
      </c>
      <c r="M208" t="s">
        <v>3484</v>
      </c>
      <c r="N208" t="s">
        <v>60</v>
      </c>
      <c r="O208" t="s">
        <v>1933</v>
      </c>
      <c r="P208" t="s">
        <v>323</v>
      </c>
      <c r="Q208" t="s">
        <v>3143</v>
      </c>
    </row>
    <row r="209" spans="1:17">
      <c r="A209">
        <v>2710376</v>
      </c>
      <c r="B209" t="s">
        <v>43</v>
      </c>
      <c r="C209" t="s">
        <v>3045</v>
      </c>
      <c r="D209" t="s">
        <v>3046</v>
      </c>
      <c r="E209" t="s">
        <v>1932</v>
      </c>
      <c r="F209" s="605" t="s">
        <v>3047</v>
      </c>
      <c r="G209" t="s">
        <v>3479</v>
      </c>
      <c r="H209" t="s">
        <v>23</v>
      </c>
      <c r="I209" t="s">
        <v>3480</v>
      </c>
      <c r="J209" t="s">
        <v>3481</v>
      </c>
      <c r="K209" t="s">
        <v>3482</v>
      </c>
      <c r="L209" t="s">
        <v>3483</v>
      </c>
      <c r="M209" t="s">
        <v>3484</v>
      </c>
      <c r="N209" t="s">
        <v>60</v>
      </c>
      <c r="O209" t="s">
        <v>1933</v>
      </c>
      <c r="P209" t="s">
        <v>323</v>
      </c>
      <c r="Q209" t="s">
        <v>3143</v>
      </c>
    </row>
    <row r="210" spans="1:17">
      <c r="A210">
        <v>2710376</v>
      </c>
      <c r="B210" t="s">
        <v>43</v>
      </c>
      <c r="C210" t="s">
        <v>3045</v>
      </c>
      <c r="D210" t="s">
        <v>3046</v>
      </c>
      <c r="E210" t="s">
        <v>1932</v>
      </c>
      <c r="F210" s="605" t="s">
        <v>3047</v>
      </c>
      <c r="G210" t="s">
        <v>3479</v>
      </c>
      <c r="H210" t="s">
        <v>23</v>
      </c>
      <c r="I210" t="s">
        <v>3480</v>
      </c>
      <c r="J210" t="s">
        <v>3481</v>
      </c>
      <c r="K210" t="s">
        <v>3482</v>
      </c>
      <c r="L210" t="s">
        <v>3483</v>
      </c>
      <c r="M210" t="s">
        <v>3484</v>
      </c>
      <c r="N210" t="s">
        <v>60</v>
      </c>
      <c r="O210" t="s">
        <v>1933</v>
      </c>
      <c r="P210" t="s">
        <v>323</v>
      </c>
      <c r="Q210" t="s">
        <v>3143</v>
      </c>
    </row>
    <row r="211" spans="1:17">
      <c r="A211">
        <v>2710392</v>
      </c>
      <c r="B211" t="s">
        <v>41</v>
      </c>
      <c r="C211" t="s">
        <v>3045</v>
      </c>
      <c r="D211" t="s">
        <v>3046</v>
      </c>
      <c r="E211" t="s">
        <v>1932</v>
      </c>
      <c r="F211" s="605" t="s">
        <v>3047</v>
      </c>
      <c r="G211" t="s">
        <v>3485</v>
      </c>
      <c r="H211" t="s">
        <v>3486</v>
      </c>
      <c r="I211" t="s">
        <v>3487</v>
      </c>
      <c r="J211" t="s">
        <v>3488</v>
      </c>
      <c r="K211" t="s">
        <v>3489</v>
      </c>
      <c r="L211" t="s">
        <v>3490</v>
      </c>
      <c r="M211" t="s">
        <v>3491</v>
      </c>
      <c r="N211" t="s">
        <v>3492</v>
      </c>
      <c r="O211" t="s">
        <v>1933</v>
      </c>
      <c r="P211" t="s">
        <v>375</v>
      </c>
      <c r="Q211" t="s">
        <v>3143</v>
      </c>
    </row>
    <row r="212" spans="1:17">
      <c r="A212">
        <v>2710392</v>
      </c>
      <c r="B212" t="s">
        <v>41</v>
      </c>
      <c r="C212" t="s">
        <v>3045</v>
      </c>
      <c r="D212" t="s">
        <v>3046</v>
      </c>
      <c r="E212" t="s">
        <v>1932</v>
      </c>
      <c r="F212" s="605" t="s">
        <v>3047</v>
      </c>
      <c r="G212" t="s">
        <v>3485</v>
      </c>
      <c r="H212" t="s">
        <v>3486</v>
      </c>
      <c r="I212" t="s">
        <v>3487</v>
      </c>
      <c r="J212" t="s">
        <v>3488</v>
      </c>
      <c r="K212" t="s">
        <v>3489</v>
      </c>
      <c r="L212" t="s">
        <v>3490</v>
      </c>
      <c r="M212" t="s">
        <v>3491</v>
      </c>
      <c r="N212" t="s">
        <v>3492</v>
      </c>
      <c r="O212" t="s">
        <v>1933</v>
      </c>
      <c r="P212" t="s">
        <v>375</v>
      </c>
      <c r="Q212" t="s">
        <v>3143</v>
      </c>
    </row>
    <row r="213" spans="1:17">
      <c r="A213">
        <v>2710392</v>
      </c>
      <c r="B213" t="s">
        <v>41</v>
      </c>
      <c r="C213" t="s">
        <v>3045</v>
      </c>
      <c r="D213" t="s">
        <v>3046</v>
      </c>
      <c r="E213" t="s">
        <v>1932</v>
      </c>
      <c r="F213" s="605" t="s">
        <v>3047</v>
      </c>
      <c r="G213" t="s">
        <v>3485</v>
      </c>
      <c r="H213" t="s">
        <v>3486</v>
      </c>
      <c r="I213" t="s">
        <v>3487</v>
      </c>
      <c r="J213" t="s">
        <v>3488</v>
      </c>
      <c r="K213" t="s">
        <v>3489</v>
      </c>
      <c r="L213" t="s">
        <v>3490</v>
      </c>
      <c r="M213" t="s">
        <v>3491</v>
      </c>
      <c r="N213" t="s">
        <v>3492</v>
      </c>
      <c r="O213" t="s">
        <v>1933</v>
      </c>
      <c r="P213" t="s">
        <v>375</v>
      </c>
      <c r="Q213" t="s">
        <v>3143</v>
      </c>
    </row>
    <row r="214" spans="1:17">
      <c r="A214">
        <v>2710392</v>
      </c>
      <c r="B214" t="s">
        <v>41</v>
      </c>
      <c r="C214" t="s">
        <v>3045</v>
      </c>
      <c r="D214" t="s">
        <v>3046</v>
      </c>
      <c r="E214" t="s">
        <v>1932</v>
      </c>
      <c r="F214" s="605" t="s">
        <v>3047</v>
      </c>
      <c r="G214" t="s">
        <v>3485</v>
      </c>
      <c r="H214" t="s">
        <v>3486</v>
      </c>
      <c r="I214" t="s">
        <v>3487</v>
      </c>
      <c r="J214" t="s">
        <v>3488</v>
      </c>
      <c r="K214" t="s">
        <v>3489</v>
      </c>
      <c r="L214" t="s">
        <v>3490</v>
      </c>
      <c r="M214" t="s">
        <v>3491</v>
      </c>
      <c r="N214" t="s">
        <v>3492</v>
      </c>
      <c r="O214" t="s">
        <v>1933</v>
      </c>
      <c r="P214" t="s">
        <v>375</v>
      </c>
      <c r="Q214" t="s">
        <v>3143</v>
      </c>
    </row>
    <row r="215" spans="1:17">
      <c r="A215">
        <v>2710392</v>
      </c>
      <c r="B215" t="s">
        <v>41</v>
      </c>
      <c r="C215" t="s">
        <v>3045</v>
      </c>
      <c r="D215" t="s">
        <v>3046</v>
      </c>
      <c r="E215" t="s">
        <v>1932</v>
      </c>
      <c r="F215" s="605" t="s">
        <v>3047</v>
      </c>
      <c r="G215" t="s">
        <v>3485</v>
      </c>
      <c r="H215" t="s">
        <v>3486</v>
      </c>
      <c r="I215" t="s">
        <v>3487</v>
      </c>
      <c r="J215" t="s">
        <v>3488</v>
      </c>
      <c r="K215" t="s">
        <v>3489</v>
      </c>
      <c r="L215" t="s">
        <v>3490</v>
      </c>
      <c r="M215" t="s">
        <v>3491</v>
      </c>
      <c r="N215" t="s">
        <v>3492</v>
      </c>
      <c r="O215" t="s">
        <v>1933</v>
      </c>
      <c r="P215" t="s">
        <v>375</v>
      </c>
      <c r="Q215" t="s">
        <v>3143</v>
      </c>
    </row>
    <row r="216" spans="1:17">
      <c r="A216">
        <v>3010792</v>
      </c>
      <c r="B216" t="s">
        <v>27</v>
      </c>
      <c r="C216" t="s">
        <v>3045</v>
      </c>
      <c r="D216" t="s">
        <v>3046</v>
      </c>
      <c r="E216" t="s">
        <v>1935</v>
      </c>
      <c r="F216" s="605" t="s">
        <v>3047</v>
      </c>
      <c r="G216" t="s">
        <v>3377</v>
      </c>
      <c r="H216" t="s">
        <v>3378</v>
      </c>
      <c r="I216" t="s">
        <v>3379</v>
      </c>
      <c r="J216" t="s">
        <v>3380</v>
      </c>
      <c r="K216" t="s">
        <v>3381</v>
      </c>
      <c r="L216" t="s">
        <v>3382</v>
      </c>
      <c r="M216" t="s">
        <v>3383</v>
      </c>
      <c r="N216" t="s">
        <v>3384</v>
      </c>
      <c r="O216" t="s">
        <v>1936</v>
      </c>
      <c r="P216" t="s">
        <v>337</v>
      </c>
      <c r="Q216" t="s">
        <v>3175</v>
      </c>
    </row>
    <row r="217" spans="1:17">
      <c r="A217">
        <v>3010792</v>
      </c>
      <c r="B217" t="s">
        <v>27</v>
      </c>
      <c r="C217" t="s">
        <v>3045</v>
      </c>
      <c r="D217" t="s">
        <v>3046</v>
      </c>
      <c r="E217" t="s">
        <v>1935</v>
      </c>
      <c r="F217" s="605" t="s">
        <v>3047</v>
      </c>
      <c r="G217" t="s">
        <v>3377</v>
      </c>
      <c r="H217" t="s">
        <v>3378</v>
      </c>
      <c r="I217" t="s">
        <v>3379</v>
      </c>
      <c r="J217" t="s">
        <v>3380</v>
      </c>
      <c r="K217" t="s">
        <v>3381</v>
      </c>
      <c r="L217" t="s">
        <v>3382</v>
      </c>
      <c r="M217" t="s">
        <v>3383</v>
      </c>
      <c r="N217" t="s">
        <v>3384</v>
      </c>
      <c r="O217" t="s">
        <v>1936</v>
      </c>
      <c r="P217" t="s">
        <v>337</v>
      </c>
      <c r="Q217" t="s">
        <v>3175</v>
      </c>
    </row>
    <row r="218" spans="1:17">
      <c r="A218">
        <v>3010792</v>
      </c>
      <c r="B218" t="s">
        <v>27</v>
      </c>
      <c r="C218" t="s">
        <v>3045</v>
      </c>
      <c r="D218" t="s">
        <v>3046</v>
      </c>
      <c r="E218" t="s">
        <v>1935</v>
      </c>
      <c r="F218" s="605" t="s">
        <v>3047</v>
      </c>
      <c r="G218" t="s">
        <v>3377</v>
      </c>
      <c r="H218" t="s">
        <v>3378</v>
      </c>
      <c r="I218" t="s">
        <v>3379</v>
      </c>
      <c r="J218" t="s">
        <v>3380</v>
      </c>
      <c r="K218" t="s">
        <v>3381</v>
      </c>
      <c r="L218" t="s">
        <v>3382</v>
      </c>
      <c r="M218" t="s">
        <v>3383</v>
      </c>
      <c r="N218" t="s">
        <v>3384</v>
      </c>
      <c r="O218" t="s">
        <v>1936</v>
      </c>
      <c r="P218" t="s">
        <v>337</v>
      </c>
      <c r="Q218" t="s">
        <v>3175</v>
      </c>
    </row>
    <row r="219" spans="1:17">
      <c r="A219">
        <v>3010792</v>
      </c>
      <c r="B219" t="s">
        <v>27</v>
      </c>
      <c r="C219" t="s">
        <v>3045</v>
      </c>
      <c r="D219" t="s">
        <v>3046</v>
      </c>
      <c r="E219" t="s">
        <v>1935</v>
      </c>
      <c r="F219" s="605" t="s">
        <v>3047</v>
      </c>
      <c r="G219" t="s">
        <v>3377</v>
      </c>
      <c r="H219" t="s">
        <v>3378</v>
      </c>
      <c r="I219" t="s">
        <v>3379</v>
      </c>
      <c r="J219" t="s">
        <v>3380</v>
      </c>
      <c r="K219" t="s">
        <v>3381</v>
      </c>
      <c r="L219" t="s">
        <v>3382</v>
      </c>
      <c r="M219" t="s">
        <v>3383</v>
      </c>
      <c r="N219" t="s">
        <v>3384</v>
      </c>
      <c r="O219" t="s">
        <v>1936</v>
      </c>
      <c r="P219" t="s">
        <v>337</v>
      </c>
      <c r="Q219" t="s">
        <v>3175</v>
      </c>
    </row>
    <row r="220" spans="1:17">
      <c r="A220">
        <v>3010792</v>
      </c>
      <c r="B220" t="s">
        <v>27</v>
      </c>
      <c r="C220" t="s">
        <v>3045</v>
      </c>
      <c r="D220" t="s">
        <v>3046</v>
      </c>
      <c r="E220" t="s">
        <v>1935</v>
      </c>
      <c r="F220" s="605" t="s">
        <v>3047</v>
      </c>
      <c r="G220" t="s">
        <v>3377</v>
      </c>
      <c r="H220" t="s">
        <v>3378</v>
      </c>
      <c r="I220" t="s">
        <v>3379</v>
      </c>
      <c r="J220" t="s">
        <v>3380</v>
      </c>
      <c r="K220" t="s">
        <v>3381</v>
      </c>
      <c r="L220" t="s">
        <v>3382</v>
      </c>
      <c r="M220" t="s">
        <v>3383</v>
      </c>
      <c r="N220" t="s">
        <v>3384</v>
      </c>
      <c r="O220" t="s">
        <v>1936</v>
      </c>
      <c r="P220" t="s">
        <v>337</v>
      </c>
      <c r="Q220" t="s">
        <v>3175</v>
      </c>
    </row>
    <row r="221" spans="1:17">
      <c r="A221">
        <v>3010792</v>
      </c>
      <c r="B221" t="s">
        <v>27</v>
      </c>
      <c r="C221" t="s">
        <v>3045</v>
      </c>
      <c r="D221" t="s">
        <v>3046</v>
      </c>
      <c r="E221" t="s">
        <v>1935</v>
      </c>
      <c r="F221" s="605" t="s">
        <v>3047</v>
      </c>
      <c r="G221" t="s">
        <v>3377</v>
      </c>
      <c r="H221" t="s">
        <v>3378</v>
      </c>
      <c r="I221" t="s">
        <v>3379</v>
      </c>
      <c r="J221" t="s">
        <v>3380</v>
      </c>
      <c r="K221" t="s">
        <v>3381</v>
      </c>
      <c r="L221" t="s">
        <v>3382</v>
      </c>
      <c r="M221" t="s">
        <v>3383</v>
      </c>
      <c r="N221" t="s">
        <v>3384</v>
      </c>
      <c r="O221" t="s">
        <v>1936</v>
      </c>
      <c r="P221" t="s">
        <v>337</v>
      </c>
      <c r="Q221" t="s">
        <v>3175</v>
      </c>
    </row>
    <row r="222" spans="1:17">
      <c r="A222">
        <v>3010792</v>
      </c>
      <c r="B222" t="s">
        <v>27</v>
      </c>
      <c r="C222" t="s">
        <v>3045</v>
      </c>
      <c r="D222" t="s">
        <v>3046</v>
      </c>
      <c r="E222" t="s">
        <v>1935</v>
      </c>
      <c r="F222" s="605" t="s">
        <v>3047</v>
      </c>
      <c r="G222" t="s">
        <v>3377</v>
      </c>
      <c r="H222" t="s">
        <v>3378</v>
      </c>
      <c r="I222" t="s">
        <v>3379</v>
      </c>
      <c r="J222" t="s">
        <v>3380</v>
      </c>
      <c r="K222" t="s">
        <v>3381</v>
      </c>
      <c r="L222" t="s">
        <v>3382</v>
      </c>
      <c r="M222" t="s">
        <v>3383</v>
      </c>
      <c r="N222" t="s">
        <v>3384</v>
      </c>
      <c r="O222" t="s">
        <v>1936</v>
      </c>
      <c r="P222" t="s">
        <v>337</v>
      </c>
      <c r="Q222" t="s">
        <v>3175</v>
      </c>
    </row>
    <row r="223" spans="1:17">
      <c r="A223">
        <v>3010792</v>
      </c>
      <c r="B223" t="s">
        <v>27</v>
      </c>
      <c r="C223" t="s">
        <v>3045</v>
      </c>
      <c r="D223" t="s">
        <v>3046</v>
      </c>
      <c r="E223" t="s">
        <v>1935</v>
      </c>
      <c r="F223" s="605" t="s">
        <v>3047</v>
      </c>
      <c r="G223" t="s">
        <v>3377</v>
      </c>
      <c r="H223" t="s">
        <v>3378</v>
      </c>
      <c r="I223" t="s">
        <v>3379</v>
      </c>
      <c r="J223" t="s">
        <v>3380</v>
      </c>
      <c r="K223" t="s">
        <v>3381</v>
      </c>
      <c r="L223" t="s">
        <v>3382</v>
      </c>
      <c r="M223" t="s">
        <v>3383</v>
      </c>
      <c r="N223" t="s">
        <v>3384</v>
      </c>
      <c r="O223" t="s">
        <v>1936</v>
      </c>
      <c r="P223" t="s">
        <v>337</v>
      </c>
      <c r="Q223" t="s">
        <v>3175</v>
      </c>
    </row>
    <row r="224" spans="1:17">
      <c r="A224">
        <v>3010792</v>
      </c>
      <c r="B224" t="s">
        <v>27</v>
      </c>
      <c r="C224" t="s">
        <v>3045</v>
      </c>
      <c r="D224" t="s">
        <v>3046</v>
      </c>
      <c r="E224" t="s">
        <v>1935</v>
      </c>
      <c r="F224" s="605" t="s">
        <v>3047</v>
      </c>
      <c r="G224" t="s">
        <v>3377</v>
      </c>
      <c r="H224" t="s">
        <v>3378</v>
      </c>
      <c r="I224" t="s">
        <v>3379</v>
      </c>
      <c r="J224" t="s">
        <v>3380</v>
      </c>
      <c r="K224" t="s">
        <v>3381</v>
      </c>
      <c r="L224" t="s">
        <v>3382</v>
      </c>
      <c r="M224" t="s">
        <v>3383</v>
      </c>
      <c r="N224" t="s">
        <v>3384</v>
      </c>
      <c r="O224" t="s">
        <v>1936</v>
      </c>
      <c r="P224" t="s">
        <v>337</v>
      </c>
      <c r="Q224" t="s">
        <v>3175</v>
      </c>
    </row>
    <row r="225" spans="1:17">
      <c r="A225">
        <v>3010792</v>
      </c>
      <c r="B225" t="s">
        <v>27</v>
      </c>
      <c r="C225" t="s">
        <v>3045</v>
      </c>
      <c r="D225" t="s">
        <v>3046</v>
      </c>
      <c r="E225" t="s">
        <v>1935</v>
      </c>
      <c r="F225" s="605" t="s">
        <v>3047</v>
      </c>
      <c r="G225" t="s">
        <v>3377</v>
      </c>
      <c r="H225" t="s">
        <v>3378</v>
      </c>
      <c r="I225" t="s">
        <v>3379</v>
      </c>
      <c r="J225" t="s">
        <v>3380</v>
      </c>
      <c r="K225" t="s">
        <v>3381</v>
      </c>
      <c r="L225" t="s">
        <v>3382</v>
      </c>
      <c r="M225" t="s">
        <v>3383</v>
      </c>
      <c r="N225" t="s">
        <v>3384</v>
      </c>
      <c r="O225" t="s">
        <v>1936</v>
      </c>
      <c r="P225" t="s">
        <v>337</v>
      </c>
      <c r="Q225" t="s">
        <v>3175</v>
      </c>
    </row>
  </sheetData>
  <sortState xmlns:xlrd2="http://schemas.microsoft.com/office/spreadsheetml/2017/richdata2" ref="A1:R25">
    <sortCondition ref="A1:A25"/>
  </sortState>
  <phoneticPr fontId="1"/>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1F236-7BBE-4EDE-A41F-813C05FAAAE6}">
  <sheetPr>
    <tabColor theme="9" tint="0.59999389629810485"/>
  </sheetPr>
  <dimension ref="B1:M68"/>
  <sheetViews>
    <sheetView zoomScaleNormal="100" workbookViewId="0">
      <selection activeCell="I6" sqref="I6:M6"/>
    </sheetView>
  </sheetViews>
  <sheetFormatPr defaultRowHeight="14.25"/>
  <cols>
    <col min="1" max="1" width="4.625" style="18" customWidth="1"/>
    <col min="2" max="6" width="8.625" style="18" customWidth="1"/>
    <col min="7" max="7" width="4.625" style="18" customWidth="1"/>
    <col min="8" max="8" width="8.625" style="18" customWidth="1"/>
    <col min="9" max="15" width="4.625" style="18" customWidth="1"/>
    <col min="16" max="256" width="9" style="18"/>
    <col min="257" max="257" width="4.625" style="18" customWidth="1"/>
    <col min="258" max="262" width="8.625" style="18" customWidth="1"/>
    <col min="263" max="263" width="4.625" style="18" customWidth="1"/>
    <col min="264" max="264" width="8.625" style="18" customWidth="1"/>
    <col min="265" max="271" width="4.625" style="18" customWidth="1"/>
    <col min="272" max="512" width="9" style="18"/>
    <col min="513" max="513" width="4.625" style="18" customWidth="1"/>
    <col min="514" max="518" width="8.625" style="18" customWidth="1"/>
    <col min="519" max="519" width="4.625" style="18" customWidth="1"/>
    <col min="520" max="520" width="8.625" style="18" customWidth="1"/>
    <col min="521" max="527" width="4.625" style="18" customWidth="1"/>
    <col min="528" max="768" width="9" style="18"/>
    <col min="769" max="769" width="4.625" style="18" customWidth="1"/>
    <col min="770" max="774" width="8.625" style="18" customWidth="1"/>
    <col min="775" max="775" width="4.625" style="18" customWidth="1"/>
    <col min="776" max="776" width="8.625" style="18" customWidth="1"/>
    <col min="777" max="783" width="4.625" style="18" customWidth="1"/>
    <col min="784" max="1024" width="9" style="18"/>
    <col min="1025" max="1025" width="4.625" style="18" customWidth="1"/>
    <col min="1026" max="1030" width="8.625" style="18" customWidth="1"/>
    <col min="1031" max="1031" width="4.625" style="18" customWidth="1"/>
    <col min="1032" max="1032" width="8.625" style="18" customWidth="1"/>
    <col min="1033" max="1039" width="4.625" style="18" customWidth="1"/>
    <col min="1040" max="1280" width="9" style="18"/>
    <col min="1281" max="1281" width="4.625" style="18" customWidth="1"/>
    <col min="1282" max="1286" width="8.625" style="18" customWidth="1"/>
    <col min="1287" max="1287" width="4.625" style="18" customWidth="1"/>
    <col min="1288" max="1288" width="8.625" style="18" customWidth="1"/>
    <col min="1289" max="1295" width="4.625" style="18" customWidth="1"/>
    <col min="1296" max="1536" width="9" style="18"/>
    <col min="1537" max="1537" width="4.625" style="18" customWidth="1"/>
    <col min="1538" max="1542" width="8.625" style="18" customWidth="1"/>
    <col min="1543" max="1543" width="4.625" style="18" customWidth="1"/>
    <col min="1544" max="1544" width="8.625" style="18" customWidth="1"/>
    <col min="1545" max="1551" width="4.625" style="18" customWidth="1"/>
    <col min="1552" max="1792" width="9" style="18"/>
    <col min="1793" max="1793" width="4.625" style="18" customWidth="1"/>
    <col min="1794" max="1798" width="8.625" style="18" customWidth="1"/>
    <col min="1799" max="1799" width="4.625" style="18" customWidth="1"/>
    <col min="1800" max="1800" width="8.625" style="18" customWidth="1"/>
    <col min="1801" max="1807" width="4.625" style="18" customWidth="1"/>
    <col min="1808" max="2048" width="9" style="18"/>
    <col min="2049" max="2049" width="4.625" style="18" customWidth="1"/>
    <col min="2050" max="2054" width="8.625" style="18" customWidth="1"/>
    <col min="2055" max="2055" width="4.625" style="18" customWidth="1"/>
    <col min="2056" max="2056" width="8.625" style="18" customWidth="1"/>
    <col min="2057" max="2063" width="4.625" style="18" customWidth="1"/>
    <col min="2064" max="2304" width="9" style="18"/>
    <col min="2305" max="2305" width="4.625" style="18" customWidth="1"/>
    <col min="2306" max="2310" width="8.625" style="18" customWidth="1"/>
    <col min="2311" max="2311" width="4.625" style="18" customWidth="1"/>
    <col min="2312" max="2312" width="8.625" style="18" customWidth="1"/>
    <col min="2313" max="2319" width="4.625" style="18" customWidth="1"/>
    <col min="2320" max="2560" width="9" style="18"/>
    <col min="2561" max="2561" width="4.625" style="18" customWidth="1"/>
    <col min="2562" max="2566" width="8.625" style="18" customWidth="1"/>
    <col min="2567" max="2567" width="4.625" style="18" customWidth="1"/>
    <col min="2568" max="2568" width="8.625" style="18" customWidth="1"/>
    <col min="2569" max="2575" width="4.625" style="18" customWidth="1"/>
    <col min="2576" max="2816" width="9" style="18"/>
    <col min="2817" max="2817" width="4.625" style="18" customWidth="1"/>
    <col min="2818" max="2822" width="8.625" style="18" customWidth="1"/>
    <col min="2823" max="2823" width="4.625" style="18" customWidth="1"/>
    <col min="2824" max="2824" width="8.625" style="18" customWidth="1"/>
    <col min="2825" max="2831" width="4.625" style="18" customWidth="1"/>
    <col min="2832" max="3072" width="9" style="18"/>
    <col min="3073" max="3073" width="4.625" style="18" customWidth="1"/>
    <col min="3074" max="3078" width="8.625" style="18" customWidth="1"/>
    <col min="3079" max="3079" width="4.625" style="18" customWidth="1"/>
    <col min="3080" max="3080" width="8.625" style="18" customWidth="1"/>
    <col min="3081" max="3087" width="4.625" style="18" customWidth="1"/>
    <col min="3088" max="3328" width="9" style="18"/>
    <col min="3329" max="3329" width="4.625" style="18" customWidth="1"/>
    <col min="3330" max="3334" width="8.625" style="18" customWidth="1"/>
    <col min="3335" max="3335" width="4.625" style="18" customWidth="1"/>
    <col min="3336" max="3336" width="8.625" style="18" customWidth="1"/>
    <col min="3337" max="3343" width="4.625" style="18" customWidth="1"/>
    <col min="3344" max="3584" width="9" style="18"/>
    <col min="3585" max="3585" width="4.625" style="18" customWidth="1"/>
    <col min="3586" max="3590" width="8.625" style="18" customWidth="1"/>
    <col min="3591" max="3591" width="4.625" style="18" customWidth="1"/>
    <col min="3592" max="3592" width="8.625" style="18" customWidth="1"/>
    <col min="3593" max="3599" width="4.625" style="18" customWidth="1"/>
    <col min="3600" max="3840" width="9" style="18"/>
    <col min="3841" max="3841" width="4.625" style="18" customWidth="1"/>
    <col min="3842" max="3846" width="8.625" style="18" customWidth="1"/>
    <col min="3847" max="3847" width="4.625" style="18" customWidth="1"/>
    <col min="3848" max="3848" width="8.625" style="18" customWidth="1"/>
    <col min="3849" max="3855" width="4.625" style="18" customWidth="1"/>
    <col min="3856" max="4096" width="9" style="18"/>
    <col min="4097" max="4097" width="4.625" style="18" customWidth="1"/>
    <col min="4098" max="4102" width="8.625" style="18" customWidth="1"/>
    <col min="4103" max="4103" width="4.625" style="18" customWidth="1"/>
    <col min="4104" max="4104" width="8.625" style="18" customWidth="1"/>
    <col min="4105" max="4111" width="4.625" style="18" customWidth="1"/>
    <col min="4112" max="4352" width="9" style="18"/>
    <col min="4353" max="4353" width="4.625" style="18" customWidth="1"/>
    <col min="4354" max="4358" width="8.625" style="18" customWidth="1"/>
    <col min="4359" max="4359" width="4.625" style="18" customWidth="1"/>
    <col min="4360" max="4360" width="8.625" style="18" customWidth="1"/>
    <col min="4361" max="4367" width="4.625" style="18" customWidth="1"/>
    <col min="4368" max="4608" width="9" style="18"/>
    <col min="4609" max="4609" width="4.625" style="18" customWidth="1"/>
    <col min="4610" max="4614" width="8.625" style="18" customWidth="1"/>
    <col min="4615" max="4615" width="4.625" style="18" customWidth="1"/>
    <col min="4616" max="4616" width="8.625" style="18" customWidth="1"/>
    <col min="4617" max="4623" width="4.625" style="18" customWidth="1"/>
    <col min="4624" max="4864" width="9" style="18"/>
    <col min="4865" max="4865" width="4.625" style="18" customWidth="1"/>
    <col min="4866" max="4870" width="8.625" style="18" customWidth="1"/>
    <col min="4871" max="4871" width="4.625" style="18" customWidth="1"/>
    <col min="4872" max="4872" width="8.625" style="18" customWidth="1"/>
    <col min="4873" max="4879" width="4.625" style="18" customWidth="1"/>
    <col min="4880" max="5120" width="9" style="18"/>
    <col min="5121" max="5121" width="4.625" style="18" customWidth="1"/>
    <col min="5122" max="5126" width="8.625" style="18" customWidth="1"/>
    <col min="5127" max="5127" width="4.625" style="18" customWidth="1"/>
    <col min="5128" max="5128" width="8.625" style="18" customWidth="1"/>
    <col min="5129" max="5135" width="4.625" style="18" customWidth="1"/>
    <col min="5136" max="5376" width="9" style="18"/>
    <col min="5377" max="5377" width="4.625" style="18" customWidth="1"/>
    <col min="5378" max="5382" width="8.625" style="18" customWidth="1"/>
    <col min="5383" max="5383" width="4.625" style="18" customWidth="1"/>
    <col min="5384" max="5384" width="8.625" style="18" customWidth="1"/>
    <col min="5385" max="5391" width="4.625" style="18" customWidth="1"/>
    <col min="5392" max="5632" width="9" style="18"/>
    <col min="5633" max="5633" width="4.625" style="18" customWidth="1"/>
    <col min="5634" max="5638" width="8.625" style="18" customWidth="1"/>
    <col min="5639" max="5639" width="4.625" style="18" customWidth="1"/>
    <col min="5640" max="5640" width="8.625" style="18" customWidth="1"/>
    <col min="5641" max="5647" width="4.625" style="18" customWidth="1"/>
    <col min="5648" max="5888" width="9" style="18"/>
    <col min="5889" max="5889" width="4.625" style="18" customWidth="1"/>
    <col min="5890" max="5894" width="8.625" style="18" customWidth="1"/>
    <col min="5895" max="5895" width="4.625" style="18" customWidth="1"/>
    <col min="5896" max="5896" width="8.625" style="18" customWidth="1"/>
    <col min="5897" max="5903" width="4.625" style="18" customWidth="1"/>
    <col min="5904" max="6144" width="9" style="18"/>
    <col min="6145" max="6145" width="4.625" style="18" customWidth="1"/>
    <col min="6146" max="6150" width="8.625" style="18" customWidth="1"/>
    <col min="6151" max="6151" width="4.625" style="18" customWidth="1"/>
    <col min="6152" max="6152" width="8.625" style="18" customWidth="1"/>
    <col min="6153" max="6159" width="4.625" style="18" customWidth="1"/>
    <col min="6160" max="6400" width="9" style="18"/>
    <col min="6401" max="6401" width="4.625" style="18" customWidth="1"/>
    <col min="6402" max="6406" width="8.625" style="18" customWidth="1"/>
    <col min="6407" max="6407" width="4.625" style="18" customWidth="1"/>
    <col min="6408" max="6408" width="8.625" style="18" customWidth="1"/>
    <col min="6409" max="6415" width="4.625" style="18" customWidth="1"/>
    <col min="6416" max="6656" width="9" style="18"/>
    <col min="6657" max="6657" width="4.625" style="18" customWidth="1"/>
    <col min="6658" max="6662" width="8.625" style="18" customWidth="1"/>
    <col min="6663" max="6663" width="4.625" style="18" customWidth="1"/>
    <col min="6664" max="6664" width="8.625" style="18" customWidth="1"/>
    <col min="6665" max="6671" width="4.625" style="18" customWidth="1"/>
    <col min="6672" max="6912" width="9" style="18"/>
    <col min="6913" max="6913" width="4.625" style="18" customWidth="1"/>
    <col min="6914" max="6918" width="8.625" style="18" customWidth="1"/>
    <col min="6919" max="6919" width="4.625" style="18" customWidth="1"/>
    <col min="6920" max="6920" width="8.625" style="18" customWidth="1"/>
    <col min="6921" max="6927" width="4.625" style="18" customWidth="1"/>
    <col min="6928" max="7168" width="9" style="18"/>
    <col min="7169" max="7169" width="4.625" style="18" customWidth="1"/>
    <col min="7170" max="7174" width="8.625" style="18" customWidth="1"/>
    <col min="7175" max="7175" width="4.625" style="18" customWidth="1"/>
    <col min="7176" max="7176" width="8.625" style="18" customWidth="1"/>
    <col min="7177" max="7183" width="4.625" style="18" customWidth="1"/>
    <col min="7184" max="7424" width="9" style="18"/>
    <col min="7425" max="7425" width="4.625" style="18" customWidth="1"/>
    <col min="7426" max="7430" width="8.625" style="18" customWidth="1"/>
    <col min="7431" max="7431" width="4.625" style="18" customWidth="1"/>
    <col min="7432" max="7432" width="8.625" style="18" customWidth="1"/>
    <col min="7433" max="7439" width="4.625" style="18" customWidth="1"/>
    <col min="7440" max="7680" width="9" style="18"/>
    <col min="7681" max="7681" width="4.625" style="18" customWidth="1"/>
    <col min="7682" max="7686" width="8.625" style="18" customWidth="1"/>
    <col min="7687" max="7687" width="4.625" style="18" customWidth="1"/>
    <col min="7688" max="7688" width="8.625" style="18" customWidth="1"/>
    <col min="7689" max="7695" width="4.625" style="18" customWidth="1"/>
    <col min="7696" max="7936" width="9" style="18"/>
    <col min="7937" max="7937" width="4.625" style="18" customWidth="1"/>
    <col min="7938" max="7942" width="8.625" style="18" customWidth="1"/>
    <col min="7943" max="7943" width="4.625" style="18" customWidth="1"/>
    <col min="7944" max="7944" width="8.625" style="18" customWidth="1"/>
    <col min="7945" max="7951" width="4.625" style="18" customWidth="1"/>
    <col min="7952" max="8192" width="9" style="18"/>
    <col min="8193" max="8193" width="4.625" style="18" customWidth="1"/>
    <col min="8194" max="8198" width="8.625" style="18" customWidth="1"/>
    <col min="8199" max="8199" width="4.625" style="18" customWidth="1"/>
    <col min="8200" max="8200" width="8.625" style="18" customWidth="1"/>
    <col min="8201" max="8207" width="4.625" style="18" customWidth="1"/>
    <col min="8208" max="8448" width="9" style="18"/>
    <col min="8449" max="8449" width="4.625" style="18" customWidth="1"/>
    <col min="8450" max="8454" width="8.625" style="18" customWidth="1"/>
    <col min="8455" max="8455" width="4.625" style="18" customWidth="1"/>
    <col min="8456" max="8456" width="8.625" style="18" customWidth="1"/>
    <col min="8457" max="8463" width="4.625" style="18" customWidth="1"/>
    <col min="8464" max="8704" width="9" style="18"/>
    <col min="8705" max="8705" width="4.625" style="18" customWidth="1"/>
    <col min="8706" max="8710" width="8.625" style="18" customWidth="1"/>
    <col min="8711" max="8711" width="4.625" style="18" customWidth="1"/>
    <col min="8712" max="8712" width="8.625" style="18" customWidth="1"/>
    <col min="8713" max="8719" width="4.625" style="18" customWidth="1"/>
    <col min="8720" max="8960" width="9" style="18"/>
    <col min="8961" max="8961" width="4.625" style="18" customWidth="1"/>
    <col min="8962" max="8966" width="8.625" style="18" customWidth="1"/>
    <col min="8967" max="8967" width="4.625" style="18" customWidth="1"/>
    <col min="8968" max="8968" width="8.625" style="18" customWidth="1"/>
    <col min="8969" max="8975" width="4.625" style="18" customWidth="1"/>
    <col min="8976" max="9216" width="9" style="18"/>
    <col min="9217" max="9217" width="4.625" style="18" customWidth="1"/>
    <col min="9218" max="9222" width="8.625" style="18" customWidth="1"/>
    <col min="9223" max="9223" width="4.625" style="18" customWidth="1"/>
    <col min="9224" max="9224" width="8.625" style="18" customWidth="1"/>
    <col min="9225" max="9231" width="4.625" style="18" customWidth="1"/>
    <col min="9232" max="9472" width="9" style="18"/>
    <col min="9473" max="9473" width="4.625" style="18" customWidth="1"/>
    <col min="9474" max="9478" width="8.625" style="18" customWidth="1"/>
    <col min="9479" max="9479" width="4.625" style="18" customWidth="1"/>
    <col min="9480" max="9480" width="8.625" style="18" customWidth="1"/>
    <col min="9481" max="9487" width="4.625" style="18" customWidth="1"/>
    <col min="9488" max="9728" width="9" style="18"/>
    <col min="9729" max="9729" width="4.625" style="18" customWidth="1"/>
    <col min="9730" max="9734" width="8.625" style="18" customWidth="1"/>
    <col min="9735" max="9735" width="4.625" style="18" customWidth="1"/>
    <col min="9736" max="9736" width="8.625" style="18" customWidth="1"/>
    <col min="9737" max="9743" width="4.625" style="18" customWidth="1"/>
    <col min="9744" max="9984" width="9" style="18"/>
    <col min="9985" max="9985" width="4.625" style="18" customWidth="1"/>
    <col min="9986" max="9990" width="8.625" style="18" customWidth="1"/>
    <col min="9991" max="9991" width="4.625" style="18" customWidth="1"/>
    <col min="9992" max="9992" width="8.625" style="18" customWidth="1"/>
    <col min="9993" max="9999" width="4.625" style="18" customWidth="1"/>
    <col min="10000" max="10240" width="9" style="18"/>
    <col min="10241" max="10241" width="4.625" style="18" customWidth="1"/>
    <col min="10242" max="10246" width="8.625" style="18" customWidth="1"/>
    <col min="10247" max="10247" width="4.625" style="18" customWidth="1"/>
    <col min="10248" max="10248" width="8.625" style="18" customWidth="1"/>
    <col min="10249" max="10255" width="4.625" style="18" customWidth="1"/>
    <col min="10256" max="10496" width="9" style="18"/>
    <col min="10497" max="10497" width="4.625" style="18" customWidth="1"/>
    <col min="10498" max="10502" width="8.625" style="18" customWidth="1"/>
    <col min="10503" max="10503" width="4.625" style="18" customWidth="1"/>
    <col min="10504" max="10504" width="8.625" style="18" customWidth="1"/>
    <col min="10505" max="10511" width="4.625" style="18" customWidth="1"/>
    <col min="10512" max="10752" width="9" style="18"/>
    <col min="10753" max="10753" width="4.625" style="18" customWidth="1"/>
    <col min="10754" max="10758" width="8.625" style="18" customWidth="1"/>
    <col min="10759" max="10759" width="4.625" style="18" customWidth="1"/>
    <col min="10760" max="10760" width="8.625" style="18" customWidth="1"/>
    <col min="10761" max="10767" width="4.625" style="18" customWidth="1"/>
    <col min="10768" max="11008" width="9" style="18"/>
    <col min="11009" max="11009" width="4.625" style="18" customWidth="1"/>
    <col min="11010" max="11014" width="8.625" style="18" customWidth="1"/>
    <col min="11015" max="11015" width="4.625" style="18" customWidth="1"/>
    <col min="11016" max="11016" width="8.625" style="18" customWidth="1"/>
    <col min="11017" max="11023" width="4.625" style="18" customWidth="1"/>
    <col min="11024" max="11264" width="9" style="18"/>
    <col min="11265" max="11265" width="4.625" style="18" customWidth="1"/>
    <col min="11266" max="11270" width="8.625" style="18" customWidth="1"/>
    <col min="11271" max="11271" width="4.625" style="18" customWidth="1"/>
    <col min="11272" max="11272" width="8.625" style="18" customWidth="1"/>
    <col min="11273" max="11279" width="4.625" style="18" customWidth="1"/>
    <col min="11280" max="11520" width="9" style="18"/>
    <col min="11521" max="11521" width="4.625" style="18" customWidth="1"/>
    <col min="11522" max="11526" width="8.625" style="18" customWidth="1"/>
    <col min="11527" max="11527" width="4.625" style="18" customWidth="1"/>
    <col min="11528" max="11528" width="8.625" style="18" customWidth="1"/>
    <col min="11529" max="11535" width="4.625" style="18" customWidth="1"/>
    <col min="11536" max="11776" width="9" style="18"/>
    <col min="11777" max="11777" width="4.625" style="18" customWidth="1"/>
    <col min="11778" max="11782" width="8.625" style="18" customWidth="1"/>
    <col min="11783" max="11783" width="4.625" style="18" customWidth="1"/>
    <col min="11784" max="11784" width="8.625" style="18" customWidth="1"/>
    <col min="11785" max="11791" width="4.625" style="18" customWidth="1"/>
    <col min="11792" max="12032" width="9" style="18"/>
    <col min="12033" max="12033" width="4.625" style="18" customWidth="1"/>
    <col min="12034" max="12038" width="8.625" style="18" customWidth="1"/>
    <col min="12039" max="12039" width="4.625" style="18" customWidth="1"/>
    <col min="12040" max="12040" width="8.625" style="18" customWidth="1"/>
    <col min="12041" max="12047" width="4.625" style="18" customWidth="1"/>
    <col min="12048" max="12288" width="9" style="18"/>
    <col min="12289" max="12289" width="4.625" style="18" customWidth="1"/>
    <col min="12290" max="12294" width="8.625" style="18" customWidth="1"/>
    <col min="12295" max="12295" width="4.625" style="18" customWidth="1"/>
    <col min="12296" max="12296" width="8.625" style="18" customWidth="1"/>
    <col min="12297" max="12303" width="4.625" style="18" customWidth="1"/>
    <col min="12304" max="12544" width="9" style="18"/>
    <col min="12545" max="12545" width="4.625" style="18" customWidth="1"/>
    <col min="12546" max="12550" width="8.625" style="18" customWidth="1"/>
    <col min="12551" max="12551" width="4.625" style="18" customWidth="1"/>
    <col min="12552" max="12552" width="8.625" style="18" customWidth="1"/>
    <col min="12553" max="12559" width="4.625" style="18" customWidth="1"/>
    <col min="12560" max="12800" width="9" style="18"/>
    <col min="12801" max="12801" width="4.625" style="18" customWidth="1"/>
    <col min="12802" max="12806" width="8.625" style="18" customWidth="1"/>
    <col min="12807" max="12807" width="4.625" style="18" customWidth="1"/>
    <col min="12808" max="12808" width="8.625" style="18" customWidth="1"/>
    <col min="12809" max="12815" width="4.625" style="18" customWidth="1"/>
    <col min="12816" max="13056" width="9" style="18"/>
    <col min="13057" max="13057" width="4.625" style="18" customWidth="1"/>
    <col min="13058" max="13062" width="8.625" style="18" customWidth="1"/>
    <col min="13063" max="13063" width="4.625" style="18" customWidth="1"/>
    <col min="13064" max="13064" width="8.625" style="18" customWidth="1"/>
    <col min="13065" max="13071" width="4.625" style="18" customWidth="1"/>
    <col min="13072" max="13312" width="9" style="18"/>
    <col min="13313" max="13313" width="4.625" style="18" customWidth="1"/>
    <col min="13314" max="13318" width="8.625" style="18" customWidth="1"/>
    <col min="13319" max="13319" width="4.625" style="18" customWidth="1"/>
    <col min="13320" max="13320" width="8.625" style="18" customWidth="1"/>
    <col min="13321" max="13327" width="4.625" style="18" customWidth="1"/>
    <col min="13328" max="13568" width="9" style="18"/>
    <col min="13569" max="13569" width="4.625" style="18" customWidth="1"/>
    <col min="13570" max="13574" width="8.625" style="18" customWidth="1"/>
    <col min="13575" max="13575" width="4.625" style="18" customWidth="1"/>
    <col min="13576" max="13576" width="8.625" style="18" customWidth="1"/>
    <col min="13577" max="13583" width="4.625" style="18" customWidth="1"/>
    <col min="13584" max="13824" width="9" style="18"/>
    <col min="13825" max="13825" width="4.625" style="18" customWidth="1"/>
    <col min="13826" max="13830" width="8.625" style="18" customWidth="1"/>
    <col min="13831" max="13831" width="4.625" style="18" customWidth="1"/>
    <col min="13832" max="13832" width="8.625" style="18" customWidth="1"/>
    <col min="13833" max="13839" width="4.625" style="18" customWidth="1"/>
    <col min="13840" max="14080" width="9" style="18"/>
    <col min="14081" max="14081" width="4.625" style="18" customWidth="1"/>
    <col min="14082" max="14086" width="8.625" style="18" customWidth="1"/>
    <col min="14087" max="14087" width="4.625" style="18" customWidth="1"/>
    <col min="14088" max="14088" width="8.625" style="18" customWidth="1"/>
    <col min="14089" max="14095" width="4.625" style="18" customWidth="1"/>
    <col min="14096" max="14336" width="9" style="18"/>
    <col min="14337" max="14337" width="4.625" style="18" customWidth="1"/>
    <col min="14338" max="14342" width="8.625" style="18" customWidth="1"/>
    <col min="14343" max="14343" width="4.625" style="18" customWidth="1"/>
    <col min="14344" max="14344" width="8.625" style="18" customWidth="1"/>
    <col min="14345" max="14351" width="4.625" style="18" customWidth="1"/>
    <col min="14352" max="14592" width="9" style="18"/>
    <col min="14593" max="14593" width="4.625" style="18" customWidth="1"/>
    <col min="14594" max="14598" width="8.625" style="18" customWidth="1"/>
    <col min="14599" max="14599" width="4.625" style="18" customWidth="1"/>
    <col min="14600" max="14600" width="8.625" style="18" customWidth="1"/>
    <col min="14601" max="14607" width="4.625" style="18" customWidth="1"/>
    <col min="14608" max="14848" width="9" style="18"/>
    <col min="14849" max="14849" width="4.625" style="18" customWidth="1"/>
    <col min="14850" max="14854" width="8.625" style="18" customWidth="1"/>
    <col min="14855" max="14855" width="4.625" style="18" customWidth="1"/>
    <col min="14856" max="14856" width="8.625" style="18" customWidth="1"/>
    <col min="14857" max="14863" width="4.625" style="18" customWidth="1"/>
    <col min="14864" max="15104" width="9" style="18"/>
    <col min="15105" max="15105" width="4.625" style="18" customWidth="1"/>
    <col min="15106" max="15110" width="8.625" style="18" customWidth="1"/>
    <col min="15111" max="15111" width="4.625" style="18" customWidth="1"/>
    <col min="15112" max="15112" width="8.625" style="18" customWidth="1"/>
    <col min="15113" max="15119" width="4.625" style="18" customWidth="1"/>
    <col min="15120" max="15360" width="9" style="18"/>
    <col min="15361" max="15361" width="4.625" style="18" customWidth="1"/>
    <col min="15362" max="15366" width="8.625" style="18" customWidth="1"/>
    <col min="15367" max="15367" width="4.625" style="18" customWidth="1"/>
    <col min="15368" max="15368" width="8.625" style="18" customWidth="1"/>
    <col min="15369" max="15375" width="4.625" style="18" customWidth="1"/>
    <col min="15376" max="15616" width="9" style="18"/>
    <col min="15617" max="15617" width="4.625" style="18" customWidth="1"/>
    <col min="15618" max="15622" width="8.625" style="18" customWidth="1"/>
    <col min="15623" max="15623" width="4.625" style="18" customWidth="1"/>
    <col min="15624" max="15624" width="8.625" style="18" customWidth="1"/>
    <col min="15625" max="15631" width="4.625" style="18" customWidth="1"/>
    <col min="15632" max="15872" width="9" style="18"/>
    <col min="15873" max="15873" width="4.625" style="18" customWidth="1"/>
    <col min="15874" max="15878" width="8.625" style="18" customWidth="1"/>
    <col min="15879" max="15879" width="4.625" style="18" customWidth="1"/>
    <col min="15880" max="15880" width="8.625" style="18" customWidth="1"/>
    <col min="15881" max="15887" width="4.625" style="18" customWidth="1"/>
    <col min="15888" max="16128" width="9" style="18"/>
    <col min="16129" max="16129" width="4.625" style="18" customWidth="1"/>
    <col min="16130" max="16134" width="8.625" style="18" customWidth="1"/>
    <col min="16135" max="16135" width="4.625" style="18" customWidth="1"/>
    <col min="16136" max="16136" width="8.625" style="18" customWidth="1"/>
    <col min="16137" max="16143" width="4.625" style="18" customWidth="1"/>
    <col min="16144" max="16384" width="9" style="18"/>
  </cols>
  <sheetData>
    <row r="1" spans="2:13" ht="20.100000000000001" customHeight="1">
      <c r="B1" s="18" t="s">
        <v>2347</v>
      </c>
    </row>
    <row r="2" spans="2:13" ht="9.75" customHeight="1"/>
    <row r="3" spans="2:13" ht="20.100000000000001" customHeight="1">
      <c r="B3" s="2888" t="s">
        <v>455</v>
      </c>
      <c r="C3" s="2888"/>
      <c r="D3" s="2888"/>
      <c r="E3" s="2888"/>
      <c r="F3" s="2888"/>
      <c r="G3" s="2888"/>
      <c r="H3" s="2888"/>
      <c r="I3" s="2888"/>
      <c r="J3" s="2888"/>
      <c r="K3" s="2888"/>
      <c r="L3" s="2888"/>
      <c r="M3" s="2888"/>
    </row>
    <row r="4" spans="2:13" ht="9.75" customHeight="1">
      <c r="B4" s="958"/>
      <c r="C4" s="958"/>
      <c r="D4" s="958"/>
      <c r="E4" s="958"/>
      <c r="F4" s="958"/>
      <c r="G4" s="958"/>
      <c r="H4" s="958"/>
      <c r="I4" s="958"/>
      <c r="J4" s="958"/>
      <c r="K4" s="958"/>
      <c r="L4" s="958"/>
      <c r="M4" s="958"/>
    </row>
    <row r="5" spans="2:13" ht="39.950000000000003" customHeight="1">
      <c r="B5" s="958"/>
      <c r="C5" s="958"/>
      <c r="D5" s="958"/>
      <c r="E5" s="958"/>
      <c r="F5" s="3002" t="s">
        <v>1364</v>
      </c>
      <c r="G5" s="3002"/>
      <c r="H5" s="3002"/>
      <c r="I5" s="3003"/>
      <c r="J5" s="3003"/>
      <c r="K5" s="3003"/>
      <c r="L5" s="3003"/>
      <c r="M5" s="3003"/>
    </row>
    <row r="6" spans="2:13" ht="39.950000000000003" customHeight="1">
      <c r="B6" s="958"/>
      <c r="C6" s="958"/>
      <c r="D6" s="958"/>
      <c r="E6" s="958"/>
      <c r="F6" s="3002" t="s">
        <v>457</v>
      </c>
      <c r="G6" s="3002"/>
      <c r="H6" s="3002"/>
      <c r="I6" s="3004"/>
      <c r="J6" s="3004"/>
      <c r="K6" s="3004"/>
      <c r="L6" s="3004"/>
      <c r="M6" s="3004"/>
    </row>
    <row r="7" spans="2:13" ht="20.100000000000001" customHeight="1"/>
    <row r="8" spans="2:13" ht="20.100000000000001" customHeight="1">
      <c r="G8" s="3005" t="s">
        <v>2348</v>
      </c>
      <c r="H8" s="3005"/>
      <c r="I8" s="3005"/>
      <c r="J8" s="3005"/>
      <c r="K8" s="3005"/>
      <c r="L8" s="3005"/>
      <c r="M8" s="3005"/>
    </row>
    <row r="9" spans="2:13" ht="5.0999999999999996" customHeight="1"/>
    <row r="10" spans="2:13" ht="20.100000000000001" customHeight="1">
      <c r="B10" s="3006" t="s">
        <v>2349</v>
      </c>
      <c r="C10" s="3006"/>
      <c r="D10" s="3006"/>
      <c r="E10" s="3006"/>
      <c r="F10" s="3006"/>
      <c r="G10" s="3006"/>
      <c r="H10" s="3006"/>
      <c r="I10" s="2996" t="s">
        <v>460</v>
      </c>
      <c r="J10" s="2998"/>
      <c r="K10" s="2998"/>
      <c r="L10" s="2998"/>
      <c r="M10" s="3000" t="s">
        <v>458</v>
      </c>
    </row>
    <row r="11" spans="2:13" ht="20.100000000000001" customHeight="1">
      <c r="B11" s="3007" t="s">
        <v>2350</v>
      </c>
      <c r="C11" s="3007"/>
      <c r="D11" s="3007"/>
      <c r="E11" s="3007"/>
      <c r="F11" s="3007"/>
      <c r="G11" s="3007"/>
      <c r="H11" s="3007"/>
      <c r="I11" s="2997"/>
      <c r="J11" s="2999"/>
      <c r="K11" s="2999"/>
      <c r="L11" s="2999"/>
      <c r="M11" s="3001"/>
    </row>
    <row r="12" spans="2:13" ht="20.100000000000001" customHeight="1"/>
    <row r="13" spans="2:13" ht="20.100000000000001" customHeight="1"/>
    <row r="14" spans="2:13" ht="20.100000000000001" customHeight="1">
      <c r="B14" s="2990" t="s">
        <v>2351</v>
      </c>
      <c r="C14" s="2991"/>
      <c r="D14" s="2991"/>
      <c r="E14" s="2991"/>
      <c r="F14" s="2991"/>
      <c r="G14" s="2991"/>
      <c r="H14" s="2992"/>
      <c r="I14" s="2996" t="s">
        <v>461</v>
      </c>
      <c r="J14" s="2998"/>
      <c r="K14" s="2998"/>
      <c r="L14" s="2998"/>
      <c r="M14" s="3000" t="s">
        <v>458</v>
      </c>
    </row>
    <row r="15" spans="2:13" ht="20.100000000000001" customHeight="1">
      <c r="B15" s="2993"/>
      <c r="C15" s="2994"/>
      <c r="D15" s="2994"/>
      <c r="E15" s="2994"/>
      <c r="F15" s="2994"/>
      <c r="G15" s="2994"/>
      <c r="H15" s="2995"/>
      <c r="I15" s="2997"/>
      <c r="J15" s="2999"/>
      <c r="K15" s="2999"/>
      <c r="L15" s="2999"/>
      <c r="M15" s="3001"/>
    </row>
    <row r="16" spans="2:13" ht="20.100000000000001" customHeight="1">
      <c r="B16" s="2990" t="s">
        <v>2352</v>
      </c>
      <c r="C16" s="2991"/>
      <c r="D16" s="2991"/>
      <c r="E16" s="2991"/>
      <c r="F16" s="2991"/>
      <c r="G16" s="2991"/>
      <c r="H16" s="2992"/>
      <c r="I16" s="2996" t="s">
        <v>462</v>
      </c>
      <c r="J16" s="2998"/>
      <c r="K16" s="2998"/>
      <c r="L16" s="2998"/>
      <c r="M16" s="3000" t="s">
        <v>458</v>
      </c>
    </row>
    <row r="17" spans="2:13" ht="20.100000000000001" customHeight="1">
      <c r="B17" s="2993"/>
      <c r="C17" s="2994"/>
      <c r="D17" s="2994"/>
      <c r="E17" s="2994"/>
      <c r="F17" s="2994"/>
      <c r="G17" s="2994"/>
      <c r="H17" s="2995"/>
      <c r="I17" s="2997"/>
      <c r="J17" s="2999"/>
      <c r="K17" s="2999"/>
      <c r="L17" s="2999"/>
      <c r="M17" s="3001"/>
    </row>
    <row r="18" spans="2:13" ht="20.100000000000001" customHeight="1">
      <c r="B18" s="2990" t="s">
        <v>2353</v>
      </c>
      <c r="C18" s="2991"/>
      <c r="D18" s="2991"/>
      <c r="E18" s="2991"/>
      <c r="F18" s="2991"/>
      <c r="G18" s="2991"/>
      <c r="H18" s="2992"/>
      <c r="I18" s="2996" t="s">
        <v>463</v>
      </c>
      <c r="J18" s="2998"/>
      <c r="K18" s="2998"/>
      <c r="L18" s="2998"/>
      <c r="M18" s="3000" t="s">
        <v>458</v>
      </c>
    </row>
    <row r="19" spans="2:13" ht="20.100000000000001" customHeight="1">
      <c r="B19" s="2993"/>
      <c r="C19" s="2994"/>
      <c r="D19" s="2994"/>
      <c r="E19" s="2994"/>
      <c r="F19" s="2994"/>
      <c r="G19" s="2994"/>
      <c r="H19" s="2995"/>
      <c r="I19" s="2997"/>
      <c r="J19" s="2999"/>
      <c r="K19" s="2999"/>
      <c r="L19" s="2999"/>
      <c r="M19" s="3001"/>
    </row>
    <row r="20" spans="2:13" ht="20.100000000000001" customHeight="1"/>
    <row r="21" spans="2:13" ht="20.100000000000001" customHeight="1">
      <c r="B21" s="18" t="s">
        <v>2354</v>
      </c>
    </row>
    <row r="22" spans="2:13" ht="30" customHeight="1">
      <c r="E22" s="2724" t="s">
        <v>2355</v>
      </c>
      <c r="F22" s="2725"/>
      <c r="G22" s="959" t="s">
        <v>464</v>
      </c>
      <c r="H22" s="2638" t="str">
        <f>IF(OR(J14="",J10=""),"",J14/J10*100)</f>
        <v/>
      </c>
      <c r="I22" s="2638"/>
      <c r="J22" s="2639"/>
      <c r="K22" s="960" t="s">
        <v>469</v>
      </c>
    </row>
    <row r="23" spans="2:13" ht="20.100000000000001" customHeight="1"/>
    <row r="24" spans="2:13" ht="20.100000000000001" customHeight="1">
      <c r="B24" s="18" t="s">
        <v>2356</v>
      </c>
    </row>
    <row r="25" spans="2:13" ht="30" customHeight="1">
      <c r="E25" s="2724" t="s">
        <v>2357</v>
      </c>
      <c r="F25" s="2725"/>
      <c r="G25" s="959" t="s">
        <v>665</v>
      </c>
      <c r="H25" s="2638" t="str">
        <f>IF(OR(J16="",J10=""),"",J16/J10*100)</f>
        <v/>
      </c>
      <c r="I25" s="2638"/>
      <c r="J25" s="2639"/>
      <c r="K25" s="960" t="s">
        <v>469</v>
      </c>
    </row>
    <row r="26" spans="2:13" ht="20.100000000000001" customHeight="1"/>
    <row r="27" spans="2:13" ht="20.100000000000001" customHeight="1">
      <c r="B27" s="18" t="s">
        <v>2358</v>
      </c>
    </row>
    <row r="28" spans="2:13" ht="30" customHeight="1">
      <c r="E28" s="2724" t="s">
        <v>2359</v>
      </c>
      <c r="F28" s="2725"/>
      <c r="G28" s="959" t="s">
        <v>467</v>
      </c>
      <c r="H28" s="2638" t="str">
        <f>IF(OR(J18="",J10=""),"",J18/J10*100)</f>
        <v/>
      </c>
      <c r="I28" s="2638"/>
      <c r="J28" s="2639"/>
      <c r="K28" s="960" t="s">
        <v>469</v>
      </c>
    </row>
    <row r="29" spans="2:13" ht="20.100000000000001" customHeight="1"/>
    <row r="30" spans="2:13" ht="20.100000000000001" customHeight="1">
      <c r="B30" s="18" t="s">
        <v>2360</v>
      </c>
    </row>
    <row r="31" spans="2:13" ht="20.100000000000001" customHeight="1">
      <c r="B31" s="2989" t="s">
        <v>2361</v>
      </c>
      <c r="C31" s="2989"/>
      <c r="D31" s="2989"/>
      <c r="E31" s="2989"/>
      <c r="F31" s="2989"/>
      <c r="G31" s="2989"/>
      <c r="H31" s="2989"/>
      <c r="I31" s="2989"/>
      <c r="J31" s="2989"/>
      <c r="K31" s="2989"/>
      <c r="L31" s="2989"/>
      <c r="M31" s="2989"/>
    </row>
    <row r="32" spans="2:13" ht="20.100000000000001" customHeight="1">
      <c r="B32" s="2989" t="s">
        <v>2362</v>
      </c>
      <c r="C32" s="2989"/>
      <c r="D32" s="2989"/>
      <c r="E32" s="2989"/>
      <c r="F32" s="2989"/>
      <c r="G32" s="2989"/>
      <c r="H32" s="2989"/>
      <c r="I32" s="2989"/>
      <c r="J32" s="2989"/>
      <c r="K32" s="2989"/>
      <c r="L32" s="2989"/>
      <c r="M32" s="2989"/>
    </row>
    <row r="33" spans="2:13" ht="20.100000000000001" customHeight="1">
      <c r="B33" s="2989" t="s">
        <v>2363</v>
      </c>
      <c r="C33" s="2989"/>
      <c r="D33" s="2989"/>
      <c r="E33" s="2989"/>
      <c r="F33" s="2989"/>
      <c r="G33" s="2989"/>
      <c r="H33" s="2989"/>
      <c r="I33" s="2989"/>
      <c r="J33" s="2989"/>
      <c r="K33" s="2989"/>
      <c r="L33" s="2989"/>
      <c r="M33" s="2989"/>
    </row>
    <row r="34" spans="2:13" ht="20.100000000000001" customHeight="1">
      <c r="B34" s="2989" t="s">
        <v>2364</v>
      </c>
      <c r="C34" s="2989"/>
      <c r="D34" s="2989"/>
      <c r="E34" s="2989"/>
      <c r="F34" s="2989"/>
      <c r="G34" s="2989"/>
      <c r="H34" s="2989"/>
      <c r="I34" s="2989"/>
      <c r="J34" s="2989"/>
      <c r="K34" s="2989"/>
      <c r="L34" s="2989"/>
      <c r="M34" s="2989"/>
    </row>
    <row r="35" spans="2:13" ht="20.100000000000001" customHeight="1">
      <c r="B35" s="2989" t="s">
        <v>2365</v>
      </c>
      <c r="C35" s="2989"/>
      <c r="D35" s="2989"/>
      <c r="E35" s="2989"/>
      <c r="F35" s="2989"/>
      <c r="G35" s="2989"/>
      <c r="H35" s="2989"/>
      <c r="I35" s="2989"/>
      <c r="J35" s="2989"/>
      <c r="K35" s="2989"/>
      <c r="L35" s="2989"/>
      <c r="M35" s="2989"/>
    </row>
    <row r="36" spans="2:13" ht="20.100000000000001" customHeight="1">
      <c r="B36" s="2989" t="s">
        <v>2366</v>
      </c>
      <c r="C36" s="2989"/>
      <c r="D36" s="2989"/>
      <c r="E36" s="2989"/>
      <c r="F36" s="2989"/>
      <c r="G36" s="2989"/>
      <c r="H36" s="2989"/>
      <c r="I36" s="2989"/>
      <c r="J36" s="2989"/>
      <c r="K36" s="2989"/>
      <c r="L36" s="2989"/>
      <c r="M36" s="2989"/>
    </row>
    <row r="37" spans="2:13" ht="20.100000000000001" customHeight="1">
      <c r="B37" s="2989" t="s">
        <v>2367</v>
      </c>
      <c r="C37" s="2989"/>
      <c r="D37" s="2989"/>
      <c r="E37" s="2989"/>
      <c r="F37" s="2989"/>
      <c r="G37" s="2989"/>
      <c r="H37" s="2989"/>
      <c r="I37" s="2989"/>
      <c r="J37" s="2989"/>
      <c r="K37" s="2989"/>
      <c r="L37" s="2989"/>
      <c r="M37" s="2989"/>
    </row>
    <row r="38" spans="2:13" ht="20.100000000000001" customHeight="1">
      <c r="B38" s="2989" t="s">
        <v>2368</v>
      </c>
      <c r="C38" s="2989"/>
      <c r="D38" s="2989"/>
      <c r="E38" s="2989"/>
      <c r="F38" s="2989"/>
      <c r="G38" s="2989"/>
      <c r="H38" s="2989"/>
      <c r="I38" s="2989"/>
      <c r="J38" s="2989"/>
      <c r="K38" s="2989"/>
      <c r="L38" s="2989"/>
      <c r="M38" s="2989"/>
    </row>
    <row r="39" spans="2:13" ht="20.100000000000001" customHeight="1">
      <c r="B39" s="2989" t="s">
        <v>2369</v>
      </c>
      <c r="C39" s="2989"/>
      <c r="D39" s="2989"/>
      <c r="E39" s="2989"/>
      <c r="F39" s="2989"/>
      <c r="G39" s="2989"/>
      <c r="H39" s="2989"/>
      <c r="I39" s="2989"/>
      <c r="J39" s="2989"/>
      <c r="K39" s="2989"/>
      <c r="L39" s="2989"/>
      <c r="M39" s="2989"/>
    </row>
    <row r="40" spans="2:13" ht="20.100000000000001" customHeight="1">
      <c r="B40" s="2989"/>
      <c r="C40" s="2989"/>
      <c r="D40" s="2989"/>
      <c r="E40" s="2989"/>
      <c r="F40" s="2989"/>
      <c r="G40" s="2989"/>
      <c r="H40" s="2989"/>
      <c r="I40" s="2989"/>
      <c r="J40" s="2989"/>
      <c r="K40" s="2989"/>
      <c r="L40" s="2989"/>
      <c r="M40" s="2989"/>
    </row>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39">
    <mergeCell ref="B14:H15"/>
    <mergeCell ref="I14:I15"/>
    <mergeCell ref="J14:L15"/>
    <mergeCell ref="M14:M15"/>
    <mergeCell ref="B3:M3"/>
    <mergeCell ref="F5:H5"/>
    <mergeCell ref="I5:M5"/>
    <mergeCell ref="F6:H6"/>
    <mergeCell ref="I6:M6"/>
    <mergeCell ref="G8:M8"/>
    <mergeCell ref="B10:H10"/>
    <mergeCell ref="I10:I11"/>
    <mergeCell ref="J10:L11"/>
    <mergeCell ref="M10:M11"/>
    <mergeCell ref="B11:H11"/>
    <mergeCell ref="B16:H17"/>
    <mergeCell ref="I16:I17"/>
    <mergeCell ref="J16:L17"/>
    <mergeCell ref="M16:M17"/>
    <mergeCell ref="B18:H19"/>
    <mergeCell ref="I18:I19"/>
    <mergeCell ref="J18:L19"/>
    <mergeCell ref="M18:M19"/>
    <mergeCell ref="E22:F22"/>
    <mergeCell ref="H22:J22"/>
    <mergeCell ref="E25:F25"/>
    <mergeCell ref="H25:J25"/>
    <mergeCell ref="E28:F28"/>
    <mergeCell ref="H28:J28"/>
    <mergeCell ref="B37:M37"/>
    <mergeCell ref="B38:M38"/>
    <mergeCell ref="B39:M39"/>
    <mergeCell ref="B40:M40"/>
    <mergeCell ref="B31:M31"/>
    <mergeCell ref="B32:M32"/>
    <mergeCell ref="B33:M33"/>
    <mergeCell ref="B34:M34"/>
    <mergeCell ref="B35:M35"/>
    <mergeCell ref="B36:M36"/>
  </mergeCells>
  <phoneticPr fontId="1"/>
  <dataValidations count="1">
    <dataValidation imeMode="hiragana" allowBlank="1" showInputMessage="1" showErrorMessage="1" sqref="WVQ983045:WVR98304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xr:uid="{8DA27D58-916E-4007-AB31-8B67E23B9DA5}"/>
  </dataValidations>
  <printOptions horizontalCentered="1" verticalCentered="1"/>
  <pageMargins left="0.31496062992125984" right="0.31496062992125984" top="0.55118110236220474" bottom="0.55118110236220474" header="0.31496062992125984" footer="0.31496062992125984"/>
  <pageSetup paperSize="9" scale="92"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A859E-BDA5-4867-BFDD-96786673AE7A}">
  <sheetPr>
    <tabColor theme="9" tint="0.59999389629810485"/>
  </sheetPr>
  <dimension ref="B1:M74"/>
  <sheetViews>
    <sheetView zoomScaleNormal="100" workbookViewId="0">
      <selection activeCell="H6" sqref="H6:M6"/>
    </sheetView>
  </sheetViews>
  <sheetFormatPr defaultRowHeight="14.25"/>
  <cols>
    <col min="1" max="1" width="4.625" style="44" customWidth="1"/>
    <col min="2" max="6" width="8.625" style="44" customWidth="1"/>
    <col min="7" max="7" width="5.625" style="44" customWidth="1"/>
    <col min="8" max="8" width="8.625" style="44" customWidth="1"/>
    <col min="9" max="15" width="4.625" style="44" customWidth="1"/>
    <col min="16" max="256" width="9" style="44"/>
    <col min="257" max="257" width="4.625" style="44" customWidth="1"/>
    <col min="258" max="262" width="8.625" style="44" customWidth="1"/>
    <col min="263" max="263" width="5.625" style="44" customWidth="1"/>
    <col min="264" max="264" width="8.625" style="44" customWidth="1"/>
    <col min="265" max="271" width="4.625" style="44" customWidth="1"/>
    <col min="272" max="512" width="9" style="44"/>
    <col min="513" max="513" width="4.625" style="44" customWidth="1"/>
    <col min="514" max="518" width="8.625" style="44" customWidth="1"/>
    <col min="519" max="519" width="5.625" style="44" customWidth="1"/>
    <col min="520" max="520" width="8.625" style="44" customWidth="1"/>
    <col min="521" max="527" width="4.625" style="44" customWidth="1"/>
    <col min="528" max="768" width="9" style="44"/>
    <col min="769" max="769" width="4.625" style="44" customWidth="1"/>
    <col min="770" max="774" width="8.625" style="44" customWidth="1"/>
    <col min="775" max="775" width="5.625" style="44" customWidth="1"/>
    <col min="776" max="776" width="8.625" style="44" customWidth="1"/>
    <col min="777" max="783" width="4.625" style="44" customWidth="1"/>
    <col min="784" max="1024" width="9" style="44"/>
    <col min="1025" max="1025" width="4.625" style="44" customWidth="1"/>
    <col min="1026" max="1030" width="8.625" style="44" customWidth="1"/>
    <col min="1031" max="1031" width="5.625" style="44" customWidth="1"/>
    <col min="1032" max="1032" width="8.625" style="44" customWidth="1"/>
    <col min="1033" max="1039" width="4.625" style="44" customWidth="1"/>
    <col min="1040" max="1280" width="9" style="44"/>
    <col min="1281" max="1281" width="4.625" style="44" customWidth="1"/>
    <col min="1282" max="1286" width="8.625" style="44" customWidth="1"/>
    <col min="1287" max="1287" width="5.625" style="44" customWidth="1"/>
    <col min="1288" max="1288" width="8.625" style="44" customWidth="1"/>
    <col min="1289" max="1295" width="4.625" style="44" customWidth="1"/>
    <col min="1296" max="1536" width="9" style="44"/>
    <col min="1537" max="1537" width="4.625" style="44" customWidth="1"/>
    <col min="1538" max="1542" width="8.625" style="44" customWidth="1"/>
    <col min="1543" max="1543" width="5.625" style="44" customWidth="1"/>
    <col min="1544" max="1544" width="8.625" style="44" customWidth="1"/>
    <col min="1545" max="1551" width="4.625" style="44" customWidth="1"/>
    <col min="1552" max="1792" width="9" style="44"/>
    <col min="1793" max="1793" width="4.625" style="44" customWidth="1"/>
    <col min="1794" max="1798" width="8.625" style="44" customWidth="1"/>
    <col min="1799" max="1799" width="5.625" style="44" customWidth="1"/>
    <col min="1800" max="1800" width="8.625" style="44" customWidth="1"/>
    <col min="1801" max="1807" width="4.625" style="44" customWidth="1"/>
    <col min="1808" max="2048" width="9" style="44"/>
    <col min="2049" max="2049" width="4.625" style="44" customWidth="1"/>
    <col min="2050" max="2054" width="8.625" style="44" customWidth="1"/>
    <col min="2055" max="2055" width="5.625" style="44" customWidth="1"/>
    <col min="2056" max="2056" width="8.625" style="44" customWidth="1"/>
    <col min="2057" max="2063" width="4.625" style="44" customWidth="1"/>
    <col min="2064" max="2304" width="9" style="44"/>
    <col min="2305" max="2305" width="4.625" style="44" customWidth="1"/>
    <col min="2306" max="2310" width="8.625" style="44" customWidth="1"/>
    <col min="2311" max="2311" width="5.625" style="44" customWidth="1"/>
    <col min="2312" max="2312" width="8.625" style="44" customWidth="1"/>
    <col min="2313" max="2319" width="4.625" style="44" customWidth="1"/>
    <col min="2320" max="2560" width="9" style="44"/>
    <col min="2561" max="2561" width="4.625" style="44" customWidth="1"/>
    <col min="2562" max="2566" width="8.625" style="44" customWidth="1"/>
    <col min="2567" max="2567" width="5.625" style="44" customWidth="1"/>
    <col min="2568" max="2568" width="8.625" style="44" customWidth="1"/>
    <col min="2569" max="2575" width="4.625" style="44" customWidth="1"/>
    <col min="2576" max="2816" width="9" style="44"/>
    <col min="2817" max="2817" width="4.625" style="44" customWidth="1"/>
    <col min="2818" max="2822" width="8.625" style="44" customWidth="1"/>
    <col min="2823" max="2823" width="5.625" style="44" customWidth="1"/>
    <col min="2824" max="2824" width="8.625" style="44" customWidth="1"/>
    <col min="2825" max="2831" width="4.625" style="44" customWidth="1"/>
    <col min="2832" max="3072" width="9" style="44"/>
    <col min="3073" max="3073" width="4.625" style="44" customWidth="1"/>
    <col min="3074" max="3078" width="8.625" style="44" customWidth="1"/>
    <col min="3079" max="3079" width="5.625" style="44" customWidth="1"/>
    <col min="3080" max="3080" width="8.625" style="44" customWidth="1"/>
    <col min="3081" max="3087" width="4.625" style="44" customWidth="1"/>
    <col min="3088" max="3328" width="9" style="44"/>
    <col min="3329" max="3329" width="4.625" style="44" customWidth="1"/>
    <col min="3330" max="3334" width="8.625" style="44" customWidth="1"/>
    <col min="3335" max="3335" width="5.625" style="44" customWidth="1"/>
    <col min="3336" max="3336" width="8.625" style="44" customWidth="1"/>
    <col min="3337" max="3343" width="4.625" style="44" customWidth="1"/>
    <col min="3344" max="3584" width="9" style="44"/>
    <col min="3585" max="3585" width="4.625" style="44" customWidth="1"/>
    <col min="3586" max="3590" width="8.625" style="44" customWidth="1"/>
    <col min="3591" max="3591" width="5.625" style="44" customWidth="1"/>
    <col min="3592" max="3592" width="8.625" style="44" customWidth="1"/>
    <col min="3593" max="3599" width="4.625" style="44" customWidth="1"/>
    <col min="3600" max="3840" width="9" style="44"/>
    <col min="3841" max="3841" width="4.625" style="44" customWidth="1"/>
    <col min="3842" max="3846" width="8.625" style="44" customWidth="1"/>
    <col min="3847" max="3847" width="5.625" style="44" customWidth="1"/>
    <col min="3848" max="3848" width="8.625" style="44" customWidth="1"/>
    <col min="3849" max="3855" width="4.625" style="44" customWidth="1"/>
    <col min="3856" max="4096" width="9" style="44"/>
    <col min="4097" max="4097" width="4.625" style="44" customWidth="1"/>
    <col min="4098" max="4102" width="8.625" style="44" customWidth="1"/>
    <col min="4103" max="4103" width="5.625" style="44" customWidth="1"/>
    <col min="4104" max="4104" width="8.625" style="44" customWidth="1"/>
    <col min="4105" max="4111" width="4.625" style="44" customWidth="1"/>
    <col min="4112" max="4352" width="9" style="44"/>
    <col min="4353" max="4353" width="4.625" style="44" customWidth="1"/>
    <col min="4354" max="4358" width="8.625" style="44" customWidth="1"/>
    <col min="4359" max="4359" width="5.625" style="44" customWidth="1"/>
    <col min="4360" max="4360" width="8.625" style="44" customWidth="1"/>
    <col min="4361" max="4367" width="4.625" style="44" customWidth="1"/>
    <col min="4368" max="4608" width="9" style="44"/>
    <col min="4609" max="4609" width="4.625" style="44" customWidth="1"/>
    <col min="4610" max="4614" width="8.625" style="44" customWidth="1"/>
    <col min="4615" max="4615" width="5.625" style="44" customWidth="1"/>
    <col min="4616" max="4616" width="8.625" style="44" customWidth="1"/>
    <col min="4617" max="4623" width="4.625" style="44" customWidth="1"/>
    <col min="4624" max="4864" width="9" style="44"/>
    <col min="4865" max="4865" width="4.625" style="44" customWidth="1"/>
    <col min="4866" max="4870" width="8.625" style="44" customWidth="1"/>
    <col min="4871" max="4871" width="5.625" style="44" customWidth="1"/>
    <col min="4872" max="4872" width="8.625" style="44" customWidth="1"/>
    <col min="4873" max="4879" width="4.625" style="44" customWidth="1"/>
    <col min="4880" max="5120" width="9" style="44"/>
    <col min="5121" max="5121" width="4.625" style="44" customWidth="1"/>
    <col min="5122" max="5126" width="8.625" style="44" customWidth="1"/>
    <col min="5127" max="5127" width="5.625" style="44" customWidth="1"/>
    <col min="5128" max="5128" width="8.625" style="44" customWidth="1"/>
    <col min="5129" max="5135" width="4.625" style="44" customWidth="1"/>
    <col min="5136" max="5376" width="9" style="44"/>
    <col min="5377" max="5377" width="4.625" style="44" customWidth="1"/>
    <col min="5378" max="5382" width="8.625" style="44" customWidth="1"/>
    <col min="5383" max="5383" width="5.625" style="44" customWidth="1"/>
    <col min="5384" max="5384" width="8.625" style="44" customWidth="1"/>
    <col min="5385" max="5391" width="4.625" style="44" customWidth="1"/>
    <col min="5392" max="5632" width="9" style="44"/>
    <col min="5633" max="5633" width="4.625" style="44" customWidth="1"/>
    <col min="5634" max="5638" width="8.625" style="44" customWidth="1"/>
    <col min="5639" max="5639" width="5.625" style="44" customWidth="1"/>
    <col min="5640" max="5640" width="8.625" style="44" customWidth="1"/>
    <col min="5641" max="5647" width="4.625" style="44" customWidth="1"/>
    <col min="5648" max="5888" width="9" style="44"/>
    <col min="5889" max="5889" width="4.625" style="44" customWidth="1"/>
    <col min="5890" max="5894" width="8.625" style="44" customWidth="1"/>
    <col min="5895" max="5895" width="5.625" style="44" customWidth="1"/>
    <col min="5896" max="5896" width="8.625" style="44" customWidth="1"/>
    <col min="5897" max="5903" width="4.625" style="44" customWidth="1"/>
    <col min="5904" max="6144" width="9" style="44"/>
    <col min="6145" max="6145" width="4.625" style="44" customWidth="1"/>
    <col min="6146" max="6150" width="8.625" style="44" customWidth="1"/>
    <col min="6151" max="6151" width="5.625" style="44" customWidth="1"/>
    <col min="6152" max="6152" width="8.625" style="44" customWidth="1"/>
    <col min="6153" max="6159" width="4.625" style="44" customWidth="1"/>
    <col min="6160" max="6400" width="9" style="44"/>
    <col min="6401" max="6401" width="4.625" style="44" customWidth="1"/>
    <col min="6402" max="6406" width="8.625" style="44" customWidth="1"/>
    <col min="6407" max="6407" width="5.625" style="44" customWidth="1"/>
    <col min="6408" max="6408" width="8.625" style="44" customWidth="1"/>
    <col min="6409" max="6415" width="4.625" style="44" customWidth="1"/>
    <col min="6416" max="6656" width="9" style="44"/>
    <col min="6657" max="6657" width="4.625" style="44" customWidth="1"/>
    <col min="6658" max="6662" width="8.625" style="44" customWidth="1"/>
    <col min="6663" max="6663" width="5.625" style="44" customWidth="1"/>
    <col min="6664" max="6664" width="8.625" style="44" customWidth="1"/>
    <col min="6665" max="6671" width="4.625" style="44" customWidth="1"/>
    <col min="6672" max="6912" width="9" style="44"/>
    <col min="6913" max="6913" width="4.625" style="44" customWidth="1"/>
    <col min="6914" max="6918" width="8.625" style="44" customWidth="1"/>
    <col min="6919" max="6919" width="5.625" style="44" customWidth="1"/>
    <col min="6920" max="6920" width="8.625" style="44" customWidth="1"/>
    <col min="6921" max="6927" width="4.625" style="44" customWidth="1"/>
    <col min="6928" max="7168" width="9" style="44"/>
    <col min="7169" max="7169" width="4.625" style="44" customWidth="1"/>
    <col min="7170" max="7174" width="8.625" style="44" customWidth="1"/>
    <col min="7175" max="7175" width="5.625" style="44" customWidth="1"/>
    <col min="7176" max="7176" width="8.625" style="44" customWidth="1"/>
    <col min="7177" max="7183" width="4.625" style="44" customWidth="1"/>
    <col min="7184" max="7424" width="9" style="44"/>
    <col min="7425" max="7425" width="4.625" style="44" customWidth="1"/>
    <col min="7426" max="7430" width="8.625" style="44" customWidth="1"/>
    <col min="7431" max="7431" width="5.625" style="44" customWidth="1"/>
    <col min="7432" max="7432" width="8.625" style="44" customWidth="1"/>
    <col min="7433" max="7439" width="4.625" style="44" customWidth="1"/>
    <col min="7440" max="7680" width="9" style="44"/>
    <col min="7681" max="7681" width="4.625" style="44" customWidth="1"/>
    <col min="7682" max="7686" width="8.625" style="44" customWidth="1"/>
    <col min="7687" max="7687" width="5.625" style="44" customWidth="1"/>
    <col min="7688" max="7688" width="8.625" style="44" customWidth="1"/>
    <col min="7689" max="7695" width="4.625" style="44" customWidth="1"/>
    <col min="7696" max="7936" width="9" style="44"/>
    <col min="7937" max="7937" width="4.625" style="44" customWidth="1"/>
    <col min="7938" max="7942" width="8.625" style="44" customWidth="1"/>
    <col min="7943" max="7943" width="5.625" style="44" customWidth="1"/>
    <col min="7944" max="7944" width="8.625" style="44" customWidth="1"/>
    <col min="7945" max="7951" width="4.625" style="44" customWidth="1"/>
    <col min="7952" max="8192" width="9" style="44"/>
    <col min="8193" max="8193" width="4.625" style="44" customWidth="1"/>
    <col min="8194" max="8198" width="8.625" style="44" customWidth="1"/>
    <col min="8199" max="8199" width="5.625" style="44" customWidth="1"/>
    <col min="8200" max="8200" width="8.625" style="44" customWidth="1"/>
    <col min="8201" max="8207" width="4.625" style="44" customWidth="1"/>
    <col min="8208" max="8448" width="9" style="44"/>
    <col min="8449" max="8449" width="4.625" style="44" customWidth="1"/>
    <col min="8450" max="8454" width="8.625" style="44" customWidth="1"/>
    <col min="8455" max="8455" width="5.625" style="44" customWidth="1"/>
    <col min="8456" max="8456" width="8.625" style="44" customWidth="1"/>
    <col min="8457" max="8463" width="4.625" style="44" customWidth="1"/>
    <col min="8464" max="8704" width="9" style="44"/>
    <col min="8705" max="8705" width="4.625" style="44" customWidth="1"/>
    <col min="8706" max="8710" width="8.625" style="44" customWidth="1"/>
    <col min="8711" max="8711" width="5.625" style="44" customWidth="1"/>
    <col min="8712" max="8712" width="8.625" style="44" customWidth="1"/>
    <col min="8713" max="8719" width="4.625" style="44" customWidth="1"/>
    <col min="8720" max="8960" width="9" style="44"/>
    <col min="8961" max="8961" width="4.625" style="44" customWidth="1"/>
    <col min="8962" max="8966" width="8.625" style="44" customWidth="1"/>
    <col min="8967" max="8967" width="5.625" style="44" customWidth="1"/>
    <col min="8968" max="8968" width="8.625" style="44" customWidth="1"/>
    <col min="8969" max="8975" width="4.625" style="44" customWidth="1"/>
    <col min="8976" max="9216" width="9" style="44"/>
    <col min="9217" max="9217" width="4.625" style="44" customWidth="1"/>
    <col min="9218" max="9222" width="8.625" style="44" customWidth="1"/>
    <col min="9223" max="9223" width="5.625" style="44" customWidth="1"/>
    <col min="9224" max="9224" width="8.625" style="44" customWidth="1"/>
    <col min="9225" max="9231" width="4.625" style="44" customWidth="1"/>
    <col min="9232" max="9472" width="9" style="44"/>
    <col min="9473" max="9473" width="4.625" style="44" customWidth="1"/>
    <col min="9474" max="9478" width="8.625" style="44" customWidth="1"/>
    <col min="9479" max="9479" width="5.625" style="44" customWidth="1"/>
    <col min="9480" max="9480" width="8.625" style="44" customWidth="1"/>
    <col min="9481" max="9487" width="4.625" style="44" customWidth="1"/>
    <col min="9488" max="9728" width="9" style="44"/>
    <col min="9729" max="9729" width="4.625" style="44" customWidth="1"/>
    <col min="9730" max="9734" width="8.625" style="44" customWidth="1"/>
    <col min="9735" max="9735" width="5.625" style="44" customWidth="1"/>
    <col min="9736" max="9736" width="8.625" style="44" customWidth="1"/>
    <col min="9737" max="9743" width="4.625" style="44" customWidth="1"/>
    <col min="9744" max="9984" width="9" style="44"/>
    <col min="9985" max="9985" width="4.625" style="44" customWidth="1"/>
    <col min="9986" max="9990" width="8.625" style="44" customWidth="1"/>
    <col min="9991" max="9991" width="5.625" style="44" customWidth="1"/>
    <col min="9992" max="9992" width="8.625" style="44" customWidth="1"/>
    <col min="9993" max="9999" width="4.625" style="44" customWidth="1"/>
    <col min="10000" max="10240" width="9" style="44"/>
    <col min="10241" max="10241" width="4.625" style="44" customWidth="1"/>
    <col min="10242" max="10246" width="8.625" style="44" customWidth="1"/>
    <col min="10247" max="10247" width="5.625" style="44" customWidth="1"/>
    <col min="10248" max="10248" width="8.625" style="44" customWidth="1"/>
    <col min="10249" max="10255" width="4.625" style="44" customWidth="1"/>
    <col min="10256" max="10496" width="9" style="44"/>
    <col min="10497" max="10497" width="4.625" style="44" customWidth="1"/>
    <col min="10498" max="10502" width="8.625" style="44" customWidth="1"/>
    <col min="10503" max="10503" width="5.625" style="44" customWidth="1"/>
    <col min="10504" max="10504" width="8.625" style="44" customWidth="1"/>
    <col min="10505" max="10511" width="4.625" style="44" customWidth="1"/>
    <col min="10512" max="10752" width="9" style="44"/>
    <col min="10753" max="10753" width="4.625" style="44" customWidth="1"/>
    <col min="10754" max="10758" width="8.625" style="44" customWidth="1"/>
    <col min="10759" max="10759" width="5.625" style="44" customWidth="1"/>
    <col min="10760" max="10760" width="8.625" style="44" customWidth="1"/>
    <col min="10761" max="10767" width="4.625" style="44" customWidth="1"/>
    <col min="10768" max="11008" width="9" style="44"/>
    <col min="11009" max="11009" width="4.625" style="44" customWidth="1"/>
    <col min="11010" max="11014" width="8.625" style="44" customWidth="1"/>
    <col min="11015" max="11015" width="5.625" style="44" customWidth="1"/>
    <col min="11016" max="11016" width="8.625" style="44" customWidth="1"/>
    <col min="11017" max="11023" width="4.625" style="44" customWidth="1"/>
    <col min="11024" max="11264" width="9" style="44"/>
    <col min="11265" max="11265" width="4.625" style="44" customWidth="1"/>
    <col min="11266" max="11270" width="8.625" style="44" customWidth="1"/>
    <col min="11271" max="11271" width="5.625" style="44" customWidth="1"/>
    <col min="11272" max="11272" width="8.625" style="44" customWidth="1"/>
    <col min="11273" max="11279" width="4.625" style="44" customWidth="1"/>
    <col min="11280" max="11520" width="9" style="44"/>
    <col min="11521" max="11521" width="4.625" style="44" customWidth="1"/>
    <col min="11522" max="11526" width="8.625" style="44" customWidth="1"/>
    <col min="11527" max="11527" width="5.625" style="44" customWidth="1"/>
    <col min="11528" max="11528" width="8.625" style="44" customWidth="1"/>
    <col min="11529" max="11535" width="4.625" style="44" customWidth="1"/>
    <col min="11536" max="11776" width="9" style="44"/>
    <col min="11777" max="11777" width="4.625" style="44" customWidth="1"/>
    <col min="11778" max="11782" width="8.625" style="44" customWidth="1"/>
    <col min="11783" max="11783" width="5.625" style="44" customWidth="1"/>
    <col min="11784" max="11784" width="8.625" style="44" customWidth="1"/>
    <col min="11785" max="11791" width="4.625" style="44" customWidth="1"/>
    <col min="11792" max="12032" width="9" style="44"/>
    <col min="12033" max="12033" width="4.625" style="44" customWidth="1"/>
    <col min="12034" max="12038" width="8.625" style="44" customWidth="1"/>
    <col min="12039" max="12039" width="5.625" style="44" customWidth="1"/>
    <col min="12040" max="12040" width="8.625" style="44" customWidth="1"/>
    <col min="12041" max="12047" width="4.625" style="44" customWidth="1"/>
    <col min="12048" max="12288" width="9" style="44"/>
    <col min="12289" max="12289" width="4.625" style="44" customWidth="1"/>
    <col min="12290" max="12294" width="8.625" style="44" customWidth="1"/>
    <col min="12295" max="12295" width="5.625" style="44" customWidth="1"/>
    <col min="12296" max="12296" width="8.625" style="44" customWidth="1"/>
    <col min="12297" max="12303" width="4.625" style="44" customWidth="1"/>
    <col min="12304" max="12544" width="9" style="44"/>
    <col min="12545" max="12545" width="4.625" style="44" customWidth="1"/>
    <col min="12546" max="12550" width="8.625" style="44" customWidth="1"/>
    <col min="12551" max="12551" width="5.625" style="44" customWidth="1"/>
    <col min="12552" max="12552" width="8.625" style="44" customWidth="1"/>
    <col min="12553" max="12559" width="4.625" style="44" customWidth="1"/>
    <col min="12560" max="12800" width="9" style="44"/>
    <col min="12801" max="12801" width="4.625" style="44" customWidth="1"/>
    <col min="12802" max="12806" width="8.625" style="44" customWidth="1"/>
    <col min="12807" max="12807" width="5.625" style="44" customWidth="1"/>
    <col min="12808" max="12808" width="8.625" style="44" customWidth="1"/>
    <col min="12809" max="12815" width="4.625" style="44" customWidth="1"/>
    <col min="12816" max="13056" width="9" style="44"/>
    <col min="13057" max="13057" width="4.625" style="44" customWidth="1"/>
    <col min="13058" max="13062" width="8.625" style="44" customWidth="1"/>
    <col min="13063" max="13063" width="5.625" style="44" customWidth="1"/>
    <col min="13064" max="13064" width="8.625" style="44" customWidth="1"/>
    <col min="13065" max="13071" width="4.625" style="44" customWidth="1"/>
    <col min="13072" max="13312" width="9" style="44"/>
    <col min="13313" max="13313" width="4.625" style="44" customWidth="1"/>
    <col min="13314" max="13318" width="8.625" style="44" customWidth="1"/>
    <col min="13319" max="13319" width="5.625" style="44" customWidth="1"/>
    <col min="13320" max="13320" width="8.625" style="44" customWidth="1"/>
    <col min="13321" max="13327" width="4.625" style="44" customWidth="1"/>
    <col min="13328" max="13568" width="9" style="44"/>
    <col min="13569" max="13569" width="4.625" style="44" customWidth="1"/>
    <col min="13570" max="13574" width="8.625" style="44" customWidth="1"/>
    <col min="13575" max="13575" width="5.625" style="44" customWidth="1"/>
    <col min="13576" max="13576" width="8.625" style="44" customWidth="1"/>
    <col min="13577" max="13583" width="4.625" style="44" customWidth="1"/>
    <col min="13584" max="13824" width="9" style="44"/>
    <col min="13825" max="13825" width="4.625" style="44" customWidth="1"/>
    <col min="13826" max="13830" width="8.625" style="44" customWidth="1"/>
    <col min="13831" max="13831" width="5.625" style="44" customWidth="1"/>
    <col min="13832" max="13832" width="8.625" style="44" customWidth="1"/>
    <col min="13833" max="13839" width="4.625" style="44" customWidth="1"/>
    <col min="13840" max="14080" width="9" style="44"/>
    <col min="14081" max="14081" width="4.625" style="44" customWidth="1"/>
    <col min="14082" max="14086" width="8.625" style="44" customWidth="1"/>
    <col min="14087" max="14087" width="5.625" style="44" customWidth="1"/>
    <col min="14088" max="14088" width="8.625" style="44" customWidth="1"/>
    <col min="14089" max="14095" width="4.625" style="44" customWidth="1"/>
    <col min="14096" max="14336" width="9" style="44"/>
    <col min="14337" max="14337" width="4.625" style="44" customWidth="1"/>
    <col min="14338" max="14342" width="8.625" style="44" customWidth="1"/>
    <col min="14343" max="14343" width="5.625" style="44" customWidth="1"/>
    <col min="14344" max="14344" width="8.625" style="44" customWidth="1"/>
    <col min="14345" max="14351" width="4.625" style="44" customWidth="1"/>
    <col min="14352" max="14592" width="9" style="44"/>
    <col min="14593" max="14593" width="4.625" style="44" customWidth="1"/>
    <col min="14594" max="14598" width="8.625" style="44" customWidth="1"/>
    <col min="14599" max="14599" width="5.625" style="44" customWidth="1"/>
    <col min="14600" max="14600" width="8.625" style="44" customWidth="1"/>
    <col min="14601" max="14607" width="4.625" style="44" customWidth="1"/>
    <col min="14608" max="14848" width="9" style="44"/>
    <col min="14849" max="14849" width="4.625" style="44" customWidth="1"/>
    <col min="14850" max="14854" width="8.625" style="44" customWidth="1"/>
    <col min="14855" max="14855" width="5.625" style="44" customWidth="1"/>
    <col min="14856" max="14856" width="8.625" style="44" customWidth="1"/>
    <col min="14857" max="14863" width="4.625" style="44" customWidth="1"/>
    <col min="14864" max="15104" width="9" style="44"/>
    <col min="15105" max="15105" width="4.625" style="44" customWidth="1"/>
    <col min="15106" max="15110" width="8.625" style="44" customWidth="1"/>
    <col min="15111" max="15111" width="5.625" style="44" customWidth="1"/>
    <col min="15112" max="15112" width="8.625" style="44" customWidth="1"/>
    <col min="15113" max="15119" width="4.625" style="44" customWidth="1"/>
    <col min="15120" max="15360" width="9" style="44"/>
    <col min="15361" max="15361" width="4.625" style="44" customWidth="1"/>
    <col min="15362" max="15366" width="8.625" style="44" customWidth="1"/>
    <col min="15367" max="15367" width="5.625" style="44" customWidth="1"/>
    <col min="15368" max="15368" width="8.625" style="44" customWidth="1"/>
    <col min="15369" max="15375" width="4.625" style="44" customWidth="1"/>
    <col min="15376" max="15616" width="9" style="44"/>
    <col min="15617" max="15617" width="4.625" style="44" customWidth="1"/>
    <col min="15618" max="15622" width="8.625" style="44" customWidth="1"/>
    <col min="15623" max="15623" width="5.625" style="44" customWidth="1"/>
    <col min="15624" max="15624" width="8.625" style="44" customWidth="1"/>
    <col min="15625" max="15631" width="4.625" style="44" customWidth="1"/>
    <col min="15632" max="15872" width="9" style="44"/>
    <col min="15873" max="15873" width="4.625" style="44" customWidth="1"/>
    <col min="15874" max="15878" width="8.625" style="44" customWidth="1"/>
    <col min="15879" max="15879" width="5.625" style="44" customWidth="1"/>
    <col min="15880" max="15880" width="8.625" style="44" customWidth="1"/>
    <col min="15881" max="15887" width="4.625" style="44" customWidth="1"/>
    <col min="15888" max="16128" width="9" style="44"/>
    <col min="16129" max="16129" width="4.625" style="44" customWidth="1"/>
    <col min="16130" max="16134" width="8.625" style="44" customWidth="1"/>
    <col min="16135" max="16135" width="5.625" style="44" customWidth="1"/>
    <col min="16136" max="16136" width="8.625" style="44" customWidth="1"/>
    <col min="16137" max="16143" width="4.625" style="44" customWidth="1"/>
    <col min="16144" max="16384" width="9" style="44"/>
  </cols>
  <sheetData>
    <row r="1" spans="2:13" ht="20.100000000000001" customHeight="1">
      <c r="B1" s="44" t="s">
        <v>2370</v>
      </c>
    </row>
    <row r="2" spans="2:13" ht="20.100000000000001" customHeight="1"/>
    <row r="3" spans="2:13" ht="20.100000000000001" customHeight="1">
      <c r="B3" s="2922" t="s">
        <v>2371</v>
      </c>
      <c r="C3" s="2922"/>
      <c r="D3" s="2922"/>
      <c r="E3" s="2922"/>
      <c r="F3" s="2922"/>
      <c r="G3" s="2922"/>
      <c r="H3" s="2922"/>
      <c r="I3" s="2922"/>
      <c r="J3" s="2922"/>
      <c r="K3" s="2922"/>
      <c r="L3" s="2922"/>
      <c r="M3" s="2922"/>
    </row>
    <row r="4" spans="2:13" ht="20.100000000000001" customHeight="1">
      <c r="B4" s="681"/>
      <c r="C4" s="681"/>
      <c r="D4" s="681"/>
      <c r="E4" s="681"/>
      <c r="F4" s="681"/>
      <c r="G4" s="681"/>
      <c r="H4" s="681"/>
      <c r="I4" s="681"/>
      <c r="J4" s="681"/>
      <c r="K4" s="681"/>
      <c r="L4" s="681"/>
      <c r="M4" s="681"/>
    </row>
    <row r="5" spans="2:13" ht="35.1" customHeight="1">
      <c r="B5" s="681"/>
      <c r="C5" s="681"/>
      <c r="D5" s="681"/>
      <c r="E5" s="3031" t="s">
        <v>1364</v>
      </c>
      <c r="F5" s="3031"/>
      <c r="G5" s="3031"/>
      <c r="H5" s="3032"/>
      <c r="I5" s="3032"/>
      <c r="J5" s="3032"/>
      <c r="K5" s="3032"/>
      <c r="L5" s="3032"/>
      <c r="M5" s="3032"/>
    </row>
    <row r="6" spans="2:13" ht="35.1" customHeight="1">
      <c r="B6" s="681"/>
      <c r="C6" s="681"/>
      <c r="D6" s="681"/>
      <c r="E6" s="3031" t="s">
        <v>457</v>
      </c>
      <c r="F6" s="3031"/>
      <c r="G6" s="3031"/>
      <c r="H6" s="3033"/>
      <c r="I6" s="3033"/>
      <c r="J6" s="3033"/>
      <c r="K6" s="3033"/>
      <c r="L6" s="3033"/>
      <c r="M6" s="3033"/>
    </row>
    <row r="7" spans="2:13" ht="35.1" customHeight="1">
      <c r="E7" s="3030" t="s">
        <v>2372</v>
      </c>
      <c r="F7" s="3030"/>
      <c r="G7" s="3030"/>
      <c r="H7" s="961"/>
      <c r="I7" s="962" t="s">
        <v>2373</v>
      </c>
      <c r="J7" s="962">
        <v>7</v>
      </c>
      <c r="K7" s="962" t="s">
        <v>2374</v>
      </c>
      <c r="L7" s="963"/>
      <c r="M7" s="962" t="s">
        <v>2375</v>
      </c>
    </row>
    <row r="8" spans="2:13" ht="20.100000000000001" customHeight="1"/>
    <row r="9" spans="2:13" ht="20.100000000000001" customHeight="1">
      <c r="B9" s="3029" t="s">
        <v>2376</v>
      </c>
      <c r="C9" s="3029"/>
      <c r="D9" s="3029"/>
      <c r="E9" s="3029"/>
      <c r="F9" s="3029"/>
      <c r="G9" s="3029"/>
      <c r="H9" s="3029"/>
      <c r="I9" s="2389" t="s">
        <v>460</v>
      </c>
      <c r="J9" s="3018"/>
      <c r="K9" s="3018"/>
      <c r="L9" s="3018"/>
      <c r="M9" s="2390" t="s">
        <v>458</v>
      </c>
    </row>
    <row r="10" spans="2:13" ht="20.100000000000001" customHeight="1">
      <c r="B10" s="964" t="s">
        <v>2377</v>
      </c>
      <c r="C10" s="965"/>
      <c r="D10" s="965" t="s">
        <v>2378</v>
      </c>
      <c r="E10" s="965"/>
      <c r="F10" s="965" t="s">
        <v>2379</v>
      </c>
      <c r="G10" s="966"/>
      <c r="H10" s="967"/>
      <c r="I10" s="2393"/>
      <c r="J10" s="2923"/>
      <c r="K10" s="2923"/>
      <c r="L10" s="2923"/>
      <c r="M10" s="2394"/>
    </row>
    <row r="11" spans="2:13" ht="20.100000000000001" customHeight="1"/>
    <row r="12" spans="2:13" ht="20.100000000000001" customHeight="1">
      <c r="B12" s="3012" t="s">
        <v>2380</v>
      </c>
      <c r="C12" s="3013"/>
      <c r="D12" s="3013"/>
      <c r="E12" s="3013"/>
      <c r="F12" s="3013"/>
      <c r="G12" s="3013"/>
      <c r="H12" s="3014"/>
      <c r="I12" s="2389" t="s">
        <v>461</v>
      </c>
      <c r="J12" s="3018"/>
      <c r="K12" s="3018"/>
      <c r="L12" s="3018"/>
      <c r="M12" s="2390" t="s">
        <v>458</v>
      </c>
    </row>
    <row r="13" spans="2:13" ht="20.100000000000001" customHeight="1">
      <c r="B13" s="3015"/>
      <c r="C13" s="3016"/>
      <c r="D13" s="3016"/>
      <c r="E13" s="3016"/>
      <c r="F13" s="3016"/>
      <c r="G13" s="3016"/>
      <c r="H13" s="3017"/>
      <c r="I13" s="2393"/>
      <c r="J13" s="2923"/>
      <c r="K13" s="2923"/>
      <c r="L13" s="2923"/>
      <c r="M13" s="2394"/>
    </row>
    <row r="14" spans="2:13" ht="20.100000000000001" customHeight="1">
      <c r="B14" s="3012" t="s">
        <v>2381</v>
      </c>
      <c r="C14" s="3013"/>
      <c r="D14" s="3013"/>
      <c r="E14" s="3013"/>
      <c r="F14" s="3013"/>
      <c r="G14" s="3013"/>
      <c r="H14" s="3014"/>
      <c r="I14" s="2389" t="s">
        <v>462</v>
      </c>
      <c r="J14" s="3018"/>
      <c r="K14" s="3018"/>
      <c r="L14" s="3018"/>
      <c r="M14" s="2390" t="s">
        <v>458</v>
      </c>
    </row>
    <row r="15" spans="2:13" ht="20.100000000000001" customHeight="1">
      <c r="B15" s="3015"/>
      <c r="C15" s="3016"/>
      <c r="D15" s="3016"/>
      <c r="E15" s="3016"/>
      <c r="F15" s="3016"/>
      <c r="G15" s="3016"/>
      <c r="H15" s="3017"/>
      <c r="I15" s="2393"/>
      <c r="J15" s="2923"/>
      <c r="K15" s="2923"/>
      <c r="L15" s="2923"/>
      <c r="M15" s="2394"/>
    </row>
    <row r="16" spans="2:13" ht="20.100000000000001" customHeight="1">
      <c r="B16" s="3012" t="s">
        <v>2382</v>
      </c>
      <c r="C16" s="3013"/>
      <c r="D16" s="3013"/>
      <c r="E16" s="3013"/>
      <c r="F16" s="3013"/>
      <c r="G16" s="3013"/>
      <c r="H16" s="3014"/>
      <c r="I16" s="2389" t="s">
        <v>463</v>
      </c>
      <c r="J16" s="3018"/>
      <c r="K16" s="3018"/>
      <c r="L16" s="3018"/>
      <c r="M16" s="2390" t="s">
        <v>458</v>
      </c>
    </row>
    <row r="17" spans="2:13" ht="20.100000000000001" customHeight="1">
      <c r="B17" s="3015"/>
      <c r="C17" s="3016"/>
      <c r="D17" s="3016"/>
      <c r="E17" s="3016"/>
      <c r="F17" s="3016"/>
      <c r="G17" s="3016"/>
      <c r="H17" s="3017"/>
      <c r="I17" s="2393"/>
      <c r="J17" s="2923"/>
      <c r="K17" s="2923"/>
      <c r="L17" s="2923"/>
      <c r="M17" s="2394"/>
    </row>
    <row r="18" spans="2:13" ht="19.5" customHeight="1">
      <c r="B18" s="3012" t="s">
        <v>2383</v>
      </c>
      <c r="C18" s="3013"/>
      <c r="D18" s="3013"/>
      <c r="E18" s="3013"/>
      <c r="F18" s="3013"/>
      <c r="G18" s="3013"/>
      <c r="H18" s="3014"/>
      <c r="I18" s="2389" t="s">
        <v>464</v>
      </c>
      <c r="J18" s="3018"/>
      <c r="K18" s="3018"/>
      <c r="L18" s="3018"/>
      <c r="M18" s="2390" t="s">
        <v>465</v>
      </c>
    </row>
    <row r="19" spans="2:13" ht="20.100000000000001" customHeight="1">
      <c r="B19" s="3015"/>
      <c r="C19" s="3016"/>
      <c r="D19" s="3016"/>
      <c r="E19" s="3016"/>
      <c r="F19" s="3016"/>
      <c r="G19" s="3016"/>
      <c r="H19" s="3017"/>
      <c r="I19" s="2393"/>
      <c r="J19" s="2923"/>
      <c r="K19" s="2923"/>
      <c r="L19" s="2923"/>
      <c r="M19" s="2394"/>
    </row>
    <row r="20" spans="2:13" ht="19.5" customHeight="1">
      <c r="B20" s="3012" t="s">
        <v>2384</v>
      </c>
      <c r="C20" s="3022"/>
      <c r="D20" s="3022"/>
      <c r="E20" s="3022"/>
      <c r="F20" s="3022"/>
      <c r="G20" s="3022"/>
      <c r="H20" s="3023"/>
      <c r="I20" s="2389" t="s">
        <v>665</v>
      </c>
      <c r="J20" s="3027"/>
      <c r="K20" s="3027"/>
      <c r="L20" s="3027"/>
      <c r="M20" s="2390" t="s">
        <v>465</v>
      </c>
    </row>
    <row r="21" spans="2:13" ht="20.100000000000001" customHeight="1">
      <c r="B21" s="3024"/>
      <c r="C21" s="3025"/>
      <c r="D21" s="3025"/>
      <c r="E21" s="3025"/>
      <c r="F21" s="3025"/>
      <c r="G21" s="3025"/>
      <c r="H21" s="3026"/>
      <c r="I21" s="2393"/>
      <c r="J21" s="3028"/>
      <c r="K21" s="3028"/>
      <c r="L21" s="3028"/>
      <c r="M21" s="2394"/>
    </row>
    <row r="22" spans="2:13" ht="20.100000000000001" customHeight="1">
      <c r="B22" s="3012" t="s">
        <v>2385</v>
      </c>
      <c r="C22" s="3013"/>
      <c r="D22" s="3013"/>
      <c r="E22" s="3013"/>
      <c r="F22" s="3013"/>
      <c r="G22" s="3013"/>
      <c r="H22" s="3014"/>
      <c r="I22" s="2389" t="s">
        <v>467</v>
      </c>
      <c r="J22" s="3018"/>
      <c r="K22" s="3018"/>
      <c r="L22" s="3018"/>
      <c r="M22" s="2390" t="s">
        <v>465</v>
      </c>
    </row>
    <row r="23" spans="2:13" ht="20.100000000000001" customHeight="1">
      <c r="B23" s="3019"/>
      <c r="C23" s="3020"/>
      <c r="D23" s="3020"/>
      <c r="E23" s="3020"/>
      <c r="F23" s="3020"/>
      <c r="G23" s="3020"/>
      <c r="H23" s="3021"/>
      <c r="I23" s="2391"/>
      <c r="J23" s="2410"/>
      <c r="K23" s="2410"/>
      <c r="L23" s="2410"/>
      <c r="M23" s="2392"/>
    </row>
    <row r="24" spans="2:13" ht="20.100000000000001" customHeight="1">
      <c r="B24" s="3015"/>
      <c r="C24" s="3016"/>
      <c r="D24" s="3016"/>
      <c r="E24" s="3016"/>
      <c r="F24" s="3016"/>
      <c r="G24" s="3016"/>
      <c r="H24" s="3017"/>
      <c r="I24" s="2393"/>
      <c r="J24" s="2923"/>
      <c r="K24" s="2923"/>
      <c r="L24" s="2923"/>
      <c r="M24" s="2394"/>
    </row>
    <row r="25" spans="2:13" ht="20.100000000000001" customHeight="1">
      <c r="B25" s="3012" t="s">
        <v>2386</v>
      </c>
      <c r="C25" s="3013"/>
      <c r="D25" s="3013"/>
      <c r="E25" s="3013"/>
      <c r="F25" s="3013"/>
      <c r="G25" s="3013"/>
      <c r="H25" s="3014"/>
      <c r="I25" s="2389" t="s">
        <v>1766</v>
      </c>
      <c r="J25" s="3018"/>
      <c r="K25" s="3018"/>
      <c r="L25" s="3018"/>
      <c r="M25" s="2390" t="s">
        <v>465</v>
      </c>
    </row>
    <row r="26" spans="2:13" ht="20.100000000000001" customHeight="1">
      <c r="B26" s="3015"/>
      <c r="C26" s="3016"/>
      <c r="D26" s="3016"/>
      <c r="E26" s="3016"/>
      <c r="F26" s="3016"/>
      <c r="G26" s="3016"/>
      <c r="H26" s="3017"/>
      <c r="I26" s="2393"/>
      <c r="J26" s="2923"/>
      <c r="K26" s="2923"/>
      <c r="L26" s="2923"/>
      <c r="M26" s="2394"/>
    </row>
    <row r="27" spans="2:13" ht="20.100000000000001" customHeight="1">
      <c r="B27" s="3012" t="s">
        <v>2387</v>
      </c>
      <c r="C27" s="3013"/>
      <c r="D27" s="3013"/>
      <c r="E27" s="3013"/>
      <c r="F27" s="3013"/>
      <c r="G27" s="3013"/>
      <c r="H27" s="3014"/>
      <c r="I27" s="2389" t="s">
        <v>1768</v>
      </c>
      <c r="J27" s="3018"/>
      <c r="K27" s="3018"/>
      <c r="L27" s="3018"/>
      <c r="M27" s="2390" t="s">
        <v>458</v>
      </c>
    </row>
    <row r="28" spans="2:13" ht="20.100000000000001" customHeight="1">
      <c r="B28" s="3015"/>
      <c r="C28" s="3016"/>
      <c r="D28" s="3016"/>
      <c r="E28" s="3016"/>
      <c r="F28" s="3016"/>
      <c r="G28" s="3016"/>
      <c r="H28" s="3017"/>
      <c r="I28" s="2393"/>
      <c r="J28" s="2923"/>
      <c r="K28" s="2923"/>
      <c r="L28" s="2923"/>
      <c r="M28" s="2394"/>
    </row>
    <row r="29" spans="2:13" ht="20.100000000000001" customHeight="1">
      <c r="B29" s="3012" t="s">
        <v>2388</v>
      </c>
      <c r="C29" s="3013"/>
      <c r="D29" s="3013"/>
      <c r="E29" s="3013"/>
      <c r="F29" s="3013"/>
      <c r="G29" s="3013"/>
      <c r="H29" s="3014"/>
      <c r="I29" s="2389" t="s">
        <v>1770</v>
      </c>
      <c r="J29" s="3018"/>
      <c r="K29" s="3018"/>
      <c r="L29" s="3018"/>
      <c r="M29" s="2390" t="s">
        <v>458</v>
      </c>
    </row>
    <row r="30" spans="2:13" ht="20.100000000000001" customHeight="1">
      <c r="B30" s="3015"/>
      <c r="C30" s="3016"/>
      <c r="D30" s="3016"/>
      <c r="E30" s="3016"/>
      <c r="F30" s="3016"/>
      <c r="G30" s="3016"/>
      <c r="H30" s="3017"/>
      <c r="I30" s="2393"/>
      <c r="J30" s="2923"/>
      <c r="K30" s="2923"/>
      <c r="L30" s="2923"/>
      <c r="M30" s="2394"/>
    </row>
    <row r="31" spans="2:13" ht="19.5" customHeight="1">
      <c r="B31" s="3012" t="s">
        <v>2389</v>
      </c>
      <c r="C31" s="3013"/>
      <c r="D31" s="3013"/>
      <c r="E31" s="3013"/>
      <c r="F31" s="3013"/>
      <c r="G31" s="3013"/>
      <c r="H31" s="3014"/>
      <c r="I31" s="2389" t="s">
        <v>1184</v>
      </c>
      <c r="J31" s="3018"/>
      <c r="K31" s="3018"/>
      <c r="L31" s="3018"/>
      <c r="M31" s="2390" t="s">
        <v>458</v>
      </c>
    </row>
    <row r="32" spans="2:13" ht="20.100000000000001" customHeight="1">
      <c r="B32" s="3015"/>
      <c r="C32" s="3016"/>
      <c r="D32" s="3016"/>
      <c r="E32" s="3016"/>
      <c r="F32" s="3016"/>
      <c r="G32" s="3016"/>
      <c r="H32" s="3017"/>
      <c r="I32" s="2393"/>
      <c r="J32" s="2923"/>
      <c r="K32" s="2923"/>
      <c r="L32" s="2923"/>
      <c r="M32" s="2394"/>
    </row>
    <row r="33" spans="2:13" ht="20.100000000000001" customHeight="1"/>
    <row r="34" spans="2:13" ht="39.950000000000003" customHeight="1">
      <c r="C34" s="3008" t="s">
        <v>2390</v>
      </c>
      <c r="D34" s="3008"/>
      <c r="E34" s="3008"/>
      <c r="F34" s="3008"/>
      <c r="G34" s="3008"/>
      <c r="H34" s="3008"/>
      <c r="K34" s="3009"/>
      <c r="L34" s="2925"/>
      <c r="M34" s="968" t="s">
        <v>469</v>
      </c>
    </row>
    <row r="35" spans="2:13" ht="39.950000000000003" customHeight="1">
      <c r="C35" s="3008" t="s">
        <v>2391</v>
      </c>
      <c r="D35" s="3008"/>
      <c r="E35" s="3008"/>
      <c r="F35" s="3008"/>
      <c r="G35" s="3008"/>
      <c r="H35" s="3008"/>
      <c r="K35" s="3009"/>
      <c r="L35" s="2925"/>
      <c r="M35" s="968" t="s">
        <v>465</v>
      </c>
    </row>
    <row r="36" spans="2:13" ht="12.75" customHeight="1"/>
    <row r="37" spans="2:13" s="1" customFormat="1" ht="20.100000000000001" customHeight="1">
      <c r="B37" s="969" t="s">
        <v>2360</v>
      </c>
      <c r="C37" s="969"/>
      <c r="D37" s="969"/>
      <c r="E37" s="969"/>
      <c r="F37" s="969"/>
      <c r="G37" s="969"/>
      <c r="H37" s="969"/>
      <c r="I37" s="969"/>
      <c r="J37" s="969"/>
      <c r="K37" s="969"/>
      <c r="L37" s="969"/>
      <c r="M37" s="969"/>
    </row>
    <row r="38" spans="2:13" s="1" customFormat="1" ht="20.100000000000001" customHeight="1">
      <c r="B38" s="970">
        <v>1</v>
      </c>
      <c r="C38" s="3010" t="s">
        <v>2392</v>
      </c>
      <c r="D38" s="3010"/>
      <c r="E38" s="3010"/>
      <c r="F38" s="3010"/>
      <c r="G38" s="3010"/>
      <c r="H38" s="3010"/>
      <c r="I38" s="3010"/>
      <c r="J38" s="3010"/>
      <c r="K38" s="3010"/>
      <c r="L38" s="3010"/>
      <c r="M38" s="3010"/>
    </row>
    <row r="39" spans="2:13" s="1" customFormat="1" ht="15.75" customHeight="1">
      <c r="B39" s="971"/>
      <c r="C39" s="3010"/>
      <c r="D39" s="3010"/>
      <c r="E39" s="3010"/>
      <c r="F39" s="3010"/>
      <c r="G39" s="3010"/>
      <c r="H39" s="3010"/>
      <c r="I39" s="3010"/>
      <c r="J39" s="3010"/>
      <c r="K39" s="3010"/>
      <c r="L39" s="3010"/>
      <c r="M39" s="3010"/>
    </row>
    <row r="40" spans="2:13" s="1" customFormat="1" ht="20.100000000000001" customHeight="1">
      <c r="B40" s="970">
        <v>2</v>
      </c>
      <c r="C40" s="3010" t="s">
        <v>2393</v>
      </c>
      <c r="D40" s="3011"/>
      <c r="E40" s="3011"/>
      <c r="F40" s="3011"/>
      <c r="G40" s="3011"/>
      <c r="H40" s="3011"/>
      <c r="I40" s="3011"/>
      <c r="J40" s="3011"/>
      <c r="K40" s="3011"/>
      <c r="L40" s="3011"/>
      <c r="M40" s="3011"/>
    </row>
    <row r="41" spans="2:13" s="1" customFormat="1" ht="20.100000000000001" customHeight="1">
      <c r="B41" s="971"/>
      <c r="C41" s="3011"/>
      <c r="D41" s="3011"/>
      <c r="E41" s="3011"/>
      <c r="F41" s="3011"/>
      <c r="G41" s="3011"/>
      <c r="H41" s="3011"/>
      <c r="I41" s="3011"/>
      <c r="J41" s="3011"/>
      <c r="K41" s="3011"/>
      <c r="L41" s="3011"/>
      <c r="M41" s="3011"/>
    </row>
    <row r="42" spans="2:13" s="1" customFormat="1" ht="20.100000000000001" customHeight="1">
      <c r="B42" s="971"/>
      <c r="C42" s="3011"/>
      <c r="D42" s="3011"/>
      <c r="E42" s="3011"/>
      <c r="F42" s="3011"/>
      <c r="G42" s="3011"/>
      <c r="H42" s="3011"/>
      <c r="I42" s="3011"/>
      <c r="J42" s="3011"/>
      <c r="K42" s="3011"/>
      <c r="L42" s="3011"/>
      <c r="M42" s="3011"/>
    </row>
    <row r="43" spans="2:13" s="1" customFormat="1" ht="9.75" customHeight="1">
      <c r="B43" s="971"/>
      <c r="C43" s="3011"/>
      <c r="D43" s="3011"/>
      <c r="E43" s="3011"/>
      <c r="F43" s="3011"/>
      <c r="G43" s="3011"/>
      <c r="H43" s="3011"/>
      <c r="I43" s="3011"/>
      <c r="J43" s="3011"/>
      <c r="K43" s="3011"/>
      <c r="L43" s="3011"/>
      <c r="M43" s="3011"/>
    </row>
    <row r="44" spans="2:13" s="1" customFormat="1" ht="20.100000000000001" customHeight="1">
      <c r="B44" s="970"/>
      <c r="C44" s="676"/>
      <c r="D44" s="676"/>
      <c r="E44" s="676"/>
      <c r="F44" s="676"/>
      <c r="G44" s="676"/>
      <c r="H44" s="676"/>
      <c r="I44" s="676"/>
      <c r="J44" s="676"/>
      <c r="K44" s="676"/>
      <c r="L44" s="676"/>
      <c r="M44" s="676"/>
    </row>
    <row r="45" spans="2:13" s="1" customFormat="1" ht="20.100000000000001" customHeight="1">
      <c r="B45" s="971"/>
      <c r="C45" s="676"/>
      <c r="D45" s="676"/>
      <c r="E45" s="676"/>
      <c r="F45" s="676"/>
      <c r="G45" s="676"/>
      <c r="H45" s="676"/>
      <c r="I45" s="676"/>
      <c r="J45" s="676"/>
      <c r="K45" s="676"/>
      <c r="L45" s="676"/>
      <c r="M45" s="676"/>
    </row>
    <row r="46" spans="2:13" s="1" customFormat="1" ht="20.100000000000001" customHeight="1">
      <c r="B46" s="531"/>
      <c r="C46" s="676"/>
      <c r="D46" s="676"/>
      <c r="E46" s="676"/>
      <c r="F46" s="676"/>
      <c r="G46" s="676"/>
      <c r="H46" s="676"/>
      <c r="I46" s="676"/>
      <c r="J46" s="676"/>
      <c r="K46" s="676"/>
      <c r="L46" s="676"/>
      <c r="M46" s="676"/>
    </row>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56">
    <mergeCell ref="E7:G7"/>
    <mergeCell ref="B3:M3"/>
    <mergeCell ref="E5:G5"/>
    <mergeCell ref="H5:M5"/>
    <mergeCell ref="E6:G6"/>
    <mergeCell ref="H6:M6"/>
    <mergeCell ref="B9:H9"/>
    <mergeCell ref="I9:I10"/>
    <mergeCell ref="J9:L10"/>
    <mergeCell ref="M9:M10"/>
    <mergeCell ref="B12:H13"/>
    <mergeCell ref="I12:I13"/>
    <mergeCell ref="J12:L13"/>
    <mergeCell ref="M12:M13"/>
    <mergeCell ref="B14:H15"/>
    <mergeCell ref="I14:I15"/>
    <mergeCell ref="J14:L15"/>
    <mergeCell ref="M14:M15"/>
    <mergeCell ref="B16:H17"/>
    <mergeCell ref="I16:I17"/>
    <mergeCell ref="J16:L17"/>
    <mergeCell ref="M16:M17"/>
    <mergeCell ref="B18:H19"/>
    <mergeCell ref="I18:I19"/>
    <mergeCell ref="J18:L19"/>
    <mergeCell ref="M18:M19"/>
    <mergeCell ref="B20:H21"/>
    <mergeCell ref="I20:I21"/>
    <mergeCell ref="J20:L21"/>
    <mergeCell ref="M20:M21"/>
    <mergeCell ref="B22:H24"/>
    <mergeCell ref="I22:I24"/>
    <mergeCell ref="J22:L24"/>
    <mergeCell ref="M22:M24"/>
    <mergeCell ref="B25:H26"/>
    <mergeCell ref="I25:I26"/>
    <mergeCell ref="J25:L26"/>
    <mergeCell ref="M25:M26"/>
    <mergeCell ref="B27:H28"/>
    <mergeCell ref="I27:I28"/>
    <mergeCell ref="J27:L28"/>
    <mergeCell ref="M27:M28"/>
    <mergeCell ref="B29:H30"/>
    <mergeCell ref="I29:I30"/>
    <mergeCell ref="J29:L30"/>
    <mergeCell ref="M29:M30"/>
    <mergeCell ref="C35:H35"/>
    <mergeCell ref="K35:L35"/>
    <mergeCell ref="C38:M39"/>
    <mergeCell ref="C40:M43"/>
    <mergeCell ref="B31:H32"/>
    <mergeCell ref="I31:I32"/>
    <mergeCell ref="J31:L32"/>
    <mergeCell ref="M31:M32"/>
    <mergeCell ref="C34:H34"/>
    <mergeCell ref="K34:L34"/>
  </mergeCells>
  <phoneticPr fontId="1"/>
  <dataValidations count="2">
    <dataValidation imeMode="off" allowBlank="1" showInputMessage="1" showErrorMessage="1" sqref="JH9:JI16 TD9:TE16 ACZ9:ADA16 AMV9:AMW16 AWR9:AWS16 BGN9:BGO16 BQJ9:BQK16 CAF9:CAG16 CKB9:CKC16 CTX9:CTY16 DDT9:DDU16 DNP9:DNQ16 DXL9:DXM16 EHH9:EHI16 ERD9:ERE16 FAZ9:FBA16 FKV9:FKW16 FUR9:FUS16 GEN9:GEO16 GOJ9:GOK16 GYF9:GYG16 HIB9:HIC16 HRX9:HRY16 IBT9:IBU16 ILP9:ILQ16 IVL9:IVM16 JFH9:JFI16 JPD9:JPE16 JYZ9:JZA16 KIV9:KIW16 KSR9:KSS16 LCN9:LCO16 LMJ9:LMK16 LWF9:LWG16 MGB9:MGC16 MPX9:MPY16 MZT9:MZU16 NJP9:NJQ16 NTL9:NTM16 ODH9:ODI16 OND9:ONE16 OWZ9:OXA16 PGV9:PGW16 PQR9:PQS16 QAN9:QAO16 QKJ9:QKK16 QUF9:QUG16 REB9:REC16 RNX9:RNY16 RXT9:RXU16 SHP9:SHQ16 SRL9:SRM16 TBH9:TBI16 TLD9:TLE16 TUZ9:TVA16 UEV9:UEW16 UOR9:UOS16 UYN9:UYO16 VIJ9:VIK16 VSF9:VSG16 WCB9:WCC16 WLX9:WLY16 WVT9:WVU16 L65550:M65557 JH65548:JI65555 TD65548:TE65555 ACZ65548:ADA65555 AMV65548:AMW65555 AWR65548:AWS65555 BGN65548:BGO65555 BQJ65548:BQK65555 CAF65548:CAG65555 CKB65548:CKC65555 CTX65548:CTY65555 DDT65548:DDU65555 DNP65548:DNQ65555 DXL65548:DXM65555 EHH65548:EHI65555 ERD65548:ERE65555 FAZ65548:FBA65555 FKV65548:FKW65555 FUR65548:FUS65555 GEN65548:GEO65555 GOJ65548:GOK65555 GYF65548:GYG65555 HIB65548:HIC65555 HRX65548:HRY65555 IBT65548:IBU65555 ILP65548:ILQ65555 IVL65548:IVM65555 JFH65548:JFI65555 JPD65548:JPE65555 JYZ65548:JZA65555 KIV65548:KIW65555 KSR65548:KSS65555 LCN65548:LCO65555 LMJ65548:LMK65555 LWF65548:LWG65555 MGB65548:MGC65555 MPX65548:MPY65555 MZT65548:MZU65555 NJP65548:NJQ65555 NTL65548:NTM65555 ODH65548:ODI65555 OND65548:ONE65555 OWZ65548:OXA65555 PGV65548:PGW65555 PQR65548:PQS65555 QAN65548:QAO65555 QKJ65548:QKK65555 QUF65548:QUG65555 REB65548:REC65555 RNX65548:RNY65555 RXT65548:RXU65555 SHP65548:SHQ65555 SRL65548:SRM65555 TBH65548:TBI65555 TLD65548:TLE65555 TUZ65548:TVA65555 UEV65548:UEW65555 UOR65548:UOS65555 UYN65548:UYO65555 VIJ65548:VIK65555 VSF65548:VSG65555 WCB65548:WCC65555 WLX65548:WLY65555 WVT65548:WVU65555 L131086:M131093 JH131084:JI131091 TD131084:TE131091 ACZ131084:ADA131091 AMV131084:AMW131091 AWR131084:AWS131091 BGN131084:BGO131091 BQJ131084:BQK131091 CAF131084:CAG131091 CKB131084:CKC131091 CTX131084:CTY131091 DDT131084:DDU131091 DNP131084:DNQ131091 DXL131084:DXM131091 EHH131084:EHI131091 ERD131084:ERE131091 FAZ131084:FBA131091 FKV131084:FKW131091 FUR131084:FUS131091 GEN131084:GEO131091 GOJ131084:GOK131091 GYF131084:GYG131091 HIB131084:HIC131091 HRX131084:HRY131091 IBT131084:IBU131091 ILP131084:ILQ131091 IVL131084:IVM131091 JFH131084:JFI131091 JPD131084:JPE131091 JYZ131084:JZA131091 KIV131084:KIW131091 KSR131084:KSS131091 LCN131084:LCO131091 LMJ131084:LMK131091 LWF131084:LWG131091 MGB131084:MGC131091 MPX131084:MPY131091 MZT131084:MZU131091 NJP131084:NJQ131091 NTL131084:NTM131091 ODH131084:ODI131091 OND131084:ONE131091 OWZ131084:OXA131091 PGV131084:PGW131091 PQR131084:PQS131091 QAN131084:QAO131091 QKJ131084:QKK131091 QUF131084:QUG131091 REB131084:REC131091 RNX131084:RNY131091 RXT131084:RXU131091 SHP131084:SHQ131091 SRL131084:SRM131091 TBH131084:TBI131091 TLD131084:TLE131091 TUZ131084:TVA131091 UEV131084:UEW131091 UOR131084:UOS131091 UYN131084:UYO131091 VIJ131084:VIK131091 VSF131084:VSG131091 WCB131084:WCC131091 WLX131084:WLY131091 WVT131084:WVU131091 L196622:M196629 JH196620:JI196627 TD196620:TE196627 ACZ196620:ADA196627 AMV196620:AMW196627 AWR196620:AWS196627 BGN196620:BGO196627 BQJ196620:BQK196627 CAF196620:CAG196627 CKB196620:CKC196627 CTX196620:CTY196627 DDT196620:DDU196627 DNP196620:DNQ196627 DXL196620:DXM196627 EHH196620:EHI196627 ERD196620:ERE196627 FAZ196620:FBA196627 FKV196620:FKW196627 FUR196620:FUS196627 GEN196620:GEO196627 GOJ196620:GOK196627 GYF196620:GYG196627 HIB196620:HIC196627 HRX196620:HRY196627 IBT196620:IBU196627 ILP196620:ILQ196627 IVL196620:IVM196627 JFH196620:JFI196627 JPD196620:JPE196627 JYZ196620:JZA196627 KIV196620:KIW196627 KSR196620:KSS196627 LCN196620:LCO196627 LMJ196620:LMK196627 LWF196620:LWG196627 MGB196620:MGC196627 MPX196620:MPY196627 MZT196620:MZU196627 NJP196620:NJQ196627 NTL196620:NTM196627 ODH196620:ODI196627 OND196620:ONE196627 OWZ196620:OXA196627 PGV196620:PGW196627 PQR196620:PQS196627 QAN196620:QAO196627 QKJ196620:QKK196627 QUF196620:QUG196627 REB196620:REC196627 RNX196620:RNY196627 RXT196620:RXU196627 SHP196620:SHQ196627 SRL196620:SRM196627 TBH196620:TBI196627 TLD196620:TLE196627 TUZ196620:TVA196627 UEV196620:UEW196627 UOR196620:UOS196627 UYN196620:UYO196627 VIJ196620:VIK196627 VSF196620:VSG196627 WCB196620:WCC196627 WLX196620:WLY196627 WVT196620:WVU196627 L262158:M262165 JH262156:JI262163 TD262156:TE262163 ACZ262156:ADA262163 AMV262156:AMW262163 AWR262156:AWS262163 BGN262156:BGO262163 BQJ262156:BQK262163 CAF262156:CAG262163 CKB262156:CKC262163 CTX262156:CTY262163 DDT262156:DDU262163 DNP262156:DNQ262163 DXL262156:DXM262163 EHH262156:EHI262163 ERD262156:ERE262163 FAZ262156:FBA262163 FKV262156:FKW262163 FUR262156:FUS262163 GEN262156:GEO262163 GOJ262156:GOK262163 GYF262156:GYG262163 HIB262156:HIC262163 HRX262156:HRY262163 IBT262156:IBU262163 ILP262156:ILQ262163 IVL262156:IVM262163 JFH262156:JFI262163 JPD262156:JPE262163 JYZ262156:JZA262163 KIV262156:KIW262163 KSR262156:KSS262163 LCN262156:LCO262163 LMJ262156:LMK262163 LWF262156:LWG262163 MGB262156:MGC262163 MPX262156:MPY262163 MZT262156:MZU262163 NJP262156:NJQ262163 NTL262156:NTM262163 ODH262156:ODI262163 OND262156:ONE262163 OWZ262156:OXA262163 PGV262156:PGW262163 PQR262156:PQS262163 QAN262156:QAO262163 QKJ262156:QKK262163 QUF262156:QUG262163 REB262156:REC262163 RNX262156:RNY262163 RXT262156:RXU262163 SHP262156:SHQ262163 SRL262156:SRM262163 TBH262156:TBI262163 TLD262156:TLE262163 TUZ262156:TVA262163 UEV262156:UEW262163 UOR262156:UOS262163 UYN262156:UYO262163 VIJ262156:VIK262163 VSF262156:VSG262163 WCB262156:WCC262163 WLX262156:WLY262163 WVT262156:WVU262163 L327694:M327701 JH327692:JI327699 TD327692:TE327699 ACZ327692:ADA327699 AMV327692:AMW327699 AWR327692:AWS327699 BGN327692:BGO327699 BQJ327692:BQK327699 CAF327692:CAG327699 CKB327692:CKC327699 CTX327692:CTY327699 DDT327692:DDU327699 DNP327692:DNQ327699 DXL327692:DXM327699 EHH327692:EHI327699 ERD327692:ERE327699 FAZ327692:FBA327699 FKV327692:FKW327699 FUR327692:FUS327699 GEN327692:GEO327699 GOJ327692:GOK327699 GYF327692:GYG327699 HIB327692:HIC327699 HRX327692:HRY327699 IBT327692:IBU327699 ILP327692:ILQ327699 IVL327692:IVM327699 JFH327692:JFI327699 JPD327692:JPE327699 JYZ327692:JZA327699 KIV327692:KIW327699 KSR327692:KSS327699 LCN327692:LCO327699 LMJ327692:LMK327699 LWF327692:LWG327699 MGB327692:MGC327699 MPX327692:MPY327699 MZT327692:MZU327699 NJP327692:NJQ327699 NTL327692:NTM327699 ODH327692:ODI327699 OND327692:ONE327699 OWZ327692:OXA327699 PGV327692:PGW327699 PQR327692:PQS327699 QAN327692:QAO327699 QKJ327692:QKK327699 QUF327692:QUG327699 REB327692:REC327699 RNX327692:RNY327699 RXT327692:RXU327699 SHP327692:SHQ327699 SRL327692:SRM327699 TBH327692:TBI327699 TLD327692:TLE327699 TUZ327692:TVA327699 UEV327692:UEW327699 UOR327692:UOS327699 UYN327692:UYO327699 VIJ327692:VIK327699 VSF327692:VSG327699 WCB327692:WCC327699 WLX327692:WLY327699 WVT327692:WVU327699 L393230:M393237 JH393228:JI393235 TD393228:TE393235 ACZ393228:ADA393235 AMV393228:AMW393235 AWR393228:AWS393235 BGN393228:BGO393235 BQJ393228:BQK393235 CAF393228:CAG393235 CKB393228:CKC393235 CTX393228:CTY393235 DDT393228:DDU393235 DNP393228:DNQ393235 DXL393228:DXM393235 EHH393228:EHI393235 ERD393228:ERE393235 FAZ393228:FBA393235 FKV393228:FKW393235 FUR393228:FUS393235 GEN393228:GEO393235 GOJ393228:GOK393235 GYF393228:GYG393235 HIB393228:HIC393235 HRX393228:HRY393235 IBT393228:IBU393235 ILP393228:ILQ393235 IVL393228:IVM393235 JFH393228:JFI393235 JPD393228:JPE393235 JYZ393228:JZA393235 KIV393228:KIW393235 KSR393228:KSS393235 LCN393228:LCO393235 LMJ393228:LMK393235 LWF393228:LWG393235 MGB393228:MGC393235 MPX393228:MPY393235 MZT393228:MZU393235 NJP393228:NJQ393235 NTL393228:NTM393235 ODH393228:ODI393235 OND393228:ONE393235 OWZ393228:OXA393235 PGV393228:PGW393235 PQR393228:PQS393235 QAN393228:QAO393235 QKJ393228:QKK393235 QUF393228:QUG393235 REB393228:REC393235 RNX393228:RNY393235 RXT393228:RXU393235 SHP393228:SHQ393235 SRL393228:SRM393235 TBH393228:TBI393235 TLD393228:TLE393235 TUZ393228:TVA393235 UEV393228:UEW393235 UOR393228:UOS393235 UYN393228:UYO393235 VIJ393228:VIK393235 VSF393228:VSG393235 WCB393228:WCC393235 WLX393228:WLY393235 WVT393228:WVU393235 L458766:M458773 JH458764:JI458771 TD458764:TE458771 ACZ458764:ADA458771 AMV458764:AMW458771 AWR458764:AWS458771 BGN458764:BGO458771 BQJ458764:BQK458771 CAF458764:CAG458771 CKB458764:CKC458771 CTX458764:CTY458771 DDT458764:DDU458771 DNP458764:DNQ458771 DXL458764:DXM458771 EHH458764:EHI458771 ERD458764:ERE458771 FAZ458764:FBA458771 FKV458764:FKW458771 FUR458764:FUS458771 GEN458764:GEO458771 GOJ458764:GOK458771 GYF458764:GYG458771 HIB458764:HIC458771 HRX458764:HRY458771 IBT458764:IBU458771 ILP458764:ILQ458771 IVL458764:IVM458771 JFH458764:JFI458771 JPD458764:JPE458771 JYZ458764:JZA458771 KIV458764:KIW458771 KSR458764:KSS458771 LCN458764:LCO458771 LMJ458764:LMK458771 LWF458764:LWG458771 MGB458764:MGC458771 MPX458764:MPY458771 MZT458764:MZU458771 NJP458764:NJQ458771 NTL458764:NTM458771 ODH458764:ODI458771 OND458764:ONE458771 OWZ458764:OXA458771 PGV458764:PGW458771 PQR458764:PQS458771 QAN458764:QAO458771 QKJ458764:QKK458771 QUF458764:QUG458771 REB458764:REC458771 RNX458764:RNY458771 RXT458764:RXU458771 SHP458764:SHQ458771 SRL458764:SRM458771 TBH458764:TBI458771 TLD458764:TLE458771 TUZ458764:TVA458771 UEV458764:UEW458771 UOR458764:UOS458771 UYN458764:UYO458771 VIJ458764:VIK458771 VSF458764:VSG458771 WCB458764:WCC458771 WLX458764:WLY458771 WVT458764:WVU458771 L524302:M524309 JH524300:JI524307 TD524300:TE524307 ACZ524300:ADA524307 AMV524300:AMW524307 AWR524300:AWS524307 BGN524300:BGO524307 BQJ524300:BQK524307 CAF524300:CAG524307 CKB524300:CKC524307 CTX524300:CTY524307 DDT524300:DDU524307 DNP524300:DNQ524307 DXL524300:DXM524307 EHH524300:EHI524307 ERD524300:ERE524307 FAZ524300:FBA524307 FKV524300:FKW524307 FUR524300:FUS524307 GEN524300:GEO524307 GOJ524300:GOK524307 GYF524300:GYG524307 HIB524300:HIC524307 HRX524300:HRY524307 IBT524300:IBU524307 ILP524300:ILQ524307 IVL524300:IVM524307 JFH524300:JFI524307 JPD524300:JPE524307 JYZ524300:JZA524307 KIV524300:KIW524307 KSR524300:KSS524307 LCN524300:LCO524307 LMJ524300:LMK524307 LWF524300:LWG524307 MGB524300:MGC524307 MPX524300:MPY524307 MZT524300:MZU524307 NJP524300:NJQ524307 NTL524300:NTM524307 ODH524300:ODI524307 OND524300:ONE524307 OWZ524300:OXA524307 PGV524300:PGW524307 PQR524300:PQS524307 QAN524300:QAO524307 QKJ524300:QKK524307 QUF524300:QUG524307 REB524300:REC524307 RNX524300:RNY524307 RXT524300:RXU524307 SHP524300:SHQ524307 SRL524300:SRM524307 TBH524300:TBI524307 TLD524300:TLE524307 TUZ524300:TVA524307 UEV524300:UEW524307 UOR524300:UOS524307 UYN524300:UYO524307 VIJ524300:VIK524307 VSF524300:VSG524307 WCB524300:WCC524307 WLX524300:WLY524307 WVT524300:WVU524307 L589838:M589845 JH589836:JI589843 TD589836:TE589843 ACZ589836:ADA589843 AMV589836:AMW589843 AWR589836:AWS589843 BGN589836:BGO589843 BQJ589836:BQK589843 CAF589836:CAG589843 CKB589836:CKC589843 CTX589836:CTY589843 DDT589836:DDU589843 DNP589836:DNQ589843 DXL589836:DXM589843 EHH589836:EHI589843 ERD589836:ERE589843 FAZ589836:FBA589843 FKV589836:FKW589843 FUR589836:FUS589843 GEN589836:GEO589843 GOJ589836:GOK589843 GYF589836:GYG589843 HIB589836:HIC589843 HRX589836:HRY589843 IBT589836:IBU589843 ILP589836:ILQ589843 IVL589836:IVM589843 JFH589836:JFI589843 JPD589836:JPE589843 JYZ589836:JZA589843 KIV589836:KIW589843 KSR589836:KSS589843 LCN589836:LCO589843 LMJ589836:LMK589843 LWF589836:LWG589843 MGB589836:MGC589843 MPX589836:MPY589843 MZT589836:MZU589843 NJP589836:NJQ589843 NTL589836:NTM589843 ODH589836:ODI589843 OND589836:ONE589843 OWZ589836:OXA589843 PGV589836:PGW589843 PQR589836:PQS589843 QAN589836:QAO589843 QKJ589836:QKK589843 QUF589836:QUG589843 REB589836:REC589843 RNX589836:RNY589843 RXT589836:RXU589843 SHP589836:SHQ589843 SRL589836:SRM589843 TBH589836:TBI589843 TLD589836:TLE589843 TUZ589836:TVA589843 UEV589836:UEW589843 UOR589836:UOS589843 UYN589836:UYO589843 VIJ589836:VIK589843 VSF589836:VSG589843 WCB589836:WCC589843 WLX589836:WLY589843 WVT589836:WVU589843 L655374:M655381 JH655372:JI655379 TD655372:TE655379 ACZ655372:ADA655379 AMV655372:AMW655379 AWR655372:AWS655379 BGN655372:BGO655379 BQJ655372:BQK655379 CAF655372:CAG655379 CKB655372:CKC655379 CTX655372:CTY655379 DDT655372:DDU655379 DNP655372:DNQ655379 DXL655372:DXM655379 EHH655372:EHI655379 ERD655372:ERE655379 FAZ655372:FBA655379 FKV655372:FKW655379 FUR655372:FUS655379 GEN655372:GEO655379 GOJ655372:GOK655379 GYF655372:GYG655379 HIB655372:HIC655379 HRX655372:HRY655379 IBT655372:IBU655379 ILP655372:ILQ655379 IVL655372:IVM655379 JFH655372:JFI655379 JPD655372:JPE655379 JYZ655372:JZA655379 KIV655372:KIW655379 KSR655372:KSS655379 LCN655372:LCO655379 LMJ655372:LMK655379 LWF655372:LWG655379 MGB655372:MGC655379 MPX655372:MPY655379 MZT655372:MZU655379 NJP655372:NJQ655379 NTL655372:NTM655379 ODH655372:ODI655379 OND655372:ONE655379 OWZ655372:OXA655379 PGV655372:PGW655379 PQR655372:PQS655379 QAN655372:QAO655379 QKJ655372:QKK655379 QUF655372:QUG655379 REB655372:REC655379 RNX655372:RNY655379 RXT655372:RXU655379 SHP655372:SHQ655379 SRL655372:SRM655379 TBH655372:TBI655379 TLD655372:TLE655379 TUZ655372:TVA655379 UEV655372:UEW655379 UOR655372:UOS655379 UYN655372:UYO655379 VIJ655372:VIK655379 VSF655372:VSG655379 WCB655372:WCC655379 WLX655372:WLY655379 WVT655372:WVU655379 L720910:M720917 JH720908:JI720915 TD720908:TE720915 ACZ720908:ADA720915 AMV720908:AMW720915 AWR720908:AWS720915 BGN720908:BGO720915 BQJ720908:BQK720915 CAF720908:CAG720915 CKB720908:CKC720915 CTX720908:CTY720915 DDT720908:DDU720915 DNP720908:DNQ720915 DXL720908:DXM720915 EHH720908:EHI720915 ERD720908:ERE720915 FAZ720908:FBA720915 FKV720908:FKW720915 FUR720908:FUS720915 GEN720908:GEO720915 GOJ720908:GOK720915 GYF720908:GYG720915 HIB720908:HIC720915 HRX720908:HRY720915 IBT720908:IBU720915 ILP720908:ILQ720915 IVL720908:IVM720915 JFH720908:JFI720915 JPD720908:JPE720915 JYZ720908:JZA720915 KIV720908:KIW720915 KSR720908:KSS720915 LCN720908:LCO720915 LMJ720908:LMK720915 LWF720908:LWG720915 MGB720908:MGC720915 MPX720908:MPY720915 MZT720908:MZU720915 NJP720908:NJQ720915 NTL720908:NTM720915 ODH720908:ODI720915 OND720908:ONE720915 OWZ720908:OXA720915 PGV720908:PGW720915 PQR720908:PQS720915 QAN720908:QAO720915 QKJ720908:QKK720915 QUF720908:QUG720915 REB720908:REC720915 RNX720908:RNY720915 RXT720908:RXU720915 SHP720908:SHQ720915 SRL720908:SRM720915 TBH720908:TBI720915 TLD720908:TLE720915 TUZ720908:TVA720915 UEV720908:UEW720915 UOR720908:UOS720915 UYN720908:UYO720915 VIJ720908:VIK720915 VSF720908:VSG720915 WCB720908:WCC720915 WLX720908:WLY720915 WVT720908:WVU720915 L786446:M786453 JH786444:JI786451 TD786444:TE786451 ACZ786444:ADA786451 AMV786444:AMW786451 AWR786444:AWS786451 BGN786444:BGO786451 BQJ786444:BQK786451 CAF786444:CAG786451 CKB786444:CKC786451 CTX786444:CTY786451 DDT786444:DDU786451 DNP786444:DNQ786451 DXL786444:DXM786451 EHH786444:EHI786451 ERD786444:ERE786451 FAZ786444:FBA786451 FKV786444:FKW786451 FUR786444:FUS786451 GEN786444:GEO786451 GOJ786444:GOK786451 GYF786444:GYG786451 HIB786444:HIC786451 HRX786444:HRY786451 IBT786444:IBU786451 ILP786444:ILQ786451 IVL786444:IVM786451 JFH786444:JFI786451 JPD786444:JPE786451 JYZ786444:JZA786451 KIV786444:KIW786451 KSR786444:KSS786451 LCN786444:LCO786451 LMJ786444:LMK786451 LWF786444:LWG786451 MGB786444:MGC786451 MPX786444:MPY786451 MZT786444:MZU786451 NJP786444:NJQ786451 NTL786444:NTM786451 ODH786444:ODI786451 OND786444:ONE786451 OWZ786444:OXA786451 PGV786444:PGW786451 PQR786444:PQS786451 QAN786444:QAO786451 QKJ786444:QKK786451 QUF786444:QUG786451 REB786444:REC786451 RNX786444:RNY786451 RXT786444:RXU786451 SHP786444:SHQ786451 SRL786444:SRM786451 TBH786444:TBI786451 TLD786444:TLE786451 TUZ786444:TVA786451 UEV786444:UEW786451 UOR786444:UOS786451 UYN786444:UYO786451 VIJ786444:VIK786451 VSF786444:VSG786451 WCB786444:WCC786451 WLX786444:WLY786451 WVT786444:WVU786451 L851982:M851989 JH851980:JI851987 TD851980:TE851987 ACZ851980:ADA851987 AMV851980:AMW851987 AWR851980:AWS851987 BGN851980:BGO851987 BQJ851980:BQK851987 CAF851980:CAG851987 CKB851980:CKC851987 CTX851980:CTY851987 DDT851980:DDU851987 DNP851980:DNQ851987 DXL851980:DXM851987 EHH851980:EHI851987 ERD851980:ERE851987 FAZ851980:FBA851987 FKV851980:FKW851987 FUR851980:FUS851987 GEN851980:GEO851987 GOJ851980:GOK851987 GYF851980:GYG851987 HIB851980:HIC851987 HRX851980:HRY851987 IBT851980:IBU851987 ILP851980:ILQ851987 IVL851980:IVM851987 JFH851980:JFI851987 JPD851980:JPE851987 JYZ851980:JZA851987 KIV851980:KIW851987 KSR851980:KSS851987 LCN851980:LCO851987 LMJ851980:LMK851987 LWF851980:LWG851987 MGB851980:MGC851987 MPX851980:MPY851987 MZT851980:MZU851987 NJP851980:NJQ851987 NTL851980:NTM851987 ODH851980:ODI851987 OND851980:ONE851987 OWZ851980:OXA851987 PGV851980:PGW851987 PQR851980:PQS851987 QAN851980:QAO851987 QKJ851980:QKK851987 QUF851980:QUG851987 REB851980:REC851987 RNX851980:RNY851987 RXT851980:RXU851987 SHP851980:SHQ851987 SRL851980:SRM851987 TBH851980:TBI851987 TLD851980:TLE851987 TUZ851980:TVA851987 UEV851980:UEW851987 UOR851980:UOS851987 UYN851980:UYO851987 VIJ851980:VIK851987 VSF851980:VSG851987 WCB851980:WCC851987 WLX851980:WLY851987 WVT851980:WVU851987 L917518:M917525 JH917516:JI917523 TD917516:TE917523 ACZ917516:ADA917523 AMV917516:AMW917523 AWR917516:AWS917523 BGN917516:BGO917523 BQJ917516:BQK917523 CAF917516:CAG917523 CKB917516:CKC917523 CTX917516:CTY917523 DDT917516:DDU917523 DNP917516:DNQ917523 DXL917516:DXM917523 EHH917516:EHI917523 ERD917516:ERE917523 FAZ917516:FBA917523 FKV917516:FKW917523 FUR917516:FUS917523 GEN917516:GEO917523 GOJ917516:GOK917523 GYF917516:GYG917523 HIB917516:HIC917523 HRX917516:HRY917523 IBT917516:IBU917523 ILP917516:ILQ917523 IVL917516:IVM917523 JFH917516:JFI917523 JPD917516:JPE917523 JYZ917516:JZA917523 KIV917516:KIW917523 KSR917516:KSS917523 LCN917516:LCO917523 LMJ917516:LMK917523 LWF917516:LWG917523 MGB917516:MGC917523 MPX917516:MPY917523 MZT917516:MZU917523 NJP917516:NJQ917523 NTL917516:NTM917523 ODH917516:ODI917523 OND917516:ONE917523 OWZ917516:OXA917523 PGV917516:PGW917523 PQR917516:PQS917523 QAN917516:QAO917523 QKJ917516:QKK917523 QUF917516:QUG917523 REB917516:REC917523 RNX917516:RNY917523 RXT917516:RXU917523 SHP917516:SHQ917523 SRL917516:SRM917523 TBH917516:TBI917523 TLD917516:TLE917523 TUZ917516:TVA917523 UEV917516:UEW917523 UOR917516:UOS917523 UYN917516:UYO917523 VIJ917516:VIK917523 VSF917516:VSG917523 WCB917516:WCC917523 WLX917516:WLY917523 WVT917516:WVU917523 L983054:M983061 JH983052:JI983059 TD983052:TE983059 ACZ983052:ADA983059 AMV983052:AMW983059 AWR983052:AWS983059 BGN983052:BGO983059 BQJ983052:BQK983059 CAF983052:CAG983059 CKB983052:CKC983059 CTX983052:CTY983059 DDT983052:DDU983059 DNP983052:DNQ983059 DXL983052:DXM983059 EHH983052:EHI983059 ERD983052:ERE983059 FAZ983052:FBA983059 FKV983052:FKW983059 FUR983052:FUS983059 GEN983052:GEO983059 GOJ983052:GOK983059 GYF983052:GYG983059 HIB983052:HIC983059 HRX983052:HRY983059 IBT983052:IBU983059 ILP983052:ILQ983059 IVL983052:IVM983059 JFH983052:JFI983059 JPD983052:JPE983059 JYZ983052:JZA983059 KIV983052:KIW983059 KSR983052:KSS983059 LCN983052:LCO983059 LMJ983052:LMK983059 LWF983052:LWG983059 MGB983052:MGC983059 MPX983052:MPY983059 MZT983052:MZU983059 NJP983052:NJQ983059 NTL983052:NTM983059 ODH983052:ODI983059 OND983052:ONE983059 OWZ983052:OXA983059 PGV983052:PGW983059 PQR983052:PQS983059 QAN983052:QAO983059 QKJ983052:QKK983059 QUF983052:QUG983059 REB983052:REC983059 RNX983052:RNY983059 RXT983052:RXU983059 SHP983052:SHQ983059 SRL983052:SRM983059 TBH983052:TBI983059 TLD983052:TLE983059 TUZ983052:TVA983059 UEV983052:UEW983059 UOR983052:UOS983059 UYN983052:UYO983059 VIJ983052:VIK983059 VSF983052:VSG983059 WCB983052:WCC983059 WLX983052:WLY983059 WVT983052:WVU983059 WVS983060:WVU983062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K65562:L65562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8:L131098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4:L196634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70:L262170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6:L327706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2:L393242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8:L458778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4:L524314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50:L589850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6:L655386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2:L720922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8:L786458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4:L851994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30:L917530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6:L983066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M27:N28 JI25:JJ26 TE25:TF26 ADA25:ADB26 AMW25:AMX26 AWS25:AWT26 BGO25:BGP26 BQK25:BQL26 CAG25:CAH26 CKC25:CKD26 CTY25:CTZ26 DDU25:DDV26 DNQ25:DNR26 DXM25:DXN26 EHI25:EHJ26 ERE25:ERF26 FBA25:FBB26 FKW25:FKX26 FUS25:FUT26 GEO25:GEP26 GOK25:GOL26 GYG25:GYH26 HIC25:HID26 HRY25:HRZ26 IBU25:IBV26 ILQ25:ILR26 IVM25:IVN26 JFI25:JFJ26 JPE25:JPF26 JZA25:JZB26 KIW25:KIX26 KSS25:KST26 LCO25:LCP26 LMK25:LML26 LWG25:LWH26 MGC25:MGD26 MPY25:MPZ26 MZU25:MZV26 NJQ25:NJR26 NTM25:NTN26 ODI25:ODJ26 ONE25:ONF26 OXA25:OXB26 PGW25:PGX26 PQS25:PQT26 QAO25:QAP26 QKK25:QKL26 QUG25:QUH26 REC25:RED26 RNY25:RNZ26 RXU25:RXV26 SHQ25:SHR26 SRM25:SRN26 TBI25:TBJ26 TLE25:TLF26 TVA25:TVB26 UEW25:UEX26 UOS25:UOT26 UYO25:UYP26 VIK25:VIL26 VSG25:VSH26 WCC25:WCD26 WLY25:WLZ26 WVU25:WVV26 M65563:N65564 JI65561:JJ65562 TE65561:TF65562 ADA65561:ADB65562 AMW65561:AMX65562 AWS65561:AWT65562 BGO65561:BGP65562 BQK65561:BQL65562 CAG65561:CAH65562 CKC65561:CKD65562 CTY65561:CTZ65562 DDU65561:DDV65562 DNQ65561:DNR65562 DXM65561:DXN65562 EHI65561:EHJ65562 ERE65561:ERF65562 FBA65561:FBB65562 FKW65561:FKX65562 FUS65561:FUT65562 GEO65561:GEP65562 GOK65561:GOL65562 GYG65561:GYH65562 HIC65561:HID65562 HRY65561:HRZ65562 IBU65561:IBV65562 ILQ65561:ILR65562 IVM65561:IVN65562 JFI65561:JFJ65562 JPE65561:JPF65562 JZA65561:JZB65562 KIW65561:KIX65562 KSS65561:KST65562 LCO65561:LCP65562 LMK65561:LML65562 LWG65561:LWH65562 MGC65561:MGD65562 MPY65561:MPZ65562 MZU65561:MZV65562 NJQ65561:NJR65562 NTM65561:NTN65562 ODI65561:ODJ65562 ONE65561:ONF65562 OXA65561:OXB65562 PGW65561:PGX65562 PQS65561:PQT65562 QAO65561:QAP65562 QKK65561:QKL65562 QUG65561:QUH65562 REC65561:RED65562 RNY65561:RNZ65562 RXU65561:RXV65562 SHQ65561:SHR65562 SRM65561:SRN65562 TBI65561:TBJ65562 TLE65561:TLF65562 TVA65561:TVB65562 UEW65561:UEX65562 UOS65561:UOT65562 UYO65561:UYP65562 VIK65561:VIL65562 VSG65561:VSH65562 WCC65561:WCD65562 WLY65561:WLZ65562 WVU65561:WVV65562 M131099:N131100 JI131097:JJ131098 TE131097:TF131098 ADA131097:ADB131098 AMW131097:AMX131098 AWS131097:AWT131098 BGO131097:BGP131098 BQK131097:BQL131098 CAG131097:CAH131098 CKC131097:CKD131098 CTY131097:CTZ131098 DDU131097:DDV131098 DNQ131097:DNR131098 DXM131097:DXN131098 EHI131097:EHJ131098 ERE131097:ERF131098 FBA131097:FBB131098 FKW131097:FKX131098 FUS131097:FUT131098 GEO131097:GEP131098 GOK131097:GOL131098 GYG131097:GYH131098 HIC131097:HID131098 HRY131097:HRZ131098 IBU131097:IBV131098 ILQ131097:ILR131098 IVM131097:IVN131098 JFI131097:JFJ131098 JPE131097:JPF131098 JZA131097:JZB131098 KIW131097:KIX131098 KSS131097:KST131098 LCO131097:LCP131098 LMK131097:LML131098 LWG131097:LWH131098 MGC131097:MGD131098 MPY131097:MPZ131098 MZU131097:MZV131098 NJQ131097:NJR131098 NTM131097:NTN131098 ODI131097:ODJ131098 ONE131097:ONF131098 OXA131097:OXB131098 PGW131097:PGX131098 PQS131097:PQT131098 QAO131097:QAP131098 QKK131097:QKL131098 QUG131097:QUH131098 REC131097:RED131098 RNY131097:RNZ131098 RXU131097:RXV131098 SHQ131097:SHR131098 SRM131097:SRN131098 TBI131097:TBJ131098 TLE131097:TLF131098 TVA131097:TVB131098 UEW131097:UEX131098 UOS131097:UOT131098 UYO131097:UYP131098 VIK131097:VIL131098 VSG131097:VSH131098 WCC131097:WCD131098 WLY131097:WLZ131098 WVU131097:WVV131098 M196635:N196636 JI196633:JJ196634 TE196633:TF196634 ADA196633:ADB196634 AMW196633:AMX196634 AWS196633:AWT196634 BGO196633:BGP196634 BQK196633:BQL196634 CAG196633:CAH196634 CKC196633:CKD196634 CTY196633:CTZ196634 DDU196633:DDV196634 DNQ196633:DNR196634 DXM196633:DXN196634 EHI196633:EHJ196634 ERE196633:ERF196634 FBA196633:FBB196634 FKW196633:FKX196634 FUS196633:FUT196634 GEO196633:GEP196634 GOK196633:GOL196634 GYG196633:GYH196634 HIC196633:HID196634 HRY196633:HRZ196634 IBU196633:IBV196634 ILQ196633:ILR196634 IVM196633:IVN196634 JFI196633:JFJ196634 JPE196633:JPF196634 JZA196633:JZB196634 KIW196633:KIX196634 KSS196633:KST196634 LCO196633:LCP196634 LMK196633:LML196634 LWG196633:LWH196634 MGC196633:MGD196634 MPY196633:MPZ196634 MZU196633:MZV196634 NJQ196633:NJR196634 NTM196633:NTN196634 ODI196633:ODJ196634 ONE196633:ONF196634 OXA196633:OXB196634 PGW196633:PGX196634 PQS196633:PQT196634 QAO196633:QAP196634 QKK196633:QKL196634 QUG196633:QUH196634 REC196633:RED196634 RNY196633:RNZ196634 RXU196633:RXV196634 SHQ196633:SHR196634 SRM196633:SRN196634 TBI196633:TBJ196634 TLE196633:TLF196634 TVA196633:TVB196634 UEW196633:UEX196634 UOS196633:UOT196634 UYO196633:UYP196634 VIK196633:VIL196634 VSG196633:VSH196634 WCC196633:WCD196634 WLY196633:WLZ196634 WVU196633:WVV196634 M262171:N262172 JI262169:JJ262170 TE262169:TF262170 ADA262169:ADB262170 AMW262169:AMX262170 AWS262169:AWT262170 BGO262169:BGP262170 BQK262169:BQL262170 CAG262169:CAH262170 CKC262169:CKD262170 CTY262169:CTZ262170 DDU262169:DDV262170 DNQ262169:DNR262170 DXM262169:DXN262170 EHI262169:EHJ262170 ERE262169:ERF262170 FBA262169:FBB262170 FKW262169:FKX262170 FUS262169:FUT262170 GEO262169:GEP262170 GOK262169:GOL262170 GYG262169:GYH262170 HIC262169:HID262170 HRY262169:HRZ262170 IBU262169:IBV262170 ILQ262169:ILR262170 IVM262169:IVN262170 JFI262169:JFJ262170 JPE262169:JPF262170 JZA262169:JZB262170 KIW262169:KIX262170 KSS262169:KST262170 LCO262169:LCP262170 LMK262169:LML262170 LWG262169:LWH262170 MGC262169:MGD262170 MPY262169:MPZ262170 MZU262169:MZV262170 NJQ262169:NJR262170 NTM262169:NTN262170 ODI262169:ODJ262170 ONE262169:ONF262170 OXA262169:OXB262170 PGW262169:PGX262170 PQS262169:PQT262170 QAO262169:QAP262170 QKK262169:QKL262170 QUG262169:QUH262170 REC262169:RED262170 RNY262169:RNZ262170 RXU262169:RXV262170 SHQ262169:SHR262170 SRM262169:SRN262170 TBI262169:TBJ262170 TLE262169:TLF262170 TVA262169:TVB262170 UEW262169:UEX262170 UOS262169:UOT262170 UYO262169:UYP262170 VIK262169:VIL262170 VSG262169:VSH262170 WCC262169:WCD262170 WLY262169:WLZ262170 WVU262169:WVV262170 M327707:N327708 JI327705:JJ327706 TE327705:TF327706 ADA327705:ADB327706 AMW327705:AMX327706 AWS327705:AWT327706 BGO327705:BGP327706 BQK327705:BQL327706 CAG327705:CAH327706 CKC327705:CKD327706 CTY327705:CTZ327706 DDU327705:DDV327706 DNQ327705:DNR327706 DXM327705:DXN327706 EHI327705:EHJ327706 ERE327705:ERF327706 FBA327705:FBB327706 FKW327705:FKX327706 FUS327705:FUT327706 GEO327705:GEP327706 GOK327705:GOL327706 GYG327705:GYH327706 HIC327705:HID327706 HRY327705:HRZ327706 IBU327705:IBV327706 ILQ327705:ILR327706 IVM327705:IVN327706 JFI327705:JFJ327706 JPE327705:JPF327706 JZA327705:JZB327706 KIW327705:KIX327706 KSS327705:KST327706 LCO327705:LCP327706 LMK327705:LML327706 LWG327705:LWH327706 MGC327705:MGD327706 MPY327705:MPZ327706 MZU327705:MZV327706 NJQ327705:NJR327706 NTM327705:NTN327706 ODI327705:ODJ327706 ONE327705:ONF327706 OXA327705:OXB327706 PGW327705:PGX327706 PQS327705:PQT327706 QAO327705:QAP327706 QKK327705:QKL327706 QUG327705:QUH327706 REC327705:RED327706 RNY327705:RNZ327706 RXU327705:RXV327706 SHQ327705:SHR327706 SRM327705:SRN327706 TBI327705:TBJ327706 TLE327705:TLF327706 TVA327705:TVB327706 UEW327705:UEX327706 UOS327705:UOT327706 UYO327705:UYP327706 VIK327705:VIL327706 VSG327705:VSH327706 WCC327705:WCD327706 WLY327705:WLZ327706 WVU327705:WVV327706 M393243:N393244 JI393241:JJ393242 TE393241:TF393242 ADA393241:ADB393242 AMW393241:AMX393242 AWS393241:AWT393242 BGO393241:BGP393242 BQK393241:BQL393242 CAG393241:CAH393242 CKC393241:CKD393242 CTY393241:CTZ393242 DDU393241:DDV393242 DNQ393241:DNR393242 DXM393241:DXN393242 EHI393241:EHJ393242 ERE393241:ERF393242 FBA393241:FBB393242 FKW393241:FKX393242 FUS393241:FUT393242 GEO393241:GEP393242 GOK393241:GOL393242 GYG393241:GYH393242 HIC393241:HID393242 HRY393241:HRZ393242 IBU393241:IBV393242 ILQ393241:ILR393242 IVM393241:IVN393242 JFI393241:JFJ393242 JPE393241:JPF393242 JZA393241:JZB393242 KIW393241:KIX393242 KSS393241:KST393242 LCO393241:LCP393242 LMK393241:LML393242 LWG393241:LWH393242 MGC393241:MGD393242 MPY393241:MPZ393242 MZU393241:MZV393242 NJQ393241:NJR393242 NTM393241:NTN393242 ODI393241:ODJ393242 ONE393241:ONF393242 OXA393241:OXB393242 PGW393241:PGX393242 PQS393241:PQT393242 QAO393241:QAP393242 QKK393241:QKL393242 QUG393241:QUH393242 REC393241:RED393242 RNY393241:RNZ393242 RXU393241:RXV393242 SHQ393241:SHR393242 SRM393241:SRN393242 TBI393241:TBJ393242 TLE393241:TLF393242 TVA393241:TVB393242 UEW393241:UEX393242 UOS393241:UOT393242 UYO393241:UYP393242 VIK393241:VIL393242 VSG393241:VSH393242 WCC393241:WCD393242 WLY393241:WLZ393242 WVU393241:WVV393242 M458779:N458780 JI458777:JJ458778 TE458777:TF458778 ADA458777:ADB458778 AMW458777:AMX458778 AWS458777:AWT458778 BGO458777:BGP458778 BQK458777:BQL458778 CAG458777:CAH458778 CKC458777:CKD458778 CTY458777:CTZ458778 DDU458777:DDV458778 DNQ458777:DNR458778 DXM458777:DXN458778 EHI458777:EHJ458778 ERE458777:ERF458778 FBA458777:FBB458778 FKW458777:FKX458778 FUS458777:FUT458778 GEO458777:GEP458778 GOK458777:GOL458778 GYG458777:GYH458778 HIC458777:HID458778 HRY458777:HRZ458778 IBU458777:IBV458778 ILQ458777:ILR458778 IVM458777:IVN458778 JFI458777:JFJ458778 JPE458777:JPF458778 JZA458777:JZB458778 KIW458777:KIX458778 KSS458777:KST458778 LCO458777:LCP458778 LMK458777:LML458778 LWG458777:LWH458778 MGC458777:MGD458778 MPY458777:MPZ458778 MZU458777:MZV458778 NJQ458777:NJR458778 NTM458777:NTN458778 ODI458777:ODJ458778 ONE458777:ONF458778 OXA458777:OXB458778 PGW458777:PGX458778 PQS458777:PQT458778 QAO458777:QAP458778 QKK458777:QKL458778 QUG458777:QUH458778 REC458777:RED458778 RNY458777:RNZ458778 RXU458777:RXV458778 SHQ458777:SHR458778 SRM458777:SRN458778 TBI458777:TBJ458778 TLE458777:TLF458778 TVA458777:TVB458778 UEW458777:UEX458778 UOS458777:UOT458778 UYO458777:UYP458778 VIK458777:VIL458778 VSG458777:VSH458778 WCC458777:WCD458778 WLY458777:WLZ458778 WVU458777:WVV458778 M524315:N524316 JI524313:JJ524314 TE524313:TF524314 ADA524313:ADB524314 AMW524313:AMX524314 AWS524313:AWT524314 BGO524313:BGP524314 BQK524313:BQL524314 CAG524313:CAH524314 CKC524313:CKD524314 CTY524313:CTZ524314 DDU524313:DDV524314 DNQ524313:DNR524314 DXM524313:DXN524314 EHI524313:EHJ524314 ERE524313:ERF524314 FBA524313:FBB524314 FKW524313:FKX524314 FUS524313:FUT524314 GEO524313:GEP524314 GOK524313:GOL524314 GYG524313:GYH524314 HIC524313:HID524314 HRY524313:HRZ524314 IBU524313:IBV524314 ILQ524313:ILR524314 IVM524313:IVN524314 JFI524313:JFJ524314 JPE524313:JPF524314 JZA524313:JZB524314 KIW524313:KIX524314 KSS524313:KST524314 LCO524313:LCP524314 LMK524313:LML524314 LWG524313:LWH524314 MGC524313:MGD524314 MPY524313:MPZ524314 MZU524313:MZV524314 NJQ524313:NJR524314 NTM524313:NTN524314 ODI524313:ODJ524314 ONE524313:ONF524314 OXA524313:OXB524314 PGW524313:PGX524314 PQS524313:PQT524314 QAO524313:QAP524314 QKK524313:QKL524314 QUG524313:QUH524314 REC524313:RED524314 RNY524313:RNZ524314 RXU524313:RXV524314 SHQ524313:SHR524314 SRM524313:SRN524314 TBI524313:TBJ524314 TLE524313:TLF524314 TVA524313:TVB524314 UEW524313:UEX524314 UOS524313:UOT524314 UYO524313:UYP524314 VIK524313:VIL524314 VSG524313:VSH524314 WCC524313:WCD524314 WLY524313:WLZ524314 WVU524313:WVV524314 M589851:N589852 JI589849:JJ589850 TE589849:TF589850 ADA589849:ADB589850 AMW589849:AMX589850 AWS589849:AWT589850 BGO589849:BGP589850 BQK589849:BQL589850 CAG589849:CAH589850 CKC589849:CKD589850 CTY589849:CTZ589850 DDU589849:DDV589850 DNQ589849:DNR589850 DXM589849:DXN589850 EHI589849:EHJ589850 ERE589849:ERF589850 FBA589849:FBB589850 FKW589849:FKX589850 FUS589849:FUT589850 GEO589849:GEP589850 GOK589849:GOL589850 GYG589849:GYH589850 HIC589849:HID589850 HRY589849:HRZ589850 IBU589849:IBV589850 ILQ589849:ILR589850 IVM589849:IVN589850 JFI589849:JFJ589850 JPE589849:JPF589850 JZA589849:JZB589850 KIW589849:KIX589850 KSS589849:KST589850 LCO589849:LCP589850 LMK589849:LML589850 LWG589849:LWH589850 MGC589849:MGD589850 MPY589849:MPZ589850 MZU589849:MZV589850 NJQ589849:NJR589850 NTM589849:NTN589850 ODI589849:ODJ589850 ONE589849:ONF589850 OXA589849:OXB589850 PGW589849:PGX589850 PQS589849:PQT589850 QAO589849:QAP589850 QKK589849:QKL589850 QUG589849:QUH589850 REC589849:RED589850 RNY589849:RNZ589850 RXU589849:RXV589850 SHQ589849:SHR589850 SRM589849:SRN589850 TBI589849:TBJ589850 TLE589849:TLF589850 TVA589849:TVB589850 UEW589849:UEX589850 UOS589849:UOT589850 UYO589849:UYP589850 VIK589849:VIL589850 VSG589849:VSH589850 WCC589849:WCD589850 WLY589849:WLZ589850 WVU589849:WVV589850 M655387:N655388 JI655385:JJ655386 TE655385:TF655386 ADA655385:ADB655386 AMW655385:AMX655386 AWS655385:AWT655386 BGO655385:BGP655386 BQK655385:BQL655386 CAG655385:CAH655386 CKC655385:CKD655386 CTY655385:CTZ655386 DDU655385:DDV655386 DNQ655385:DNR655386 DXM655385:DXN655386 EHI655385:EHJ655386 ERE655385:ERF655386 FBA655385:FBB655386 FKW655385:FKX655386 FUS655385:FUT655386 GEO655385:GEP655386 GOK655385:GOL655386 GYG655385:GYH655386 HIC655385:HID655386 HRY655385:HRZ655386 IBU655385:IBV655386 ILQ655385:ILR655386 IVM655385:IVN655386 JFI655385:JFJ655386 JPE655385:JPF655386 JZA655385:JZB655386 KIW655385:KIX655386 KSS655385:KST655386 LCO655385:LCP655386 LMK655385:LML655386 LWG655385:LWH655386 MGC655385:MGD655386 MPY655385:MPZ655386 MZU655385:MZV655386 NJQ655385:NJR655386 NTM655385:NTN655386 ODI655385:ODJ655386 ONE655385:ONF655386 OXA655385:OXB655386 PGW655385:PGX655386 PQS655385:PQT655386 QAO655385:QAP655386 QKK655385:QKL655386 QUG655385:QUH655386 REC655385:RED655386 RNY655385:RNZ655386 RXU655385:RXV655386 SHQ655385:SHR655386 SRM655385:SRN655386 TBI655385:TBJ655386 TLE655385:TLF655386 TVA655385:TVB655386 UEW655385:UEX655386 UOS655385:UOT655386 UYO655385:UYP655386 VIK655385:VIL655386 VSG655385:VSH655386 WCC655385:WCD655386 WLY655385:WLZ655386 WVU655385:WVV655386 M720923:N720924 JI720921:JJ720922 TE720921:TF720922 ADA720921:ADB720922 AMW720921:AMX720922 AWS720921:AWT720922 BGO720921:BGP720922 BQK720921:BQL720922 CAG720921:CAH720922 CKC720921:CKD720922 CTY720921:CTZ720922 DDU720921:DDV720922 DNQ720921:DNR720922 DXM720921:DXN720922 EHI720921:EHJ720922 ERE720921:ERF720922 FBA720921:FBB720922 FKW720921:FKX720922 FUS720921:FUT720922 GEO720921:GEP720922 GOK720921:GOL720922 GYG720921:GYH720922 HIC720921:HID720922 HRY720921:HRZ720922 IBU720921:IBV720922 ILQ720921:ILR720922 IVM720921:IVN720922 JFI720921:JFJ720922 JPE720921:JPF720922 JZA720921:JZB720922 KIW720921:KIX720922 KSS720921:KST720922 LCO720921:LCP720922 LMK720921:LML720922 LWG720921:LWH720922 MGC720921:MGD720922 MPY720921:MPZ720922 MZU720921:MZV720922 NJQ720921:NJR720922 NTM720921:NTN720922 ODI720921:ODJ720922 ONE720921:ONF720922 OXA720921:OXB720922 PGW720921:PGX720922 PQS720921:PQT720922 QAO720921:QAP720922 QKK720921:QKL720922 QUG720921:QUH720922 REC720921:RED720922 RNY720921:RNZ720922 RXU720921:RXV720922 SHQ720921:SHR720922 SRM720921:SRN720922 TBI720921:TBJ720922 TLE720921:TLF720922 TVA720921:TVB720922 UEW720921:UEX720922 UOS720921:UOT720922 UYO720921:UYP720922 VIK720921:VIL720922 VSG720921:VSH720922 WCC720921:WCD720922 WLY720921:WLZ720922 WVU720921:WVV720922 M786459:N786460 JI786457:JJ786458 TE786457:TF786458 ADA786457:ADB786458 AMW786457:AMX786458 AWS786457:AWT786458 BGO786457:BGP786458 BQK786457:BQL786458 CAG786457:CAH786458 CKC786457:CKD786458 CTY786457:CTZ786458 DDU786457:DDV786458 DNQ786457:DNR786458 DXM786457:DXN786458 EHI786457:EHJ786458 ERE786457:ERF786458 FBA786457:FBB786458 FKW786457:FKX786458 FUS786457:FUT786458 GEO786457:GEP786458 GOK786457:GOL786458 GYG786457:GYH786458 HIC786457:HID786458 HRY786457:HRZ786458 IBU786457:IBV786458 ILQ786457:ILR786458 IVM786457:IVN786458 JFI786457:JFJ786458 JPE786457:JPF786458 JZA786457:JZB786458 KIW786457:KIX786458 KSS786457:KST786458 LCO786457:LCP786458 LMK786457:LML786458 LWG786457:LWH786458 MGC786457:MGD786458 MPY786457:MPZ786458 MZU786457:MZV786458 NJQ786457:NJR786458 NTM786457:NTN786458 ODI786457:ODJ786458 ONE786457:ONF786458 OXA786457:OXB786458 PGW786457:PGX786458 PQS786457:PQT786458 QAO786457:QAP786458 QKK786457:QKL786458 QUG786457:QUH786458 REC786457:RED786458 RNY786457:RNZ786458 RXU786457:RXV786458 SHQ786457:SHR786458 SRM786457:SRN786458 TBI786457:TBJ786458 TLE786457:TLF786458 TVA786457:TVB786458 UEW786457:UEX786458 UOS786457:UOT786458 UYO786457:UYP786458 VIK786457:VIL786458 VSG786457:VSH786458 WCC786457:WCD786458 WLY786457:WLZ786458 WVU786457:WVV786458 M851995:N851996 JI851993:JJ851994 TE851993:TF851994 ADA851993:ADB851994 AMW851993:AMX851994 AWS851993:AWT851994 BGO851993:BGP851994 BQK851993:BQL851994 CAG851993:CAH851994 CKC851993:CKD851994 CTY851993:CTZ851994 DDU851993:DDV851994 DNQ851993:DNR851994 DXM851993:DXN851994 EHI851993:EHJ851994 ERE851993:ERF851994 FBA851993:FBB851994 FKW851993:FKX851994 FUS851993:FUT851994 GEO851993:GEP851994 GOK851993:GOL851994 GYG851993:GYH851994 HIC851993:HID851994 HRY851993:HRZ851994 IBU851993:IBV851994 ILQ851993:ILR851994 IVM851993:IVN851994 JFI851993:JFJ851994 JPE851993:JPF851994 JZA851993:JZB851994 KIW851993:KIX851994 KSS851993:KST851994 LCO851993:LCP851994 LMK851993:LML851994 LWG851993:LWH851994 MGC851993:MGD851994 MPY851993:MPZ851994 MZU851993:MZV851994 NJQ851993:NJR851994 NTM851993:NTN851994 ODI851993:ODJ851994 ONE851993:ONF851994 OXA851993:OXB851994 PGW851993:PGX851994 PQS851993:PQT851994 QAO851993:QAP851994 QKK851993:QKL851994 QUG851993:QUH851994 REC851993:RED851994 RNY851993:RNZ851994 RXU851993:RXV851994 SHQ851993:SHR851994 SRM851993:SRN851994 TBI851993:TBJ851994 TLE851993:TLF851994 TVA851993:TVB851994 UEW851993:UEX851994 UOS851993:UOT851994 UYO851993:UYP851994 VIK851993:VIL851994 VSG851993:VSH851994 WCC851993:WCD851994 WLY851993:WLZ851994 WVU851993:WVV851994 M917531:N917532 JI917529:JJ917530 TE917529:TF917530 ADA917529:ADB917530 AMW917529:AMX917530 AWS917529:AWT917530 BGO917529:BGP917530 BQK917529:BQL917530 CAG917529:CAH917530 CKC917529:CKD917530 CTY917529:CTZ917530 DDU917529:DDV917530 DNQ917529:DNR917530 DXM917529:DXN917530 EHI917529:EHJ917530 ERE917529:ERF917530 FBA917529:FBB917530 FKW917529:FKX917530 FUS917529:FUT917530 GEO917529:GEP917530 GOK917529:GOL917530 GYG917529:GYH917530 HIC917529:HID917530 HRY917529:HRZ917530 IBU917529:IBV917530 ILQ917529:ILR917530 IVM917529:IVN917530 JFI917529:JFJ917530 JPE917529:JPF917530 JZA917529:JZB917530 KIW917529:KIX917530 KSS917529:KST917530 LCO917529:LCP917530 LMK917529:LML917530 LWG917529:LWH917530 MGC917529:MGD917530 MPY917529:MPZ917530 MZU917529:MZV917530 NJQ917529:NJR917530 NTM917529:NTN917530 ODI917529:ODJ917530 ONE917529:ONF917530 OXA917529:OXB917530 PGW917529:PGX917530 PQS917529:PQT917530 QAO917529:QAP917530 QKK917529:QKL917530 QUG917529:QUH917530 REC917529:RED917530 RNY917529:RNZ917530 RXU917529:RXV917530 SHQ917529:SHR917530 SRM917529:SRN917530 TBI917529:TBJ917530 TLE917529:TLF917530 TVA917529:TVB917530 UEW917529:UEX917530 UOS917529:UOT917530 UYO917529:UYP917530 VIK917529:VIL917530 VSG917529:VSH917530 WCC917529:WCD917530 WLY917529:WLZ917530 WVU917529:WVV917530 M983067:N983068 JI983065:JJ983066 TE983065:TF983066 ADA983065:ADB983066 AMW983065:AMX983066 AWS983065:AWT983066 BGO983065:BGP983066 BQK983065:BQL983066 CAG983065:CAH983066 CKC983065:CKD983066 CTY983065:CTZ983066 DDU983065:DDV983066 DNQ983065:DNR983066 DXM983065:DXN983066 EHI983065:EHJ983066 ERE983065:ERF983066 FBA983065:FBB983066 FKW983065:FKX983066 FUS983065:FUT983066 GEO983065:GEP983066 GOK983065:GOL983066 GYG983065:GYH983066 HIC983065:HID983066 HRY983065:HRZ983066 IBU983065:IBV983066 ILQ983065:ILR983066 IVM983065:IVN983066 JFI983065:JFJ983066 JPE983065:JPF983066 JZA983065:JZB983066 KIW983065:KIX983066 KSS983065:KST983066 LCO983065:LCP983066 LMK983065:LML983066 LWG983065:LWH983066 MGC983065:MGD983066 MPY983065:MPZ983066 MZU983065:MZV983066 NJQ983065:NJR983066 NTM983065:NTN983066 ODI983065:ODJ983066 ONE983065:ONF983066 OXA983065:OXB983066 PGW983065:PGX983066 PQS983065:PQT983066 QAO983065:QAP983066 QKK983065:QKL983066 QUG983065:QUH983066 REC983065:RED983066 RNY983065:RNZ983066 RXU983065:RXV983066 SHQ983065:SHR983066 SRM983065:SRN983066 TBI983065:TBJ983066 TLE983065:TLF983066 TVA983065:TVB983066 UEW983065:UEX983066 UOS983065:UOT983066 UYO983065:UYP983066 VIK983065:VIL983066 VSG983065:VSH983066 WCC983065:WCD983066 WLY983065:WLZ983066 WVU983065:WVV983066 L9:L21 K65558:M65560 JG65556:JI65558 TC65556:TE65558 ACY65556:ADA65558 AMU65556:AMW65558 AWQ65556:AWS65558 BGM65556:BGO65558 BQI65556:BQK65558 CAE65556:CAG65558 CKA65556:CKC65558 CTW65556:CTY65558 DDS65556:DDU65558 DNO65556:DNQ65558 DXK65556:DXM65558 EHG65556:EHI65558 ERC65556:ERE65558 FAY65556:FBA65558 FKU65556:FKW65558 FUQ65556:FUS65558 GEM65556:GEO65558 GOI65556:GOK65558 GYE65556:GYG65558 HIA65556:HIC65558 HRW65556:HRY65558 IBS65556:IBU65558 ILO65556:ILQ65558 IVK65556:IVM65558 JFG65556:JFI65558 JPC65556:JPE65558 JYY65556:JZA65558 KIU65556:KIW65558 KSQ65556:KSS65558 LCM65556:LCO65558 LMI65556:LMK65558 LWE65556:LWG65558 MGA65556:MGC65558 MPW65556:MPY65558 MZS65556:MZU65558 NJO65556:NJQ65558 NTK65556:NTM65558 ODG65556:ODI65558 ONC65556:ONE65558 OWY65556:OXA65558 PGU65556:PGW65558 PQQ65556:PQS65558 QAM65556:QAO65558 QKI65556:QKK65558 QUE65556:QUG65558 REA65556:REC65558 RNW65556:RNY65558 RXS65556:RXU65558 SHO65556:SHQ65558 SRK65556:SRM65558 TBG65556:TBI65558 TLC65556:TLE65558 TUY65556:TVA65558 UEU65556:UEW65558 UOQ65556:UOS65558 UYM65556:UYO65558 VII65556:VIK65558 VSE65556:VSG65558 WCA65556:WCC65558 WLW65556:WLY65558 WVS65556:WVU65558 K131094:M131096 JG131092:JI131094 TC131092:TE131094 ACY131092:ADA131094 AMU131092:AMW131094 AWQ131092:AWS131094 BGM131092:BGO131094 BQI131092:BQK131094 CAE131092:CAG131094 CKA131092:CKC131094 CTW131092:CTY131094 DDS131092:DDU131094 DNO131092:DNQ131094 DXK131092:DXM131094 EHG131092:EHI131094 ERC131092:ERE131094 FAY131092:FBA131094 FKU131092:FKW131094 FUQ131092:FUS131094 GEM131092:GEO131094 GOI131092:GOK131094 GYE131092:GYG131094 HIA131092:HIC131094 HRW131092:HRY131094 IBS131092:IBU131094 ILO131092:ILQ131094 IVK131092:IVM131094 JFG131092:JFI131094 JPC131092:JPE131094 JYY131092:JZA131094 KIU131092:KIW131094 KSQ131092:KSS131094 LCM131092:LCO131094 LMI131092:LMK131094 LWE131092:LWG131094 MGA131092:MGC131094 MPW131092:MPY131094 MZS131092:MZU131094 NJO131092:NJQ131094 NTK131092:NTM131094 ODG131092:ODI131094 ONC131092:ONE131094 OWY131092:OXA131094 PGU131092:PGW131094 PQQ131092:PQS131094 QAM131092:QAO131094 QKI131092:QKK131094 QUE131092:QUG131094 REA131092:REC131094 RNW131092:RNY131094 RXS131092:RXU131094 SHO131092:SHQ131094 SRK131092:SRM131094 TBG131092:TBI131094 TLC131092:TLE131094 TUY131092:TVA131094 UEU131092:UEW131094 UOQ131092:UOS131094 UYM131092:UYO131094 VII131092:VIK131094 VSE131092:VSG131094 WCA131092:WCC131094 WLW131092:WLY131094 WVS131092:WVU131094 K196630:M196632 JG196628:JI196630 TC196628:TE196630 ACY196628:ADA196630 AMU196628:AMW196630 AWQ196628:AWS196630 BGM196628:BGO196630 BQI196628:BQK196630 CAE196628:CAG196630 CKA196628:CKC196630 CTW196628:CTY196630 DDS196628:DDU196630 DNO196628:DNQ196630 DXK196628:DXM196630 EHG196628:EHI196630 ERC196628:ERE196630 FAY196628:FBA196630 FKU196628:FKW196630 FUQ196628:FUS196630 GEM196628:GEO196630 GOI196628:GOK196630 GYE196628:GYG196630 HIA196628:HIC196630 HRW196628:HRY196630 IBS196628:IBU196630 ILO196628:ILQ196630 IVK196628:IVM196630 JFG196628:JFI196630 JPC196628:JPE196630 JYY196628:JZA196630 KIU196628:KIW196630 KSQ196628:KSS196630 LCM196628:LCO196630 LMI196628:LMK196630 LWE196628:LWG196630 MGA196628:MGC196630 MPW196628:MPY196630 MZS196628:MZU196630 NJO196628:NJQ196630 NTK196628:NTM196630 ODG196628:ODI196630 ONC196628:ONE196630 OWY196628:OXA196630 PGU196628:PGW196630 PQQ196628:PQS196630 QAM196628:QAO196630 QKI196628:QKK196630 QUE196628:QUG196630 REA196628:REC196630 RNW196628:RNY196630 RXS196628:RXU196630 SHO196628:SHQ196630 SRK196628:SRM196630 TBG196628:TBI196630 TLC196628:TLE196630 TUY196628:TVA196630 UEU196628:UEW196630 UOQ196628:UOS196630 UYM196628:UYO196630 VII196628:VIK196630 VSE196628:VSG196630 WCA196628:WCC196630 WLW196628:WLY196630 WVS196628:WVU196630 K262166:M262168 JG262164:JI262166 TC262164:TE262166 ACY262164:ADA262166 AMU262164:AMW262166 AWQ262164:AWS262166 BGM262164:BGO262166 BQI262164:BQK262166 CAE262164:CAG262166 CKA262164:CKC262166 CTW262164:CTY262166 DDS262164:DDU262166 DNO262164:DNQ262166 DXK262164:DXM262166 EHG262164:EHI262166 ERC262164:ERE262166 FAY262164:FBA262166 FKU262164:FKW262166 FUQ262164:FUS262166 GEM262164:GEO262166 GOI262164:GOK262166 GYE262164:GYG262166 HIA262164:HIC262166 HRW262164:HRY262166 IBS262164:IBU262166 ILO262164:ILQ262166 IVK262164:IVM262166 JFG262164:JFI262166 JPC262164:JPE262166 JYY262164:JZA262166 KIU262164:KIW262166 KSQ262164:KSS262166 LCM262164:LCO262166 LMI262164:LMK262166 LWE262164:LWG262166 MGA262164:MGC262166 MPW262164:MPY262166 MZS262164:MZU262166 NJO262164:NJQ262166 NTK262164:NTM262166 ODG262164:ODI262166 ONC262164:ONE262166 OWY262164:OXA262166 PGU262164:PGW262166 PQQ262164:PQS262166 QAM262164:QAO262166 QKI262164:QKK262166 QUE262164:QUG262166 REA262164:REC262166 RNW262164:RNY262166 RXS262164:RXU262166 SHO262164:SHQ262166 SRK262164:SRM262166 TBG262164:TBI262166 TLC262164:TLE262166 TUY262164:TVA262166 UEU262164:UEW262166 UOQ262164:UOS262166 UYM262164:UYO262166 VII262164:VIK262166 VSE262164:VSG262166 WCA262164:WCC262166 WLW262164:WLY262166 WVS262164:WVU262166 K327702:M327704 JG327700:JI327702 TC327700:TE327702 ACY327700:ADA327702 AMU327700:AMW327702 AWQ327700:AWS327702 BGM327700:BGO327702 BQI327700:BQK327702 CAE327700:CAG327702 CKA327700:CKC327702 CTW327700:CTY327702 DDS327700:DDU327702 DNO327700:DNQ327702 DXK327700:DXM327702 EHG327700:EHI327702 ERC327700:ERE327702 FAY327700:FBA327702 FKU327700:FKW327702 FUQ327700:FUS327702 GEM327700:GEO327702 GOI327700:GOK327702 GYE327700:GYG327702 HIA327700:HIC327702 HRW327700:HRY327702 IBS327700:IBU327702 ILO327700:ILQ327702 IVK327700:IVM327702 JFG327700:JFI327702 JPC327700:JPE327702 JYY327700:JZA327702 KIU327700:KIW327702 KSQ327700:KSS327702 LCM327700:LCO327702 LMI327700:LMK327702 LWE327700:LWG327702 MGA327700:MGC327702 MPW327700:MPY327702 MZS327700:MZU327702 NJO327700:NJQ327702 NTK327700:NTM327702 ODG327700:ODI327702 ONC327700:ONE327702 OWY327700:OXA327702 PGU327700:PGW327702 PQQ327700:PQS327702 QAM327700:QAO327702 QKI327700:QKK327702 QUE327700:QUG327702 REA327700:REC327702 RNW327700:RNY327702 RXS327700:RXU327702 SHO327700:SHQ327702 SRK327700:SRM327702 TBG327700:TBI327702 TLC327700:TLE327702 TUY327700:TVA327702 UEU327700:UEW327702 UOQ327700:UOS327702 UYM327700:UYO327702 VII327700:VIK327702 VSE327700:VSG327702 WCA327700:WCC327702 WLW327700:WLY327702 WVS327700:WVU327702 K393238:M393240 JG393236:JI393238 TC393236:TE393238 ACY393236:ADA393238 AMU393236:AMW393238 AWQ393236:AWS393238 BGM393236:BGO393238 BQI393236:BQK393238 CAE393236:CAG393238 CKA393236:CKC393238 CTW393236:CTY393238 DDS393236:DDU393238 DNO393236:DNQ393238 DXK393236:DXM393238 EHG393236:EHI393238 ERC393236:ERE393238 FAY393236:FBA393238 FKU393236:FKW393238 FUQ393236:FUS393238 GEM393236:GEO393238 GOI393236:GOK393238 GYE393236:GYG393238 HIA393236:HIC393238 HRW393236:HRY393238 IBS393236:IBU393238 ILO393236:ILQ393238 IVK393236:IVM393238 JFG393236:JFI393238 JPC393236:JPE393238 JYY393236:JZA393238 KIU393236:KIW393238 KSQ393236:KSS393238 LCM393236:LCO393238 LMI393236:LMK393238 LWE393236:LWG393238 MGA393236:MGC393238 MPW393236:MPY393238 MZS393236:MZU393238 NJO393236:NJQ393238 NTK393236:NTM393238 ODG393236:ODI393238 ONC393236:ONE393238 OWY393236:OXA393238 PGU393236:PGW393238 PQQ393236:PQS393238 QAM393236:QAO393238 QKI393236:QKK393238 QUE393236:QUG393238 REA393236:REC393238 RNW393236:RNY393238 RXS393236:RXU393238 SHO393236:SHQ393238 SRK393236:SRM393238 TBG393236:TBI393238 TLC393236:TLE393238 TUY393236:TVA393238 UEU393236:UEW393238 UOQ393236:UOS393238 UYM393236:UYO393238 VII393236:VIK393238 VSE393236:VSG393238 WCA393236:WCC393238 WLW393236:WLY393238 WVS393236:WVU393238 K458774:M458776 JG458772:JI458774 TC458772:TE458774 ACY458772:ADA458774 AMU458772:AMW458774 AWQ458772:AWS458774 BGM458772:BGO458774 BQI458772:BQK458774 CAE458772:CAG458774 CKA458772:CKC458774 CTW458772:CTY458774 DDS458772:DDU458774 DNO458772:DNQ458774 DXK458772:DXM458774 EHG458772:EHI458774 ERC458772:ERE458774 FAY458772:FBA458774 FKU458772:FKW458774 FUQ458772:FUS458774 GEM458772:GEO458774 GOI458772:GOK458774 GYE458772:GYG458774 HIA458772:HIC458774 HRW458772:HRY458774 IBS458772:IBU458774 ILO458772:ILQ458774 IVK458772:IVM458774 JFG458772:JFI458774 JPC458772:JPE458774 JYY458772:JZA458774 KIU458772:KIW458774 KSQ458772:KSS458774 LCM458772:LCO458774 LMI458772:LMK458774 LWE458772:LWG458774 MGA458772:MGC458774 MPW458772:MPY458774 MZS458772:MZU458774 NJO458772:NJQ458774 NTK458772:NTM458774 ODG458772:ODI458774 ONC458772:ONE458774 OWY458772:OXA458774 PGU458772:PGW458774 PQQ458772:PQS458774 QAM458772:QAO458774 QKI458772:QKK458774 QUE458772:QUG458774 REA458772:REC458774 RNW458772:RNY458774 RXS458772:RXU458774 SHO458772:SHQ458774 SRK458772:SRM458774 TBG458772:TBI458774 TLC458772:TLE458774 TUY458772:TVA458774 UEU458772:UEW458774 UOQ458772:UOS458774 UYM458772:UYO458774 VII458772:VIK458774 VSE458772:VSG458774 WCA458772:WCC458774 WLW458772:WLY458774 WVS458772:WVU458774 K524310:M524312 JG524308:JI524310 TC524308:TE524310 ACY524308:ADA524310 AMU524308:AMW524310 AWQ524308:AWS524310 BGM524308:BGO524310 BQI524308:BQK524310 CAE524308:CAG524310 CKA524308:CKC524310 CTW524308:CTY524310 DDS524308:DDU524310 DNO524308:DNQ524310 DXK524308:DXM524310 EHG524308:EHI524310 ERC524308:ERE524310 FAY524308:FBA524310 FKU524308:FKW524310 FUQ524308:FUS524310 GEM524308:GEO524310 GOI524308:GOK524310 GYE524308:GYG524310 HIA524308:HIC524310 HRW524308:HRY524310 IBS524308:IBU524310 ILO524308:ILQ524310 IVK524308:IVM524310 JFG524308:JFI524310 JPC524308:JPE524310 JYY524308:JZA524310 KIU524308:KIW524310 KSQ524308:KSS524310 LCM524308:LCO524310 LMI524308:LMK524310 LWE524308:LWG524310 MGA524308:MGC524310 MPW524308:MPY524310 MZS524308:MZU524310 NJO524308:NJQ524310 NTK524308:NTM524310 ODG524308:ODI524310 ONC524308:ONE524310 OWY524308:OXA524310 PGU524308:PGW524310 PQQ524308:PQS524310 QAM524308:QAO524310 QKI524308:QKK524310 QUE524308:QUG524310 REA524308:REC524310 RNW524308:RNY524310 RXS524308:RXU524310 SHO524308:SHQ524310 SRK524308:SRM524310 TBG524308:TBI524310 TLC524308:TLE524310 TUY524308:TVA524310 UEU524308:UEW524310 UOQ524308:UOS524310 UYM524308:UYO524310 VII524308:VIK524310 VSE524308:VSG524310 WCA524308:WCC524310 WLW524308:WLY524310 WVS524308:WVU524310 K589846:M589848 JG589844:JI589846 TC589844:TE589846 ACY589844:ADA589846 AMU589844:AMW589846 AWQ589844:AWS589846 BGM589844:BGO589846 BQI589844:BQK589846 CAE589844:CAG589846 CKA589844:CKC589846 CTW589844:CTY589846 DDS589844:DDU589846 DNO589844:DNQ589846 DXK589844:DXM589846 EHG589844:EHI589846 ERC589844:ERE589846 FAY589844:FBA589846 FKU589844:FKW589846 FUQ589844:FUS589846 GEM589844:GEO589846 GOI589844:GOK589846 GYE589844:GYG589846 HIA589844:HIC589846 HRW589844:HRY589846 IBS589844:IBU589846 ILO589844:ILQ589846 IVK589844:IVM589846 JFG589844:JFI589846 JPC589844:JPE589846 JYY589844:JZA589846 KIU589844:KIW589846 KSQ589844:KSS589846 LCM589844:LCO589846 LMI589844:LMK589846 LWE589844:LWG589846 MGA589844:MGC589846 MPW589844:MPY589846 MZS589844:MZU589846 NJO589844:NJQ589846 NTK589844:NTM589846 ODG589844:ODI589846 ONC589844:ONE589846 OWY589844:OXA589846 PGU589844:PGW589846 PQQ589844:PQS589846 QAM589844:QAO589846 QKI589844:QKK589846 QUE589844:QUG589846 REA589844:REC589846 RNW589844:RNY589846 RXS589844:RXU589846 SHO589844:SHQ589846 SRK589844:SRM589846 TBG589844:TBI589846 TLC589844:TLE589846 TUY589844:TVA589846 UEU589844:UEW589846 UOQ589844:UOS589846 UYM589844:UYO589846 VII589844:VIK589846 VSE589844:VSG589846 WCA589844:WCC589846 WLW589844:WLY589846 WVS589844:WVU589846 K655382:M655384 JG655380:JI655382 TC655380:TE655382 ACY655380:ADA655382 AMU655380:AMW655382 AWQ655380:AWS655382 BGM655380:BGO655382 BQI655380:BQK655382 CAE655380:CAG655382 CKA655380:CKC655382 CTW655380:CTY655382 DDS655380:DDU655382 DNO655380:DNQ655382 DXK655380:DXM655382 EHG655380:EHI655382 ERC655380:ERE655382 FAY655380:FBA655382 FKU655380:FKW655382 FUQ655380:FUS655382 GEM655380:GEO655382 GOI655380:GOK655382 GYE655380:GYG655382 HIA655380:HIC655382 HRW655380:HRY655382 IBS655380:IBU655382 ILO655380:ILQ655382 IVK655380:IVM655382 JFG655380:JFI655382 JPC655380:JPE655382 JYY655380:JZA655382 KIU655380:KIW655382 KSQ655380:KSS655382 LCM655380:LCO655382 LMI655380:LMK655382 LWE655380:LWG655382 MGA655380:MGC655382 MPW655380:MPY655382 MZS655380:MZU655382 NJO655380:NJQ655382 NTK655380:NTM655382 ODG655380:ODI655382 ONC655380:ONE655382 OWY655380:OXA655382 PGU655380:PGW655382 PQQ655380:PQS655382 QAM655380:QAO655382 QKI655380:QKK655382 QUE655380:QUG655382 REA655380:REC655382 RNW655380:RNY655382 RXS655380:RXU655382 SHO655380:SHQ655382 SRK655380:SRM655382 TBG655380:TBI655382 TLC655380:TLE655382 TUY655380:TVA655382 UEU655380:UEW655382 UOQ655380:UOS655382 UYM655380:UYO655382 VII655380:VIK655382 VSE655380:VSG655382 WCA655380:WCC655382 WLW655380:WLY655382 WVS655380:WVU655382 K720918:M720920 JG720916:JI720918 TC720916:TE720918 ACY720916:ADA720918 AMU720916:AMW720918 AWQ720916:AWS720918 BGM720916:BGO720918 BQI720916:BQK720918 CAE720916:CAG720918 CKA720916:CKC720918 CTW720916:CTY720918 DDS720916:DDU720918 DNO720916:DNQ720918 DXK720916:DXM720918 EHG720916:EHI720918 ERC720916:ERE720918 FAY720916:FBA720918 FKU720916:FKW720918 FUQ720916:FUS720918 GEM720916:GEO720918 GOI720916:GOK720918 GYE720916:GYG720918 HIA720916:HIC720918 HRW720916:HRY720918 IBS720916:IBU720918 ILO720916:ILQ720918 IVK720916:IVM720918 JFG720916:JFI720918 JPC720916:JPE720918 JYY720916:JZA720918 KIU720916:KIW720918 KSQ720916:KSS720918 LCM720916:LCO720918 LMI720916:LMK720918 LWE720916:LWG720918 MGA720916:MGC720918 MPW720916:MPY720918 MZS720916:MZU720918 NJO720916:NJQ720918 NTK720916:NTM720918 ODG720916:ODI720918 ONC720916:ONE720918 OWY720916:OXA720918 PGU720916:PGW720918 PQQ720916:PQS720918 QAM720916:QAO720918 QKI720916:QKK720918 QUE720916:QUG720918 REA720916:REC720918 RNW720916:RNY720918 RXS720916:RXU720918 SHO720916:SHQ720918 SRK720916:SRM720918 TBG720916:TBI720918 TLC720916:TLE720918 TUY720916:TVA720918 UEU720916:UEW720918 UOQ720916:UOS720918 UYM720916:UYO720918 VII720916:VIK720918 VSE720916:VSG720918 WCA720916:WCC720918 WLW720916:WLY720918 WVS720916:WVU720918 K786454:M786456 JG786452:JI786454 TC786452:TE786454 ACY786452:ADA786454 AMU786452:AMW786454 AWQ786452:AWS786454 BGM786452:BGO786454 BQI786452:BQK786454 CAE786452:CAG786454 CKA786452:CKC786454 CTW786452:CTY786454 DDS786452:DDU786454 DNO786452:DNQ786454 DXK786452:DXM786454 EHG786452:EHI786454 ERC786452:ERE786454 FAY786452:FBA786454 FKU786452:FKW786454 FUQ786452:FUS786454 GEM786452:GEO786454 GOI786452:GOK786454 GYE786452:GYG786454 HIA786452:HIC786454 HRW786452:HRY786454 IBS786452:IBU786454 ILO786452:ILQ786454 IVK786452:IVM786454 JFG786452:JFI786454 JPC786452:JPE786454 JYY786452:JZA786454 KIU786452:KIW786454 KSQ786452:KSS786454 LCM786452:LCO786454 LMI786452:LMK786454 LWE786452:LWG786454 MGA786452:MGC786454 MPW786452:MPY786454 MZS786452:MZU786454 NJO786452:NJQ786454 NTK786452:NTM786454 ODG786452:ODI786454 ONC786452:ONE786454 OWY786452:OXA786454 PGU786452:PGW786454 PQQ786452:PQS786454 QAM786452:QAO786454 QKI786452:QKK786454 QUE786452:QUG786454 REA786452:REC786454 RNW786452:RNY786454 RXS786452:RXU786454 SHO786452:SHQ786454 SRK786452:SRM786454 TBG786452:TBI786454 TLC786452:TLE786454 TUY786452:TVA786454 UEU786452:UEW786454 UOQ786452:UOS786454 UYM786452:UYO786454 VII786452:VIK786454 VSE786452:VSG786454 WCA786452:WCC786454 WLW786452:WLY786454 WVS786452:WVU786454 K851990:M851992 JG851988:JI851990 TC851988:TE851990 ACY851988:ADA851990 AMU851988:AMW851990 AWQ851988:AWS851990 BGM851988:BGO851990 BQI851988:BQK851990 CAE851988:CAG851990 CKA851988:CKC851990 CTW851988:CTY851990 DDS851988:DDU851990 DNO851988:DNQ851990 DXK851988:DXM851990 EHG851988:EHI851990 ERC851988:ERE851990 FAY851988:FBA851990 FKU851988:FKW851990 FUQ851988:FUS851990 GEM851988:GEO851990 GOI851988:GOK851990 GYE851988:GYG851990 HIA851988:HIC851990 HRW851988:HRY851990 IBS851988:IBU851990 ILO851988:ILQ851990 IVK851988:IVM851990 JFG851988:JFI851990 JPC851988:JPE851990 JYY851988:JZA851990 KIU851988:KIW851990 KSQ851988:KSS851990 LCM851988:LCO851990 LMI851988:LMK851990 LWE851988:LWG851990 MGA851988:MGC851990 MPW851988:MPY851990 MZS851988:MZU851990 NJO851988:NJQ851990 NTK851988:NTM851990 ODG851988:ODI851990 ONC851988:ONE851990 OWY851988:OXA851990 PGU851988:PGW851990 PQQ851988:PQS851990 QAM851988:QAO851990 QKI851988:QKK851990 QUE851988:QUG851990 REA851988:REC851990 RNW851988:RNY851990 RXS851988:RXU851990 SHO851988:SHQ851990 SRK851988:SRM851990 TBG851988:TBI851990 TLC851988:TLE851990 TUY851988:TVA851990 UEU851988:UEW851990 UOQ851988:UOS851990 UYM851988:UYO851990 VII851988:VIK851990 VSE851988:VSG851990 WCA851988:WCC851990 WLW851988:WLY851990 WVS851988:WVU851990 K917526:M917528 JG917524:JI917526 TC917524:TE917526 ACY917524:ADA917526 AMU917524:AMW917526 AWQ917524:AWS917526 BGM917524:BGO917526 BQI917524:BQK917526 CAE917524:CAG917526 CKA917524:CKC917526 CTW917524:CTY917526 DDS917524:DDU917526 DNO917524:DNQ917526 DXK917524:DXM917526 EHG917524:EHI917526 ERC917524:ERE917526 FAY917524:FBA917526 FKU917524:FKW917526 FUQ917524:FUS917526 GEM917524:GEO917526 GOI917524:GOK917526 GYE917524:GYG917526 HIA917524:HIC917526 HRW917524:HRY917526 IBS917524:IBU917526 ILO917524:ILQ917526 IVK917524:IVM917526 JFG917524:JFI917526 JPC917524:JPE917526 JYY917524:JZA917526 KIU917524:KIW917526 KSQ917524:KSS917526 LCM917524:LCO917526 LMI917524:LMK917526 LWE917524:LWG917526 MGA917524:MGC917526 MPW917524:MPY917526 MZS917524:MZU917526 NJO917524:NJQ917526 NTK917524:NTM917526 ODG917524:ODI917526 ONC917524:ONE917526 OWY917524:OXA917526 PGU917524:PGW917526 PQQ917524:PQS917526 QAM917524:QAO917526 QKI917524:QKK917526 QUE917524:QUG917526 REA917524:REC917526 RNW917524:RNY917526 RXS917524:RXU917526 SHO917524:SHQ917526 SRK917524:SRM917526 TBG917524:TBI917526 TLC917524:TLE917526 TUY917524:TVA917526 UEU917524:UEW917526 UOQ917524:UOS917526 UYM917524:UYO917526 VII917524:VIK917526 VSE917524:VSG917526 WCA917524:WCC917526 WLW917524:WLY917526 WVS917524:WVU917526 K983062:M983064 JG983060:JI983062 TC983060:TE983062 ACY983060:ADA983062 AMU983060:AMW983062 AWQ983060:AWS983062 BGM983060:BGO983062 BQI983060:BQK983062 CAE983060:CAG983062 CKA983060:CKC983062 CTW983060:CTY983062 DDS983060:DDU983062 DNO983060:DNQ983062 DXK983060:DXM983062 EHG983060:EHI983062 ERC983060:ERE983062 FAY983060:FBA983062 FKU983060:FKW983062 FUQ983060:FUS983062 GEM983060:GEO983062 GOI983060:GOK983062 GYE983060:GYG983062 HIA983060:HIC983062 HRW983060:HRY983062 IBS983060:IBU983062 ILO983060:ILQ983062 IVK983060:IVM983062 JFG983060:JFI983062 JPC983060:JPE983062 JYY983060:JZA983062 KIU983060:KIW983062 KSQ983060:KSS983062 LCM983060:LCO983062 LMI983060:LMK983062 LWE983060:LWG983062 MGA983060:MGC983062 MPW983060:MPY983062 MZS983060:MZU983062 NJO983060:NJQ983062 NTK983060:NTM983062 ODG983060:ODI983062 ONC983060:ONE983062 OWY983060:OXA983062 PGU983060:PGW983062 PQQ983060:PQS983062 QAM983060:QAO983062 QKI983060:QKK983062 QUE983060:QUG983062 REA983060:REC983062 RNW983060:RNY983062 RXS983060:RXU983062 SHO983060:SHQ983062 SRK983060:SRM983062 TBG983060:TBI983062 TLC983060:TLE983062 TUY983060:TVA983062 UEU983060:UEW983062 UOQ983060:UOS983062 UYM983060:UYO983062 VII983060:VIK983062 VSE983060:VSG983062 WCA983060:WCC983062 WLW983060:WLY983062 M21 JG17:JI22 WVS17:WVU22 WLW17:WLY22 WCA17:WCC22 VSE17:VSG22 VII17:VIK22 UYM17:UYO22 UOQ17:UOS22 UEU17:UEW22 TUY17:TVA22 TLC17:TLE22 TBG17:TBI22 SRK17:SRM22 SHO17:SHQ22 RXS17:RXU22 RNW17:RNY22 REA17:REC22 QUE17:QUG22 QKI17:QKK22 QAM17:QAO22 PQQ17:PQS22 PGU17:PGW22 OWY17:OXA22 ONC17:ONE22 ODG17:ODI22 NTK17:NTM22 NJO17:NJQ22 MZS17:MZU22 MPW17:MPY22 MGA17:MGC22 LWE17:LWG22 LMI17:LMK22 LCM17:LCO22 KSQ17:KSS22 KIU17:KIW22 JYY17:JZA22 JPC17:JPE22 JFG17:JFI22 IVK17:IVM22 ILO17:ILQ22 IBS17:IBU22 HRW17:HRY22 HIA17:HIC22 GYE17:GYG22 GOI17:GOK22 GEM17:GEO22 FUQ17:FUS22 FKU17:FKW22 FAY17:FBA22 ERC17:ERE22 EHG17:EHI22 DXK17:DXM22 DNO17:DNQ22 DDS17:DDU22 CTW17:CTY22 CKA17:CKC22 CAE17:CAG22 BQI17:BQK22 BGM17:BGO22 AWQ17:AWS22 AMU17:AMW22 ACY17:ADA22 TC17:TE22 M10 K22:K24 L24:M24" xr:uid="{4EB6CE73-9668-4742-96A1-941BC4D2EEF6}"/>
    <dataValidation imeMode="hiragana" allowBlank="1" showInputMessage="1" showErrorMessage="1" sqref="P65545 JG6:JL6 TC6:TH6 ACY6:ADD6 AMU6:AMZ6 AWQ6:AWV6 BGM6:BGR6 BQI6:BQN6 CAE6:CAJ6 CKA6:CKF6 CTW6:CUB6 DDS6:DDX6 DNO6:DNT6 DXK6:DXP6 EHG6:EHL6 ERC6:ERH6 FAY6:FBD6 FKU6:FKZ6 FUQ6:FUV6 GEM6:GER6 GOI6:GON6 GYE6:GYJ6 HIA6:HIF6 HRW6:HSB6 IBS6:IBX6 ILO6:ILT6 IVK6:IVP6 JFG6:JFL6 JPC6:JPH6 JYY6:JZD6 KIU6:KIZ6 KSQ6:KSV6 LCM6:LCR6 LMI6:LMN6 LWE6:LWJ6 MGA6:MGF6 MPW6:MQB6 MZS6:MZX6 NJO6:NJT6 NTK6:NTP6 ODG6:ODL6 ONC6:ONH6 OWY6:OXD6 PGU6:PGZ6 PQQ6:PQV6 QAM6:QAR6 QKI6:QKN6 QUE6:QUJ6 REA6:REF6 RNW6:ROB6 RXS6:RXX6 SHO6:SHT6 SRK6:SRP6 TBG6:TBL6 TLC6:TLH6 TUY6:TVD6 UEU6:UEZ6 UOQ6:UOV6 UYM6:UYR6 VII6:VIN6 VSE6:VSJ6 WCA6:WCF6 WLW6:WMB6 WVS6:WVX6 JG65545:JL65545 TC65545:TH65545 ACY65545:ADD65545 AMU65545:AMZ65545 AWQ65545:AWV65545 BGM65545:BGR65545 BQI65545:BQN65545 CAE65545:CAJ65545 CKA65545:CKF65545 CTW65545:CUB65545 DDS65545:DDX65545 DNO65545:DNT65545 DXK65545:DXP65545 EHG65545:EHL65545 ERC65545:ERH65545 FAY65545:FBD65545 FKU65545:FKZ65545 FUQ65545:FUV65545 GEM65545:GER65545 GOI65545:GON65545 GYE65545:GYJ65545 HIA65545:HIF65545 HRW65545:HSB65545 IBS65545:IBX65545 ILO65545:ILT65545 IVK65545:IVP65545 JFG65545:JFL65545 JPC65545:JPH65545 JYY65545:JZD65545 KIU65545:KIZ65545 KSQ65545:KSV65545 LCM65545:LCR65545 LMI65545:LMN65545 LWE65545:LWJ65545 MGA65545:MGF65545 MPW65545:MQB65545 MZS65545:MZX65545 NJO65545:NJT65545 NTK65545:NTP65545 ODG65545:ODL65545 ONC65545:ONH65545 OWY65545:OXD65545 PGU65545:PGZ65545 PQQ65545:PQV65545 QAM65545:QAR65545 QKI65545:QKN65545 QUE65545:QUJ65545 REA65545:REF65545 RNW65545:ROB65545 RXS65545:RXX65545 SHO65545:SHT65545 SRK65545:SRP65545 TBG65545:TBL65545 TLC65545:TLH65545 TUY65545:TVD65545 UEU65545:UEZ65545 UOQ65545:UOV65545 UYM65545:UYR65545 VII65545:VIN65545 VSE65545:VSJ65545 WCA65545:WCF65545 WLW65545:WMB65545 WVS65545:WVX65545 JG131081:JL131081 TC131081:TH131081 ACY131081:ADD131081 AMU131081:AMZ131081 AWQ131081:AWV131081 BGM131081:BGR131081 BQI131081:BQN131081 CAE131081:CAJ131081 CKA131081:CKF131081 CTW131081:CUB131081 DDS131081:DDX131081 DNO131081:DNT131081 DXK131081:DXP131081 EHG131081:EHL131081 ERC131081:ERH131081 FAY131081:FBD131081 FKU131081:FKZ131081 FUQ131081:FUV131081 GEM131081:GER131081 GOI131081:GON131081 GYE131081:GYJ131081 HIA131081:HIF131081 HRW131081:HSB131081 IBS131081:IBX131081 ILO131081:ILT131081 IVK131081:IVP131081 JFG131081:JFL131081 JPC131081:JPH131081 JYY131081:JZD131081 KIU131081:KIZ131081 KSQ131081:KSV131081 LCM131081:LCR131081 LMI131081:LMN131081 LWE131081:LWJ131081 MGA131081:MGF131081 MPW131081:MQB131081 MZS131081:MZX131081 NJO131081:NJT131081 NTK131081:NTP131081 ODG131081:ODL131081 ONC131081:ONH131081 OWY131081:OXD131081 PGU131081:PGZ131081 PQQ131081:PQV131081 QAM131081:QAR131081 QKI131081:QKN131081 QUE131081:QUJ131081 REA131081:REF131081 RNW131081:ROB131081 RXS131081:RXX131081 SHO131081:SHT131081 SRK131081:SRP131081 TBG131081:TBL131081 TLC131081:TLH131081 TUY131081:TVD131081 UEU131081:UEZ131081 UOQ131081:UOV131081 UYM131081:UYR131081 VII131081:VIN131081 VSE131081:VSJ131081 WCA131081:WCF131081 WLW131081:WMB131081 WVS131081:WVX131081 JG196617:JL196617 TC196617:TH196617 ACY196617:ADD196617 AMU196617:AMZ196617 AWQ196617:AWV196617 BGM196617:BGR196617 BQI196617:BQN196617 CAE196617:CAJ196617 CKA196617:CKF196617 CTW196617:CUB196617 DDS196617:DDX196617 DNO196617:DNT196617 DXK196617:DXP196617 EHG196617:EHL196617 ERC196617:ERH196617 FAY196617:FBD196617 FKU196617:FKZ196617 FUQ196617:FUV196617 GEM196617:GER196617 GOI196617:GON196617 GYE196617:GYJ196617 HIA196617:HIF196617 HRW196617:HSB196617 IBS196617:IBX196617 ILO196617:ILT196617 IVK196617:IVP196617 JFG196617:JFL196617 JPC196617:JPH196617 JYY196617:JZD196617 KIU196617:KIZ196617 KSQ196617:KSV196617 LCM196617:LCR196617 LMI196617:LMN196617 LWE196617:LWJ196617 MGA196617:MGF196617 MPW196617:MQB196617 MZS196617:MZX196617 NJO196617:NJT196617 NTK196617:NTP196617 ODG196617:ODL196617 ONC196617:ONH196617 OWY196617:OXD196617 PGU196617:PGZ196617 PQQ196617:PQV196617 QAM196617:QAR196617 QKI196617:QKN196617 QUE196617:QUJ196617 REA196617:REF196617 RNW196617:ROB196617 RXS196617:RXX196617 SHO196617:SHT196617 SRK196617:SRP196617 TBG196617:TBL196617 TLC196617:TLH196617 TUY196617:TVD196617 UEU196617:UEZ196617 UOQ196617:UOV196617 UYM196617:UYR196617 VII196617:VIN196617 VSE196617:VSJ196617 WCA196617:WCF196617 WLW196617:WMB196617 WVS196617:WVX196617 JG262153:JL262153 TC262153:TH262153 ACY262153:ADD262153 AMU262153:AMZ262153 AWQ262153:AWV262153 BGM262153:BGR262153 BQI262153:BQN262153 CAE262153:CAJ262153 CKA262153:CKF262153 CTW262153:CUB262153 DDS262153:DDX262153 DNO262153:DNT262153 DXK262153:DXP262153 EHG262153:EHL262153 ERC262153:ERH262153 FAY262153:FBD262153 FKU262153:FKZ262153 FUQ262153:FUV262153 GEM262153:GER262153 GOI262153:GON262153 GYE262153:GYJ262153 HIA262153:HIF262153 HRW262153:HSB262153 IBS262153:IBX262153 ILO262153:ILT262153 IVK262153:IVP262153 JFG262153:JFL262153 JPC262153:JPH262153 JYY262153:JZD262153 KIU262153:KIZ262153 KSQ262153:KSV262153 LCM262153:LCR262153 LMI262153:LMN262153 LWE262153:LWJ262153 MGA262153:MGF262153 MPW262153:MQB262153 MZS262153:MZX262153 NJO262153:NJT262153 NTK262153:NTP262153 ODG262153:ODL262153 ONC262153:ONH262153 OWY262153:OXD262153 PGU262153:PGZ262153 PQQ262153:PQV262153 QAM262153:QAR262153 QKI262153:QKN262153 QUE262153:QUJ262153 REA262153:REF262153 RNW262153:ROB262153 RXS262153:RXX262153 SHO262153:SHT262153 SRK262153:SRP262153 TBG262153:TBL262153 TLC262153:TLH262153 TUY262153:TVD262153 UEU262153:UEZ262153 UOQ262153:UOV262153 UYM262153:UYR262153 VII262153:VIN262153 VSE262153:VSJ262153 WCA262153:WCF262153 WLW262153:WMB262153 WVS262153:WVX262153 JG327689:JL327689 TC327689:TH327689 ACY327689:ADD327689 AMU327689:AMZ327689 AWQ327689:AWV327689 BGM327689:BGR327689 BQI327689:BQN327689 CAE327689:CAJ327689 CKA327689:CKF327689 CTW327689:CUB327689 DDS327689:DDX327689 DNO327689:DNT327689 DXK327689:DXP327689 EHG327689:EHL327689 ERC327689:ERH327689 FAY327689:FBD327689 FKU327689:FKZ327689 FUQ327689:FUV327689 GEM327689:GER327689 GOI327689:GON327689 GYE327689:GYJ327689 HIA327689:HIF327689 HRW327689:HSB327689 IBS327689:IBX327689 ILO327689:ILT327689 IVK327689:IVP327689 JFG327689:JFL327689 JPC327689:JPH327689 JYY327689:JZD327689 KIU327689:KIZ327689 KSQ327689:KSV327689 LCM327689:LCR327689 LMI327689:LMN327689 LWE327689:LWJ327689 MGA327689:MGF327689 MPW327689:MQB327689 MZS327689:MZX327689 NJO327689:NJT327689 NTK327689:NTP327689 ODG327689:ODL327689 ONC327689:ONH327689 OWY327689:OXD327689 PGU327689:PGZ327689 PQQ327689:PQV327689 QAM327689:QAR327689 QKI327689:QKN327689 QUE327689:QUJ327689 REA327689:REF327689 RNW327689:ROB327689 RXS327689:RXX327689 SHO327689:SHT327689 SRK327689:SRP327689 TBG327689:TBL327689 TLC327689:TLH327689 TUY327689:TVD327689 UEU327689:UEZ327689 UOQ327689:UOV327689 UYM327689:UYR327689 VII327689:VIN327689 VSE327689:VSJ327689 WCA327689:WCF327689 WLW327689:WMB327689 WVS327689:WVX327689 JG393225:JL393225 TC393225:TH393225 ACY393225:ADD393225 AMU393225:AMZ393225 AWQ393225:AWV393225 BGM393225:BGR393225 BQI393225:BQN393225 CAE393225:CAJ393225 CKA393225:CKF393225 CTW393225:CUB393225 DDS393225:DDX393225 DNO393225:DNT393225 DXK393225:DXP393225 EHG393225:EHL393225 ERC393225:ERH393225 FAY393225:FBD393225 FKU393225:FKZ393225 FUQ393225:FUV393225 GEM393225:GER393225 GOI393225:GON393225 GYE393225:GYJ393225 HIA393225:HIF393225 HRW393225:HSB393225 IBS393225:IBX393225 ILO393225:ILT393225 IVK393225:IVP393225 JFG393225:JFL393225 JPC393225:JPH393225 JYY393225:JZD393225 KIU393225:KIZ393225 KSQ393225:KSV393225 LCM393225:LCR393225 LMI393225:LMN393225 LWE393225:LWJ393225 MGA393225:MGF393225 MPW393225:MQB393225 MZS393225:MZX393225 NJO393225:NJT393225 NTK393225:NTP393225 ODG393225:ODL393225 ONC393225:ONH393225 OWY393225:OXD393225 PGU393225:PGZ393225 PQQ393225:PQV393225 QAM393225:QAR393225 QKI393225:QKN393225 QUE393225:QUJ393225 REA393225:REF393225 RNW393225:ROB393225 RXS393225:RXX393225 SHO393225:SHT393225 SRK393225:SRP393225 TBG393225:TBL393225 TLC393225:TLH393225 TUY393225:TVD393225 UEU393225:UEZ393225 UOQ393225:UOV393225 UYM393225:UYR393225 VII393225:VIN393225 VSE393225:VSJ393225 WCA393225:WCF393225 WLW393225:WMB393225 WVS393225:WVX393225 JG458761:JL458761 TC458761:TH458761 ACY458761:ADD458761 AMU458761:AMZ458761 AWQ458761:AWV458761 BGM458761:BGR458761 BQI458761:BQN458761 CAE458761:CAJ458761 CKA458761:CKF458761 CTW458761:CUB458761 DDS458761:DDX458761 DNO458761:DNT458761 DXK458761:DXP458761 EHG458761:EHL458761 ERC458761:ERH458761 FAY458761:FBD458761 FKU458761:FKZ458761 FUQ458761:FUV458761 GEM458761:GER458761 GOI458761:GON458761 GYE458761:GYJ458761 HIA458761:HIF458761 HRW458761:HSB458761 IBS458761:IBX458761 ILO458761:ILT458761 IVK458761:IVP458761 JFG458761:JFL458761 JPC458761:JPH458761 JYY458761:JZD458761 KIU458761:KIZ458761 KSQ458761:KSV458761 LCM458761:LCR458761 LMI458761:LMN458761 LWE458761:LWJ458761 MGA458761:MGF458761 MPW458761:MQB458761 MZS458761:MZX458761 NJO458761:NJT458761 NTK458761:NTP458761 ODG458761:ODL458761 ONC458761:ONH458761 OWY458761:OXD458761 PGU458761:PGZ458761 PQQ458761:PQV458761 QAM458761:QAR458761 QKI458761:QKN458761 QUE458761:QUJ458761 REA458761:REF458761 RNW458761:ROB458761 RXS458761:RXX458761 SHO458761:SHT458761 SRK458761:SRP458761 TBG458761:TBL458761 TLC458761:TLH458761 TUY458761:TVD458761 UEU458761:UEZ458761 UOQ458761:UOV458761 UYM458761:UYR458761 VII458761:VIN458761 VSE458761:VSJ458761 WCA458761:WCF458761 WLW458761:WMB458761 WVS458761:WVX458761 JG524297:JL524297 TC524297:TH524297 ACY524297:ADD524297 AMU524297:AMZ524297 AWQ524297:AWV524297 BGM524297:BGR524297 BQI524297:BQN524297 CAE524297:CAJ524297 CKA524297:CKF524297 CTW524297:CUB524297 DDS524297:DDX524297 DNO524297:DNT524297 DXK524297:DXP524297 EHG524297:EHL524297 ERC524297:ERH524297 FAY524297:FBD524297 FKU524297:FKZ524297 FUQ524297:FUV524297 GEM524297:GER524297 GOI524297:GON524297 GYE524297:GYJ524297 HIA524297:HIF524297 HRW524297:HSB524297 IBS524297:IBX524297 ILO524297:ILT524297 IVK524297:IVP524297 JFG524297:JFL524297 JPC524297:JPH524297 JYY524297:JZD524297 KIU524297:KIZ524297 KSQ524297:KSV524297 LCM524297:LCR524297 LMI524297:LMN524297 LWE524297:LWJ524297 MGA524297:MGF524297 MPW524297:MQB524297 MZS524297:MZX524297 NJO524297:NJT524297 NTK524297:NTP524297 ODG524297:ODL524297 ONC524297:ONH524297 OWY524297:OXD524297 PGU524297:PGZ524297 PQQ524297:PQV524297 QAM524297:QAR524297 QKI524297:QKN524297 QUE524297:QUJ524297 REA524297:REF524297 RNW524297:ROB524297 RXS524297:RXX524297 SHO524297:SHT524297 SRK524297:SRP524297 TBG524297:TBL524297 TLC524297:TLH524297 TUY524297:TVD524297 UEU524297:UEZ524297 UOQ524297:UOV524297 UYM524297:UYR524297 VII524297:VIN524297 VSE524297:VSJ524297 WCA524297:WCF524297 WLW524297:WMB524297 WVS524297:WVX524297 JG589833:JL589833 TC589833:TH589833 ACY589833:ADD589833 AMU589833:AMZ589833 AWQ589833:AWV589833 BGM589833:BGR589833 BQI589833:BQN589833 CAE589833:CAJ589833 CKA589833:CKF589833 CTW589833:CUB589833 DDS589833:DDX589833 DNO589833:DNT589833 DXK589833:DXP589833 EHG589833:EHL589833 ERC589833:ERH589833 FAY589833:FBD589833 FKU589833:FKZ589833 FUQ589833:FUV589833 GEM589833:GER589833 GOI589833:GON589833 GYE589833:GYJ589833 HIA589833:HIF589833 HRW589833:HSB589833 IBS589833:IBX589833 ILO589833:ILT589833 IVK589833:IVP589833 JFG589833:JFL589833 JPC589833:JPH589833 JYY589833:JZD589833 KIU589833:KIZ589833 KSQ589833:KSV589833 LCM589833:LCR589833 LMI589833:LMN589833 LWE589833:LWJ589833 MGA589833:MGF589833 MPW589833:MQB589833 MZS589833:MZX589833 NJO589833:NJT589833 NTK589833:NTP589833 ODG589833:ODL589833 ONC589833:ONH589833 OWY589833:OXD589833 PGU589833:PGZ589833 PQQ589833:PQV589833 QAM589833:QAR589833 QKI589833:QKN589833 QUE589833:QUJ589833 REA589833:REF589833 RNW589833:ROB589833 RXS589833:RXX589833 SHO589833:SHT589833 SRK589833:SRP589833 TBG589833:TBL589833 TLC589833:TLH589833 TUY589833:TVD589833 UEU589833:UEZ589833 UOQ589833:UOV589833 UYM589833:UYR589833 VII589833:VIN589833 VSE589833:VSJ589833 WCA589833:WCF589833 WLW589833:WMB589833 WVS589833:WVX589833 JG655369:JL655369 TC655369:TH655369 ACY655369:ADD655369 AMU655369:AMZ655369 AWQ655369:AWV655369 BGM655369:BGR655369 BQI655369:BQN655369 CAE655369:CAJ655369 CKA655369:CKF655369 CTW655369:CUB655369 DDS655369:DDX655369 DNO655369:DNT655369 DXK655369:DXP655369 EHG655369:EHL655369 ERC655369:ERH655369 FAY655369:FBD655369 FKU655369:FKZ655369 FUQ655369:FUV655369 GEM655369:GER655369 GOI655369:GON655369 GYE655369:GYJ655369 HIA655369:HIF655369 HRW655369:HSB655369 IBS655369:IBX655369 ILO655369:ILT655369 IVK655369:IVP655369 JFG655369:JFL655369 JPC655369:JPH655369 JYY655369:JZD655369 KIU655369:KIZ655369 KSQ655369:KSV655369 LCM655369:LCR655369 LMI655369:LMN655369 LWE655369:LWJ655369 MGA655369:MGF655369 MPW655369:MQB655369 MZS655369:MZX655369 NJO655369:NJT655369 NTK655369:NTP655369 ODG655369:ODL655369 ONC655369:ONH655369 OWY655369:OXD655369 PGU655369:PGZ655369 PQQ655369:PQV655369 QAM655369:QAR655369 QKI655369:QKN655369 QUE655369:QUJ655369 REA655369:REF655369 RNW655369:ROB655369 RXS655369:RXX655369 SHO655369:SHT655369 SRK655369:SRP655369 TBG655369:TBL655369 TLC655369:TLH655369 TUY655369:TVD655369 UEU655369:UEZ655369 UOQ655369:UOV655369 UYM655369:UYR655369 VII655369:VIN655369 VSE655369:VSJ655369 WCA655369:WCF655369 WLW655369:WMB655369 WVS655369:WVX655369 JG720905:JL720905 TC720905:TH720905 ACY720905:ADD720905 AMU720905:AMZ720905 AWQ720905:AWV720905 BGM720905:BGR720905 BQI720905:BQN720905 CAE720905:CAJ720905 CKA720905:CKF720905 CTW720905:CUB720905 DDS720905:DDX720905 DNO720905:DNT720905 DXK720905:DXP720905 EHG720905:EHL720905 ERC720905:ERH720905 FAY720905:FBD720905 FKU720905:FKZ720905 FUQ720905:FUV720905 GEM720905:GER720905 GOI720905:GON720905 GYE720905:GYJ720905 HIA720905:HIF720905 HRW720905:HSB720905 IBS720905:IBX720905 ILO720905:ILT720905 IVK720905:IVP720905 JFG720905:JFL720905 JPC720905:JPH720905 JYY720905:JZD720905 KIU720905:KIZ720905 KSQ720905:KSV720905 LCM720905:LCR720905 LMI720905:LMN720905 LWE720905:LWJ720905 MGA720905:MGF720905 MPW720905:MQB720905 MZS720905:MZX720905 NJO720905:NJT720905 NTK720905:NTP720905 ODG720905:ODL720905 ONC720905:ONH720905 OWY720905:OXD720905 PGU720905:PGZ720905 PQQ720905:PQV720905 QAM720905:QAR720905 QKI720905:QKN720905 QUE720905:QUJ720905 REA720905:REF720905 RNW720905:ROB720905 RXS720905:RXX720905 SHO720905:SHT720905 SRK720905:SRP720905 TBG720905:TBL720905 TLC720905:TLH720905 TUY720905:TVD720905 UEU720905:UEZ720905 UOQ720905:UOV720905 UYM720905:UYR720905 VII720905:VIN720905 VSE720905:VSJ720905 WCA720905:WCF720905 WLW720905:WMB720905 WVS720905:WVX720905 JG786441:JL786441 TC786441:TH786441 ACY786441:ADD786441 AMU786441:AMZ786441 AWQ786441:AWV786441 BGM786441:BGR786441 BQI786441:BQN786441 CAE786441:CAJ786441 CKA786441:CKF786441 CTW786441:CUB786441 DDS786441:DDX786441 DNO786441:DNT786441 DXK786441:DXP786441 EHG786441:EHL786441 ERC786441:ERH786441 FAY786441:FBD786441 FKU786441:FKZ786441 FUQ786441:FUV786441 GEM786441:GER786441 GOI786441:GON786441 GYE786441:GYJ786441 HIA786441:HIF786441 HRW786441:HSB786441 IBS786441:IBX786441 ILO786441:ILT786441 IVK786441:IVP786441 JFG786441:JFL786441 JPC786441:JPH786441 JYY786441:JZD786441 KIU786441:KIZ786441 KSQ786441:KSV786441 LCM786441:LCR786441 LMI786441:LMN786441 LWE786441:LWJ786441 MGA786441:MGF786441 MPW786441:MQB786441 MZS786441:MZX786441 NJO786441:NJT786441 NTK786441:NTP786441 ODG786441:ODL786441 ONC786441:ONH786441 OWY786441:OXD786441 PGU786441:PGZ786441 PQQ786441:PQV786441 QAM786441:QAR786441 QKI786441:QKN786441 QUE786441:QUJ786441 REA786441:REF786441 RNW786441:ROB786441 RXS786441:RXX786441 SHO786441:SHT786441 SRK786441:SRP786441 TBG786441:TBL786441 TLC786441:TLH786441 TUY786441:TVD786441 UEU786441:UEZ786441 UOQ786441:UOV786441 UYM786441:UYR786441 VII786441:VIN786441 VSE786441:VSJ786441 WCA786441:WCF786441 WLW786441:WMB786441 WVS786441:WVX786441 JG851977:JL851977 TC851977:TH851977 ACY851977:ADD851977 AMU851977:AMZ851977 AWQ851977:AWV851977 BGM851977:BGR851977 BQI851977:BQN851977 CAE851977:CAJ851977 CKA851977:CKF851977 CTW851977:CUB851977 DDS851977:DDX851977 DNO851977:DNT851977 DXK851977:DXP851977 EHG851977:EHL851977 ERC851977:ERH851977 FAY851977:FBD851977 FKU851977:FKZ851977 FUQ851977:FUV851977 GEM851977:GER851977 GOI851977:GON851977 GYE851977:GYJ851977 HIA851977:HIF851977 HRW851977:HSB851977 IBS851977:IBX851977 ILO851977:ILT851977 IVK851977:IVP851977 JFG851977:JFL851977 JPC851977:JPH851977 JYY851977:JZD851977 KIU851977:KIZ851977 KSQ851977:KSV851977 LCM851977:LCR851977 LMI851977:LMN851977 LWE851977:LWJ851977 MGA851977:MGF851977 MPW851977:MQB851977 MZS851977:MZX851977 NJO851977:NJT851977 NTK851977:NTP851977 ODG851977:ODL851977 ONC851977:ONH851977 OWY851977:OXD851977 PGU851977:PGZ851977 PQQ851977:PQV851977 QAM851977:QAR851977 QKI851977:QKN851977 QUE851977:QUJ851977 REA851977:REF851977 RNW851977:ROB851977 RXS851977:RXX851977 SHO851977:SHT851977 SRK851977:SRP851977 TBG851977:TBL851977 TLC851977:TLH851977 TUY851977:TVD851977 UEU851977:UEZ851977 UOQ851977:UOV851977 UYM851977:UYR851977 VII851977:VIN851977 VSE851977:VSJ851977 WCA851977:WCF851977 WLW851977:WMB851977 WVS851977:WVX851977 JG917513:JL917513 TC917513:TH917513 ACY917513:ADD917513 AMU917513:AMZ917513 AWQ917513:AWV917513 BGM917513:BGR917513 BQI917513:BQN917513 CAE917513:CAJ917513 CKA917513:CKF917513 CTW917513:CUB917513 DDS917513:DDX917513 DNO917513:DNT917513 DXK917513:DXP917513 EHG917513:EHL917513 ERC917513:ERH917513 FAY917513:FBD917513 FKU917513:FKZ917513 FUQ917513:FUV917513 GEM917513:GER917513 GOI917513:GON917513 GYE917513:GYJ917513 HIA917513:HIF917513 HRW917513:HSB917513 IBS917513:IBX917513 ILO917513:ILT917513 IVK917513:IVP917513 JFG917513:JFL917513 JPC917513:JPH917513 JYY917513:JZD917513 KIU917513:KIZ917513 KSQ917513:KSV917513 LCM917513:LCR917513 LMI917513:LMN917513 LWE917513:LWJ917513 MGA917513:MGF917513 MPW917513:MQB917513 MZS917513:MZX917513 NJO917513:NJT917513 NTK917513:NTP917513 ODG917513:ODL917513 ONC917513:ONH917513 OWY917513:OXD917513 PGU917513:PGZ917513 PQQ917513:PQV917513 QAM917513:QAR917513 QKI917513:QKN917513 QUE917513:QUJ917513 REA917513:REF917513 RNW917513:ROB917513 RXS917513:RXX917513 SHO917513:SHT917513 SRK917513:SRP917513 TBG917513:TBL917513 TLC917513:TLH917513 TUY917513:TVD917513 UEU917513:UEZ917513 UOQ917513:UOV917513 UYM917513:UYR917513 VII917513:VIN917513 VSE917513:VSJ917513 WCA917513:WCF917513 WLW917513:WMB917513 WVS917513:WVX917513 JG983049:JL983049 TC983049:TH983049 ACY983049:ADD983049 AMU983049:AMZ983049 AWQ983049:AWV983049 BGM983049:BGR983049 BQI983049:BQN983049 CAE983049:CAJ983049 CKA983049:CKF983049 CTW983049:CUB983049 DDS983049:DDX983049 DNO983049:DNT983049 DXK983049:DXP983049 EHG983049:EHL983049 ERC983049:ERH983049 FAY983049:FBD983049 FKU983049:FKZ983049 FUQ983049:FUV983049 GEM983049:GER983049 GOI983049:GON983049 GYE983049:GYJ983049 HIA983049:HIF983049 HRW983049:HSB983049 IBS983049:IBX983049 ILO983049:ILT983049 IVK983049:IVP983049 JFG983049:JFL983049 JPC983049:JPH983049 JYY983049:JZD983049 KIU983049:KIZ983049 KSQ983049:KSV983049 LCM983049:LCR983049 LMI983049:LMN983049 LWE983049:LWJ983049 MGA983049:MGF983049 MPW983049:MQB983049 MZS983049:MZX983049 NJO983049:NJT983049 NTK983049:NTP983049 ODG983049:ODL983049 ONC983049:ONH983049 OWY983049:OXD983049 PGU983049:PGZ983049 PQQ983049:PQV983049 QAM983049:QAR983049 QKI983049:QKN983049 QUE983049:QUJ983049 REA983049:REF983049 RNW983049:ROB983049 RXS983049:RXX983049 SHO983049:SHT983049 SRK983049:SRP983049 TBG983049:TBL983049 TLC983049:TLH983049 TUY983049:TVD983049 UEU983049:UEZ983049 UOQ983049:UOV983049 UYM983049:UYR983049 VII983049:VIN983049 VSE983049:VSJ983049 WCA983049:WCF983049 WLW983049:WMB983049 WVS983049:WVX983049 WVJ98306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2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8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4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70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6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2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8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4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50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6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2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8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4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30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6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K983051:O983051 P983049 K917515:O917515 P917513 K851979:O851979 P851977 K786443:O786443 P786441 K720907:O720907 P720905 K655371:O655371 P655369 K589835:O589835 P589833 K524299:O524299 P524297 K458763:O458763 P458761 K393227:O393227 P393225 K327691:O327691 P327689 K262155:O262155 P262153 K196619:O196619 P196617 K131083:O131083 P131081 K65547:O65547" xr:uid="{75ACF73D-1585-4328-BE55-76C2CE5AAD7C}"/>
  </dataValidations>
  <printOptions horizontalCentered="1"/>
  <pageMargins left="0.47244094488188981" right="0.47244094488188981" top="0.43307086614173229" bottom="0.39370078740157483" header="0" footer="0"/>
  <pageSetup paperSize="9" scale="83"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20871-22E0-4621-9D91-090E24387A8D}">
  <sheetPr>
    <tabColor theme="9" tint="0.59999389629810485"/>
  </sheetPr>
  <dimension ref="A1:R80"/>
  <sheetViews>
    <sheetView zoomScaleNormal="100" workbookViewId="0">
      <selection activeCell="K5" sqref="K5:P5"/>
    </sheetView>
  </sheetViews>
  <sheetFormatPr defaultRowHeight="13.5"/>
  <cols>
    <col min="1" max="1" width="2.375" style="28" customWidth="1"/>
    <col min="2" max="16" width="5.375" style="28" customWidth="1"/>
    <col min="17" max="17" width="2.75" style="28" customWidth="1"/>
    <col min="18" max="256" width="9" style="28"/>
    <col min="257" max="257" width="3.75" style="28" customWidth="1"/>
    <col min="258" max="272" width="5.375" style="28" customWidth="1"/>
    <col min="273" max="512" width="9" style="28"/>
    <col min="513" max="513" width="3.75" style="28" customWidth="1"/>
    <col min="514" max="528" width="5.375" style="28" customWidth="1"/>
    <col min="529" max="768" width="9" style="28"/>
    <col min="769" max="769" width="3.75" style="28" customWidth="1"/>
    <col min="770" max="784" width="5.375" style="28" customWidth="1"/>
    <col min="785" max="1024" width="9" style="28"/>
    <col min="1025" max="1025" width="3.75" style="28" customWidth="1"/>
    <col min="1026" max="1040" width="5.375" style="28" customWidth="1"/>
    <col min="1041" max="1280" width="9" style="28"/>
    <col min="1281" max="1281" width="3.75" style="28" customWidth="1"/>
    <col min="1282" max="1296" width="5.375" style="28" customWidth="1"/>
    <col min="1297" max="1536" width="9" style="28"/>
    <col min="1537" max="1537" width="3.75" style="28" customWidth="1"/>
    <col min="1538" max="1552" width="5.375" style="28" customWidth="1"/>
    <col min="1553" max="1792" width="9" style="28"/>
    <col min="1793" max="1793" width="3.75" style="28" customWidth="1"/>
    <col min="1794" max="1808" width="5.375" style="28" customWidth="1"/>
    <col min="1809" max="2048" width="9" style="28"/>
    <col min="2049" max="2049" width="3.75" style="28" customWidth="1"/>
    <col min="2050" max="2064" width="5.375" style="28" customWidth="1"/>
    <col min="2065" max="2304" width="9" style="28"/>
    <col min="2305" max="2305" width="3.75" style="28" customWidth="1"/>
    <col min="2306" max="2320" width="5.375" style="28" customWidth="1"/>
    <col min="2321" max="2560" width="9" style="28"/>
    <col min="2561" max="2561" width="3.75" style="28" customWidth="1"/>
    <col min="2562" max="2576" width="5.375" style="28" customWidth="1"/>
    <col min="2577" max="2816" width="9" style="28"/>
    <col min="2817" max="2817" width="3.75" style="28" customWidth="1"/>
    <col min="2818" max="2832" width="5.375" style="28" customWidth="1"/>
    <col min="2833" max="3072" width="9" style="28"/>
    <col min="3073" max="3073" width="3.75" style="28" customWidth="1"/>
    <col min="3074" max="3088" width="5.375" style="28" customWidth="1"/>
    <col min="3089" max="3328" width="9" style="28"/>
    <col min="3329" max="3329" width="3.75" style="28" customWidth="1"/>
    <col min="3330" max="3344" width="5.375" style="28" customWidth="1"/>
    <col min="3345" max="3584" width="9" style="28"/>
    <col min="3585" max="3585" width="3.75" style="28" customWidth="1"/>
    <col min="3586" max="3600" width="5.375" style="28" customWidth="1"/>
    <col min="3601" max="3840" width="9" style="28"/>
    <col min="3841" max="3841" width="3.75" style="28" customWidth="1"/>
    <col min="3842" max="3856" width="5.375" style="28" customWidth="1"/>
    <col min="3857" max="4096" width="9" style="28"/>
    <col min="4097" max="4097" width="3.75" style="28" customWidth="1"/>
    <col min="4098" max="4112" width="5.375" style="28" customWidth="1"/>
    <col min="4113" max="4352" width="9" style="28"/>
    <col min="4353" max="4353" width="3.75" style="28" customWidth="1"/>
    <col min="4354" max="4368" width="5.375" style="28" customWidth="1"/>
    <col min="4369" max="4608" width="9" style="28"/>
    <col min="4609" max="4609" width="3.75" style="28" customWidth="1"/>
    <col min="4610" max="4624" width="5.375" style="28" customWidth="1"/>
    <col min="4625" max="4864" width="9" style="28"/>
    <col min="4865" max="4865" width="3.75" style="28" customWidth="1"/>
    <col min="4866" max="4880" width="5.375" style="28" customWidth="1"/>
    <col min="4881" max="5120" width="9" style="28"/>
    <col min="5121" max="5121" width="3.75" style="28" customWidth="1"/>
    <col min="5122" max="5136" width="5.375" style="28" customWidth="1"/>
    <col min="5137" max="5376" width="9" style="28"/>
    <col min="5377" max="5377" width="3.75" style="28" customWidth="1"/>
    <col min="5378" max="5392" width="5.375" style="28" customWidth="1"/>
    <col min="5393" max="5632" width="9" style="28"/>
    <col min="5633" max="5633" width="3.75" style="28" customWidth="1"/>
    <col min="5634" max="5648" width="5.375" style="28" customWidth="1"/>
    <col min="5649" max="5888" width="9" style="28"/>
    <col min="5889" max="5889" width="3.75" style="28" customWidth="1"/>
    <col min="5890" max="5904" width="5.375" style="28" customWidth="1"/>
    <col min="5905" max="6144" width="9" style="28"/>
    <col min="6145" max="6145" width="3.75" style="28" customWidth="1"/>
    <col min="6146" max="6160" width="5.375" style="28" customWidth="1"/>
    <col min="6161" max="6400" width="9" style="28"/>
    <col min="6401" max="6401" width="3.75" style="28" customWidth="1"/>
    <col min="6402" max="6416" width="5.375" style="28" customWidth="1"/>
    <col min="6417" max="6656" width="9" style="28"/>
    <col min="6657" max="6657" width="3.75" style="28" customWidth="1"/>
    <col min="6658" max="6672" width="5.375" style="28" customWidth="1"/>
    <col min="6673" max="6912" width="9" style="28"/>
    <col min="6913" max="6913" width="3.75" style="28" customWidth="1"/>
    <col min="6914" max="6928" width="5.375" style="28" customWidth="1"/>
    <col min="6929" max="7168" width="9" style="28"/>
    <col min="7169" max="7169" width="3.75" style="28" customWidth="1"/>
    <col min="7170" max="7184" width="5.375" style="28" customWidth="1"/>
    <col min="7185" max="7424" width="9" style="28"/>
    <col min="7425" max="7425" width="3.75" style="28" customWidth="1"/>
    <col min="7426" max="7440" width="5.375" style="28" customWidth="1"/>
    <col min="7441" max="7680" width="9" style="28"/>
    <col min="7681" max="7681" width="3.75" style="28" customWidth="1"/>
    <col min="7682" max="7696" width="5.375" style="28" customWidth="1"/>
    <col min="7697" max="7936" width="9" style="28"/>
    <col min="7937" max="7937" width="3.75" style="28" customWidth="1"/>
    <col min="7938" max="7952" width="5.375" style="28" customWidth="1"/>
    <col min="7953" max="8192" width="9" style="28"/>
    <col min="8193" max="8193" width="3.75" style="28" customWidth="1"/>
    <col min="8194" max="8208" width="5.375" style="28" customWidth="1"/>
    <col min="8209" max="8448" width="9" style="28"/>
    <col min="8449" max="8449" width="3.75" style="28" customWidth="1"/>
    <col min="8450" max="8464" width="5.375" style="28" customWidth="1"/>
    <col min="8465" max="8704" width="9" style="28"/>
    <col min="8705" max="8705" width="3.75" style="28" customWidth="1"/>
    <col min="8706" max="8720" width="5.375" style="28" customWidth="1"/>
    <col min="8721" max="8960" width="9" style="28"/>
    <col min="8961" max="8961" width="3.75" style="28" customWidth="1"/>
    <col min="8962" max="8976" width="5.375" style="28" customWidth="1"/>
    <col min="8977" max="9216" width="9" style="28"/>
    <col min="9217" max="9217" width="3.75" style="28" customWidth="1"/>
    <col min="9218" max="9232" width="5.375" style="28" customWidth="1"/>
    <col min="9233" max="9472" width="9" style="28"/>
    <col min="9473" max="9473" width="3.75" style="28" customWidth="1"/>
    <col min="9474" max="9488" width="5.375" style="28" customWidth="1"/>
    <col min="9489" max="9728" width="9" style="28"/>
    <col min="9729" max="9729" width="3.75" style="28" customWidth="1"/>
    <col min="9730" max="9744" width="5.375" style="28" customWidth="1"/>
    <col min="9745" max="9984" width="9" style="28"/>
    <col min="9985" max="9985" width="3.75" style="28" customWidth="1"/>
    <col min="9986" max="10000" width="5.375" style="28" customWidth="1"/>
    <col min="10001" max="10240" width="9" style="28"/>
    <col min="10241" max="10241" width="3.75" style="28" customWidth="1"/>
    <col min="10242" max="10256" width="5.375" style="28" customWidth="1"/>
    <col min="10257" max="10496" width="9" style="28"/>
    <col min="10497" max="10497" width="3.75" style="28" customWidth="1"/>
    <col min="10498" max="10512" width="5.375" style="28" customWidth="1"/>
    <col min="10513" max="10752" width="9" style="28"/>
    <col min="10753" max="10753" width="3.75" style="28" customWidth="1"/>
    <col min="10754" max="10768" width="5.375" style="28" customWidth="1"/>
    <col min="10769" max="11008" width="9" style="28"/>
    <col min="11009" max="11009" width="3.75" style="28" customWidth="1"/>
    <col min="11010" max="11024" width="5.375" style="28" customWidth="1"/>
    <col min="11025" max="11264" width="9" style="28"/>
    <col min="11265" max="11265" width="3.75" style="28" customWidth="1"/>
    <col min="11266" max="11280" width="5.375" style="28" customWidth="1"/>
    <col min="11281" max="11520" width="9" style="28"/>
    <col min="11521" max="11521" width="3.75" style="28" customWidth="1"/>
    <col min="11522" max="11536" width="5.375" style="28" customWidth="1"/>
    <col min="11537" max="11776" width="9" style="28"/>
    <col min="11777" max="11777" width="3.75" style="28" customWidth="1"/>
    <col min="11778" max="11792" width="5.375" style="28" customWidth="1"/>
    <col min="11793" max="12032" width="9" style="28"/>
    <col min="12033" max="12033" width="3.75" style="28" customWidth="1"/>
    <col min="12034" max="12048" width="5.375" style="28" customWidth="1"/>
    <col min="12049" max="12288" width="9" style="28"/>
    <col min="12289" max="12289" width="3.75" style="28" customWidth="1"/>
    <col min="12290" max="12304" width="5.375" style="28" customWidth="1"/>
    <col min="12305" max="12544" width="9" style="28"/>
    <col min="12545" max="12545" width="3.75" style="28" customWidth="1"/>
    <col min="12546" max="12560" width="5.375" style="28" customWidth="1"/>
    <col min="12561" max="12800" width="9" style="28"/>
    <col min="12801" max="12801" width="3.75" style="28" customWidth="1"/>
    <col min="12802" max="12816" width="5.375" style="28" customWidth="1"/>
    <col min="12817" max="13056" width="9" style="28"/>
    <col min="13057" max="13057" width="3.75" style="28" customWidth="1"/>
    <col min="13058" max="13072" width="5.375" style="28" customWidth="1"/>
    <col min="13073" max="13312" width="9" style="28"/>
    <col min="13313" max="13313" width="3.75" style="28" customWidth="1"/>
    <col min="13314" max="13328" width="5.375" style="28" customWidth="1"/>
    <col min="13329" max="13568" width="9" style="28"/>
    <col min="13569" max="13569" width="3.75" style="28" customWidth="1"/>
    <col min="13570" max="13584" width="5.375" style="28" customWidth="1"/>
    <col min="13585" max="13824" width="9" style="28"/>
    <col min="13825" max="13825" width="3.75" style="28" customWidth="1"/>
    <col min="13826" max="13840" width="5.375" style="28" customWidth="1"/>
    <col min="13841" max="14080" width="9" style="28"/>
    <col min="14081" max="14081" width="3.75" style="28" customWidth="1"/>
    <col min="14082" max="14096" width="5.375" style="28" customWidth="1"/>
    <col min="14097" max="14336" width="9" style="28"/>
    <col min="14337" max="14337" width="3.75" style="28" customWidth="1"/>
    <col min="14338" max="14352" width="5.375" style="28" customWidth="1"/>
    <col min="14353" max="14592" width="9" style="28"/>
    <col min="14593" max="14593" width="3.75" style="28" customWidth="1"/>
    <col min="14594" max="14608" width="5.375" style="28" customWidth="1"/>
    <col min="14609" max="14848" width="9" style="28"/>
    <col min="14849" max="14849" width="3.75" style="28" customWidth="1"/>
    <col min="14850" max="14864" width="5.375" style="28" customWidth="1"/>
    <col min="14865" max="15104" width="9" style="28"/>
    <col min="15105" max="15105" width="3.75" style="28" customWidth="1"/>
    <col min="15106" max="15120" width="5.375" style="28" customWidth="1"/>
    <col min="15121" max="15360" width="9" style="28"/>
    <col min="15361" max="15361" width="3.75" style="28" customWidth="1"/>
    <col min="15362" max="15376" width="5.375" style="28" customWidth="1"/>
    <col min="15377" max="15616" width="9" style="28"/>
    <col min="15617" max="15617" width="3.75" style="28" customWidth="1"/>
    <col min="15618" max="15632" width="5.375" style="28" customWidth="1"/>
    <col min="15633" max="15872" width="9" style="28"/>
    <col min="15873" max="15873" width="3.75" style="28" customWidth="1"/>
    <col min="15874" max="15888" width="5.375" style="28" customWidth="1"/>
    <col min="15889" max="16128" width="9" style="28"/>
    <col min="16129" max="16129" width="3.75" style="28" customWidth="1"/>
    <col min="16130" max="16144" width="5.375" style="28" customWidth="1"/>
    <col min="16145" max="16384" width="9" style="28"/>
  </cols>
  <sheetData>
    <row r="1" spans="1:16" ht="31.5" customHeight="1">
      <c r="A1" s="2497" t="s">
        <v>2394</v>
      </c>
      <c r="B1" s="2497"/>
      <c r="C1" s="2497"/>
      <c r="D1" s="2497"/>
      <c r="E1" s="2497"/>
      <c r="F1" s="27"/>
      <c r="G1" s="27"/>
      <c r="H1" s="27"/>
      <c r="I1" s="27"/>
      <c r="K1" s="2498"/>
      <c r="L1" s="2498"/>
      <c r="M1" s="2498"/>
      <c r="N1" s="2498"/>
      <c r="O1" s="2498"/>
      <c r="P1" s="2498"/>
    </row>
    <row r="2" spans="1:16" ht="23.25" customHeight="1">
      <c r="B2" s="2499" t="s">
        <v>470</v>
      </c>
      <c r="C2" s="2499"/>
      <c r="D2" s="2499"/>
      <c r="E2" s="2499"/>
      <c r="F2" s="2499"/>
      <c r="G2" s="2499"/>
      <c r="H2" s="2499"/>
      <c r="I2" s="2499"/>
      <c r="J2" s="2499"/>
      <c r="K2" s="2499"/>
      <c r="L2" s="2499"/>
      <c r="M2" s="2499"/>
      <c r="N2" s="2499"/>
      <c r="O2" s="2499"/>
      <c r="P2" s="2499"/>
    </row>
    <row r="3" spans="1:16" ht="21" customHeight="1">
      <c r="B3" s="680"/>
      <c r="C3" s="680"/>
      <c r="D3" s="680"/>
      <c r="E3" s="680"/>
      <c r="F3" s="680"/>
      <c r="G3" s="680"/>
      <c r="H3" s="680"/>
      <c r="I3" s="680"/>
      <c r="J3" s="680"/>
      <c r="K3" s="680"/>
      <c r="L3" s="680"/>
      <c r="M3" s="680"/>
      <c r="N3" s="680"/>
      <c r="O3" s="680"/>
      <c r="P3" s="680"/>
    </row>
    <row r="4" spans="1:16" s="972" customFormat="1" ht="43.5" customHeight="1">
      <c r="B4" s="3053"/>
      <c r="C4" s="3053"/>
      <c r="D4" s="3053"/>
      <c r="H4" s="3050" t="s">
        <v>456</v>
      </c>
      <c r="I4" s="3050"/>
      <c r="J4" s="3050"/>
      <c r="K4" s="2502"/>
      <c r="L4" s="2503"/>
      <c r="M4" s="2503"/>
      <c r="N4" s="2503"/>
      <c r="O4" s="2503"/>
      <c r="P4" s="2503"/>
    </row>
    <row r="5" spans="1:16" s="972" customFormat="1" ht="24.95" customHeight="1">
      <c r="H5" s="3048" t="s">
        <v>457</v>
      </c>
      <c r="I5" s="3048"/>
      <c r="J5" s="3048"/>
      <c r="K5" s="3049"/>
      <c r="L5" s="2506"/>
      <c r="M5" s="2506"/>
      <c r="N5" s="2506"/>
      <c r="O5" s="2506"/>
      <c r="P5" s="2506"/>
    </row>
    <row r="6" spans="1:16" ht="17.25" customHeight="1">
      <c r="B6" s="27"/>
      <c r="C6" s="27"/>
      <c r="D6" s="27"/>
      <c r="E6" s="27"/>
      <c r="F6" s="27"/>
      <c r="G6" s="27"/>
      <c r="H6" s="27"/>
      <c r="I6" s="27"/>
      <c r="J6" s="27"/>
      <c r="K6" s="27"/>
      <c r="L6" s="27"/>
      <c r="M6" s="27"/>
      <c r="N6" s="27"/>
      <c r="O6" s="27"/>
      <c r="P6" s="27"/>
    </row>
    <row r="7" spans="1:16" ht="17.25" customHeight="1">
      <c r="B7" s="28" t="s">
        <v>471</v>
      </c>
      <c r="C7" s="27"/>
      <c r="D7" s="27"/>
      <c r="E7" s="27"/>
      <c r="F7" s="27"/>
      <c r="G7" s="27"/>
      <c r="H7" s="27"/>
      <c r="I7" s="27"/>
      <c r="J7" s="27"/>
      <c r="K7" s="27"/>
      <c r="L7" s="27"/>
      <c r="M7" s="27"/>
      <c r="N7" s="27"/>
      <c r="O7" s="27"/>
      <c r="P7" s="27"/>
    </row>
    <row r="8" spans="1:16" ht="21" customHeight="1">
      <c r="B8" s="677" t="s">
        <v>2395</v>
      </c>
      <c r="C8" s="678"/>
      <c r="D8" s="678"/>
      <c r="E8" s="678"/>
      <c r="F8" s="678"/>
      <c r="G8" s="678"/>
      <c r="H8" s="678"/>
      <c r="I8" s="678"/>
      <c r="J8" s="678"/>
      <c r="K8" s="678"/>
      <c r="L8" s="678"/>
      <c r="M8" s="678"/>
      <c r="N8" s="3038"/>
      <c r="O8" s="3039"/>
      <c r="P8" s="32" t="s">
        <v>459</v>
      </c>
    </row>
    <row r="9" spans="1:16" ht="21" customHeight="1">
      <c r="B9" s="2488" t="s">
        <v>472</v>
      </c>
      <c r="C9" s="2482"/>
      <c r="D9" s="2482"/>
      <c r="E9" s="2482"/>
      <c r="F9" s="2482"/>
      <c r="G9" s="2482"/>
      <c r="H9" s="2482"/>
      <c r="I9" s="2482"/>
      <c r="J9" s="2482"/>
      <c r="K9" s="2482"/>
      <c r="L9" s="2482"/>
      <c r="M9" s="2483"/>
      <c r="N9" s="3038"/>
      <c r="O9" s="3039"/>
      <c r="P9" s="32" t="s">
        <v>459</v>
      </c>
    </row>
    <row r="10" spans="1:16" ht="31.5" customHeight="1">
      <c r="B10" s="2488" t="s">
        <v>473</v>
      </c>
      <c r="C10" s="2482"/>
      <c r="D10" s="2482"/>
      <c r="E10" s="2482"/>
      <c r="F10" s="2482"/>
      <c r="G10" s="2482"/>
      <c r="H10" s="2482"/>
      <c r="I10" s="2482"/>
      <c r="J10" s="2482"/>
      <c r="K10" s="2482"/>
      <c r="L10" s="2482"/>
      <c r="M10" s="2483"/>
      <c r="N10" s="3038"/>
      <c r="O10" s="3039"/>
      <c r="P10" s="32" t="s">
        <v>459</v>
      </c>
    </row>
    <row r="11" spans="1:16" ht="21.75" customHeight="1">
      <c r="B11" s="2488" t="s">
        <v>474</v>
      </c>
      <c r="C11" s="2482"/>
      <c r="D11" s="2482"/>
      <c r="E11" s="2482"/>
      <c r="F11" s="2482"/>
      <c r="G11" s="2482"/>
      <c r="H11" s="2482"/>
      <c r="I11" s="2482"/>
      <c r="J11" s="2482"/>
      <c r="K11" s="2482"/>
      <c r="L11" s="2482"/>
      <c r="M11" s="2483"/>
      <c r="N11" s="3038"/>
      <c r="O11" s="3039"/>
      <c r="P11" s="32" t="s">
        <v>459</v>
      </c>
    </row>
    <row r="12" spans="1:16" ht="31.5" customHeight="1">
      <c r="B12" s="2488" t="s">
        <v>475</v>
      </c>
      <c r="C12" s="2490"/>
      <c r="D12" s="3041" t="s">
        <v>476</v>
      </c>
      <c r="E12" s="3042"/>
      <c r="F12" s="3042"/>
      <c r="G12" s="3042"/>
      <c r="H12" s="3042"/>
      <c r="I12" s="3043"/>
      <c r="J12" s="3041" t="s">
        <v>477</v>
      </c>
      <c r="K12" s="3042"/>
      <c r="L12" s="3042"/>
      <c r="M12" s="3042"/>
      <c r="N12" s="3042"/>
      <c r="O12" s="3042"/>
      <c r="P12" s="3043"/>
    </row>
    <row r="13" spans="1:16" ht="21" customHeight="1">
      <c r="B13" s="3036" t="s">
        <v>478</v>
      </c>
      <c r="C13" s="3037"/>
      <c r="D13" s="3038"/>
      <c r="E13" s="3039"/>
      <c r="F13" s="3039"/>
      <c r="G13" s="3039"/>
      <c r="H13" s="3039"/>
      <c r="I13" s="679" t="s">
        <v>458</v>
      </c>
      <c r="J13" s="3038"/>
      <c r="K13" s="3039"/>
      <c r="L13" s="3039"/>
      <c r="M13" s="3039"/>
      <c r="N13" s="3039"/>
      <c r="O13" s="3039"/>
      <c r="P13" s="679" t="s">
        <v>458</v>
      </c>
    </row>
    <row r="14" spans="1:16" ht="21" customHeight="1">
      <c r="B14" s="3036" t="s">
        <v>479</v>
      </c>
      <c r="C14" s="3037"/>
      <c r="D14" s="3038"/>
      <c r="E14" s="3039"/>
      <c r="F14" s="3039"/>
      <c r="G14" s="3039"/>
      <c r="H14" s="3039"/>
      <c r="I14" s="679" t="s">
        <v>458</v>
      </c>
      <c r="J14" s="3038"/>
      <c r="K14" s="3039"/>
      <c r="L14" s="3039"/>
      <c r="M14" s="3039"/>
      <c r="N14" s="3039"/>
      <c r="O14" s="3039"/>
      <c r="P14" s="679" t="s">
        <v>458</v>
      </c>
    </row>
    <row r="15" spans="1:16" ht="21" customHeight="1">
      <c r="B15" s="3036" t="s">
        <v>480</v>
      </c>
      <c r="C15" s="3037"/>
      <c r="D15" s="3038"/>
      <c r="E15" s="3039"/>
      <c r="F15" s="3039"/>
      <c r="G15" s="3039"/>
      <c r="H15" s="3039"/>
      <c r="I15" s="679" t="s">
        <v>458</v>
      </c>
      <c r="J15" s="3038"/>
      <c r="K15" s="3039"/>
      <c r="L15" s="3039"/>
      <c r="M15" s="3039"/>
      <c r="N15" s="3039"/>
      <c r="O15" s="3039"/>
      <c r="P15" s="679" t="s">
        <v>458</v>
      </c>
    </row>
    <row r="16" spans="1:16" ht="21" customHeight="1">
      <c r="B16" s="3036" t="s">
        <v>481</v>
      </c>
      <c r="C16" s="3037"/>
      <c r="D16" s="3038"/>
      <c r="E16" s="3039"/>
      <c r="F16" s="3039"/>
      <c r="G16" s="3039"/>
      <c r="H16" s="3039"/>
      <c r="I16" s="679" t="s">
        <v>458</v>
      </c>
      <c r="J16" s="3038"/>
      <c r="K16" s="3039"/>
      <c r="L16" s="3039"/>
      <c r="M16" s="3039"/>
      <c r="N16" s="3039"/>
      <c r="O16" s="3039"/>
      <c r="P16" s="679" t="s">
        <v>458</v>
      </c>
    </row>
    <row r="17" spans="2:18" ht="21" customHeight="1">
      <c r="B17" s="3036" t="s">
        <v>482</v>
      </c>
      <c r="C17" s="3037"/>
      <c r="D17" s="3038"/>
      <c r="E17" s="3039"/>
      <c r="F17" s="3039"/>
      <c r="G17" s="3039"/>
      <c r="H17" s="3039"/>
      <c r="I17" s="679" t="s">
        <v>458</v>
      </c>
      <c r="J17" s="3038"/>
      <c r="K17" s="3039"/>
      <c r="L17" s="3039"/>
      <c r="M17" s="3039"/>
      <c r="N17" s="3039"/>
      <c r="O17" s="3039"/>
      <c r="P17" s="679" t="s">
        <v>458</v>
      </c>
    </row>
    <row r="18" spans="2:18" ht="21" customHeight="1">
      <c r="B18" s="3051" t="s">
        <v>483</v>
      </c>
      <c r="C18" s="3052"/>
      <c r="D18" s="3038"/>
      <c r="E18" s="3039"/>
      <c r="F18" s="3039"/>
      <c r="G18" s="3039"/>
      <c r="H18" s="3039"/>
      <c r="I18" s="679" t="s">
        <v>484</v>
      </c>
      <c r="J18" s="3038"/>
      <c r="K18" s="3039"/>
      <c r="L18" s="3039"/>
      <c r="M18" s="3039"/>
      <c r="N18" s="3039"/>
      <c r="O18" s="3039"/>
      <c r="P18" s="679" t="s">
        <v>484</v>
      </c>
    </row>
    <row r="19" spans="2:18" ht="21" customHeight="1">
      <c r="B19" s="3036" t="s">
        <v>485</v>
      </c>
      <c r="C19" s="3037"/>
      <c r="D19" s="3038"/>
      <c r="E19" s="3039"/>
      <c r="F19" s="3039"/>
      <c r="G19" s="3039"/>
      <c r="H19" s="3039"/>
      <c r="I19" s="679" t="s">
        <v>458</v>
      </c>
      <c r="J19" s="3038"/>
      <c r="K19" s="3039"/>
      <c r="L19" s="3039"/>
      <c r="M19" s="3039"/>
      <c r="N19" s="3039"/>
      <c r="O19" s="3039"/>
      <c r="P19" s="679" t="s">
        <v>458</v>
      </c>
    </row>
    <row r="20" spans="2:18" ht="21" customHeight="1">
      <c r="B20" s="973"/>
      <c r="C20" s="973"/>
      <c r="D20" s="974"/>
      <c r="E20" s="974"/>
      <c r="F20" s="974"/>
      <c r="G20" s="974"/>
      <c r="H20" s="974"/>
      <c r="I20" s="42"/>
      <c r="J20" s="974"/>
      <c r="K20" s="974"/>
      <c r="L20" s="974"/>
      <c r="M20" s="974"/>
      <c r="N20" s="974"/>
      <c r="O20" s="974"/>
      <c r="P20" s="42"/>
      <c r="R20" s="975" t="s">
        <v>2396</v>
      </c>
    </row>
    <row r="21" spans="2:18" ht="21" customHeight="1">
      <c r="B21" s="3040"/>
      <c r="C21" s="3040"/>
      <c r="D21" s="3040"/>
      <c r="E21" s="974"/>
      <c r="F21" s="974"/>
      <c r="G21" s="974"/>
      <c r="H21" s="974"/>
      <c r="I21" s="42"/>
      <c r="J21" s="974"/>
      <c r="K21" s="974"/>
      <c r="L21" s="974"/>
      <c r="M21" s="974"/>
      <c r="N21" s="974"/>
      <c r="O21" s="974"/>
      <c r="P21" s="42"/>
    </row>
    <row r="22" spans="2:18" ht="21" customHeight="1">
      <c r="B22" s="3034"/>
      <c r="C22" s="3034"/>
      <c r="D22" s="3034"/>
      <c r="E22" s="3034"/>
      <c r="F22" s="3034"/>
      <c r="G22" s="3034"/>
      <c r="H22" s="3034"/>
      <c r="I22" s="3034"/>
      <c r="J22" s="3034"/>
      <c r="K22" s="3034"/>
      <c r="L22" s="3034"/>
      <c r="M22" s="3034"/>
      <c r="N22" s="3034"/>
      <c r="O22" s="3034"/>
      <c r="P22" s="3034"/>
    </row>
    <row r="23" spans="2:18" ht="21" customHeight="1">
      <c r="B23" s="3034"/>
      <c r="C23" s="3034"/>
      <c r="D23" s="3034"/>
      <c r="E23" s="3034"/>
      <c r="F23" s="3034"/>
      <c r="G23" s="3034"/>
      <c r="H23" s="3034"/>
      <c r="I23" s="3034"/>
      <c r="J23" s="3034"/>
      <c r="K23" s="3034"/>
      <c r="L23" s="3034"/>
      <c r="M23" s="3034"/>
      <c r="N23" s="3034"/>
      <c r="O23" s="3034"/>
      <c r="P23" s="3034"/>
    </row>
    <row r="24" spans="2:18" ht="21" customHeight="1">
      <c r="B24" s="3034"/>
      <c r="C24" s="3034"/>
      <c r="D24" s="3034"/>
      <c r="E24" s="3034"/>
      <c r="F24" s="3034"/>
      <c r="G24" s="3034"/>
      <c r="H24" s="3034"/>
      <c r="I24" s="3034"/>
      <c r="J24" s="3034"/>
      <c r="K24" s="3034"/>
      <c r="L24" s="3034"/>
      <c r="M24" s="3034"/>
      <c r="N24" s="3034"/>
      <c r="O24" s="3034"/>
      <c r="P24" s="3034"/>
    </row>
    <row r="25" spans="2:18" ht="21" customHeight="1">
      <c r="B25" s="3034"/>
      <c r="C25" s="3034"/>
      <c r="D25" s="3034"/>
      <c r="E25" s="3034"/>
      <c r="F25" s="3034"/>
      <c r="G25" s="3034"/>
      <c r="H25" s="3034"/>
      <c r="I25" s="3034"/>
      <c r="J25" s="3034"/>
      <c r="K25" s="3034"/>
      <c r="L25" s="3034"/>
      <c r="M25" s="3034"/>
      <c r="N25" s="3034"/>
      <c r="O25" s="3034"/>
      <c r="P25" s="3034"/>
    </row>
    <row r="26" spans="2:18" ht="21" customHeight="1">
      <c r="B26" s="3034"/>
      <c r="C26" s="3034"/>
      <c r="D26" s="3034"/>
      <c r="E26" s="3034"/>
      <c r="F26" s="3034"/>
      <c r="G26" s="3034"/>
      <c r="H26" s="3034"/>
      <c r="I26" s="3034"/>
      <c r="J26" s="3034"/>
      <c r="K26" s="3034"/>
      <c r="L26" s="3034"/>
      <c r="M26" s="3034"/>
      <c r="N26" s="3034"/>
      <c r="O26" s="3034"/>
      <c r="P26" s="3034"/>
    </row>
    <row r="27" spans="2:18" ht="21" customHeight="1">
      <c r="B27" s="3034"/>
      <c r="C27" s="3034"/>
      <c r="D27" s="3034"/>
      <c r="E27" s="3034"/>
      <c r="F27" s="3034"/>
      <c r="G27" s="3034"/>
      <c r="H27" s="3034"/>
      <c r="I27" s="3034"/>
      <c r="J27" s="3034"/>
      <c r="K27" s="3034"/>
      <c r="L27" s="3034"/>
      <c r="M27" s="3034"/>
      <c r="N27" s="3034"/>
      <c r="O27" s="3034"/>
      <c r="P27" s="3034"/>
    </row>
    <row r="28" spans="2:18" ht="21" customHeight="1">
      <c r="B28" s="3034"/>
      <c r="C28" s="3034"/>
      <c r="D28" s="3034"/>
      <c r="E28" s="3034"/>
      <c r="F28" s="3034"/>
      <c r="G28" s="3034"/>
      <c r="H28" s="3034"/>
      <c r="I28" s="3034"/>
      <c r="J28" s="3034"/>
      <c r="K28" s="3034"/>
      <c r="L28" s="3034"/>
      <c r="M28" s="3034"/>
      <c r="N28" s="3034"/>
      <c r="O28" s="3034"/>
      <c r="P28" s="3034"/>
    </row>
    <row r="29" spans="2:18" ht="21" customHeight="1">
      <c r="B29" s="3034"/>
      <c r="C29" s="3034"/>
      <c r="D29" s="3034"/>
      <c r="E29" s="3034"/>
      <c r="F29" s="3034"/>
      <c r="G29" s="3034"/>
      <c r="H29" s="3034"/>
      <c r="I29" s="3034"/>
      <c r="J29" s="3034"/>
      <c r="K29" s="3034"/>
      <c r="L29" s="3034"/>
      <c r="M29" s="3034"/>
      <c r="N29" s="3034"/>
      <c r="O29" s="3034"/>
      <c r="P29" s="3034"/>
    </row>
    <row r="30" spans="2:18" ht="21" customHeight="1">
      <c r="B30" s="3034"/>
      <c r="C30" s="3034"/>
      <c r="D30" s="3034"/>
      <c r="E30" s="3034"/>
      <c r="F30" s="3034"/>
      <c r="G30" s="3034"/>
      <c r="H30" s="3034"/>
      <c r="I30" s="3034"/>
      <c r="J30" s="3034"/>
      <c r="K30" s="3034"/>
      <c r="L30" s="3034"/>
      <c r="M30" s="3034"/>
      <c r="N30" s="3034"/>
      <c r="O30" s="3034"/>
      <c r="P30" s="3034"/>
    </row>
    <row r="31" spans="2:18" ht="21" customHeight="1">
      <c r="B31" s="3034"/>
      <c r="C31" s="3034"/>
      <c r="D31" s="3034"/>
      <c r="E31" s="3034"/>
      <c r="F31" s="3034"/>
      <c r="G31" s="3034"/>
      <c r="H31" s="3034"/>
      <c r="I31" s="3034"/>
      <c r="J31" s="3034"/>
      <c r="K31" s="3034"/>
      <c r="L31" s="3034"/>
      <c r="M31" s="3034"/>
      <c r="N31" s="3034"/>
      <c r="O31" s="3034"/>
      <c r="P31" s="3034"/>
    </row>
    <row r="32" spans="2:18" ht="21" customHeight="1">
      <c r="B32" s="3034"/>
      <c r="C32" s="3034"/>
      <c r="D32" s="3034"/>
      <c r="E32" s="3034"/>
      <c r="F32" s="3034"/>
      <c r="G32" s="3034"/>
      <c r="H32" s="3034"/>
      <c r="I32" s="3034"/>
      <c r="J32" s="3034"/>
      <c r="K32" s="3034"/>
      <c r="L32" s="3034"/>
      <c r="M32" s="3034"/>
      <c r="N32" s="3034"/>
      <c r="O32" s="3034"/>
      <c r="P32" s="3034"/>
    </row>
    <row r="33" spans="1:16" ht="21" customHeight="1">
      <c r="B33" s="973"/>
      <c r="C33" s="973"/>
      <c r="D33" s="974"/>
      <c r="E33" s="974"/>
      <c r="F33" s="974"/>
      <c r="G33" s="974"/>
      <c r="H33" s="974"/>
      <c r="I33" s="42"/>
      <c r="J33" s="974"/>
      <c r="K33" s="974"/>
      <c r="L33" s="974"/>
      <c r="M33" s="974"/>
      <c r="N33" s="974"/>
      <c r="O33" s="974"/>
      <c r="P33" s="42"/>
    </row>
    <row r="34" spans="1:16" ht="21" customHeight="1">
      <c r="B34" s="973"/>
      <c r="C34" s="973"/>
      <c r="D34" s="974"/>
      <c r="E34" s="974"/>
      <c r="F34" s="974"/>
      <c r="G34" s="974"/>
      <c r="H34" s="974"/>
      <c r="I34" s="42"/>
      <c r="J34" s="974"/>
      <c r="K34" s="974"/>
      <c r="L34" s="974"/>
      <c r="M34" s="974"/>
      <c r="N34" s="974"/>
      <c r="O34" s="974"/>
      <c r="P34" s="42"/>
    </row>
    <row r="35" spans="1:16" ht="21" customHeight="1">
      <c r="B35" s="973"/>
      <c r="C35" s="973"/>
      <c r="D35" s="974"/>
      <c r="E35" s="974"/>
      <c r="F35" s="974"/>
      <c r="G35" s="974"/>
      <c r="H35" s="974"/>
      <c r="I35" s="42"/>
      <c r="J35" s="974"/>
      <c r="K35" s="974"/>
      <c r="L35" s="974"/>
      <c r="M35" s="974"/>
      <c r="N35" s="974"/>
      <c r="O35" s="974"/>
      <c r="P35" s="42"/>
    </row>
    <row r="36" spans="1:16" ht="25.5" customHeight="1">
      <c r="A36" s="2497"/>
      <c r="B36" s="2497"/>
      <c r="C36" s="2497"/>
      <c r="D36" s="2497"/>
      <c r="E36" s="2497"/>
      <c r="F36" s="27"/>
      <c r="G36" s="27"/>
      <c r="H36" s="27"/>
      <c r="I36" s="27"/>
      <c r="K36" s="2498"/>
      <c r="L36" s="2498"/>
      <c r="M36" s="2498"/>
      <c r="N36" s="2498"/>
      <c r="O36" s="2498"/>
      <c r="P36" s="2498"/>
    </row>
    <row r="37" spans="1:16" ht="39" customHeight="1">
      <c r="B37" s="973"/>
      <c r="C37" s="973"/>
      <c r="D37" s="974"/>
      <c r="E37" s="974"/>
      <c r="F37" s="974"/>
      <c r="G37" s="974"/>
      <c r="H37" s="3050" t="s">
        <v>456</v>
      </c>
      <c r="I37" s="3050"/>
      <c r="J37" s="3050"/>
      <c r="K37" s="2502"/>
      <c r="L37" s="2503"/>
      <c r="M37" s="2503"/>
      <c r="N37" s="2503"/>
      <c r="O37" s="2503"/>
      <c r="P37" s="2503"/>
    </row>
    <row r="38" spans="1:16" ht="25.5" customHeight="1">
      <c r="B38" s="973"/>
      <c r="C38" s="973"/>
      <c r="D38" s="974"/>
      <c r="E38" s="974"/>
      <c r="F38" s="974"/>
      <c r="G38" s="974"/>
      <c r="H38" s="3048" t="s">
        <v>487</v>
      </c>
      <c r="I38" s="3048"/>
      <c r="J38" s="3048"/>
      <c r="K38" s="3049"/>
      <c r="L38" s="2506"/>
      <c r="M38" s="2506"/>
      <c r="N38" s="2506"/>
      <c r="O38" s="2506"/>
      <c r="P38" s="2506"/>
    </row>
    <row r="39" spans="1:16" ht="17.25" customHeight="1">
      <c r="B39" s="28" t="s">
        <v>488</v>
      </c>
      <c r="C39" s="27"/>
      <c r="D39" s="27"/>
      <c r="E39" s="27"/>
      <c r="F39" s="27"/>
      <c r="G39" s="27"/>
      <c r="H39" s="27"/>
      <c r="I39" s="27"/>
      <c r="J39" s="27"/>
      <c r="K39" s="27"/>
      <c r="L39" s="27"/>
      <c r="M39" s="27"/>
      <c r="N39" s="27"/>
      <c r="O39" s="27"/>
      <c r="P39" s="27"/>
    </row>
    <row r="40" spans="1:16" ht="54.75" customHeight="1">
      <c r="B40" s="2488" t="s">
        <v>2397</v>
      </c>
      <c r="C40" s="2489"/>
      <c r="D40" s="2489"/>
      <c r="E40" s="2489"/>
      <c r="F40" s="2489"/>
      <c r="G40" s="2489"/>
      <c r="H40" s="2489"/>
      <c r="I40" s="2489"/>
      <c r="J40" s="2489"/>
      <c r="K40" s="2489"/>
      <c r="L40" s="2489"/>
      <c r="M40" s="2490"/>
      <c r="N40" s="3038"/>
      <c r="O40" s="3039"/>
      <c r="P40" s="32" t="s">
        <v>459</v>
      </c>
    </row>
    <row r="41" spans="1:16" ht="21" customHeight="1">
      <c r="B41" s="2488" t="s">
        <v>489</v>
      </c>
      <c r="C41" s="2482"/>
      <c r="D41" s="2482"/>
      <c r="E41" s="2482"/>
      <c r="F41" s="2482"/>
      <c r="G41" s="2482"/>
      <c r="H41" s="2482"/>
      <c r="I41" s="2482"/>
      <c r="J41" s="2482"/>
      <c r="K41" s="2482"/>
      <c r="L41" s="2482"/>
      <c r="M41" s="2483"/>
      <c r="N41" s="3038"/>
      <c r="O41" s="3039"/>
      <c r="P41" s="32" t="s">
        <v>459</v>
      </c>
    </row>
    <row r="42" spans="1:16" ht="21" customHeight="1">
      <c r="B42" s="3046" t="s">
        <v>490</v>
      </c>
      <c r="C42" s="2481" t="s">
        <v>491</v>
      </c>
      <c r="D42" s="2482"/>
      <c r="E42" s="2482"/>
      <c r="F42" s="2482"/>
      <c r="G42" s="2482"/>
      <c r="H42" s="2482"/>
      <c r="I42" s="2482"/>
      <c r="J42" s="2482"/>
      <c r="K42" s="2482"/>
      <c r="L42" s="2482"/>
      <c r="M42" s="2483"/>
      <c r="N42" s="3038"/>
      <c r="O42" s="3039"/>
      <c r="P42" s="32" t="s">
        <v>459</v>
      </c>
    </row>
    <row r="43" spans="1:16" ht="21" customHeight="1">
      <c r="B43" s="3046"/>
      <c r="C43" s="2481" t="s">
        <v>492</v>
      </c>
      <c r="D43" s="2482"/>
      <c r="E43" s="2482"/>
      <c r="F43" s="2482"/>
      <c r="G43" s="2482"/>
      <c r="H43" s="2482"/>
      <c r="I43" s="2482"/>
      <c r="J43" s="2482"/>
      <c r="K43" s="2482"/>
      <c r="L43" s="2482"/>
      <c r="M43" s="2483"/>
      <c r="N43" s="3038"/>
      <c r="O43" s="3039"/>
      <c r="P43" s="32" t="s">
        <v>459</v>
      </c>
    </row>
    <row r="44" spans="1:16" ht="21" customHeight="1">
      <c r="B44" s="3046"/>
      <c r="C44" s="2481" t="s">
        <v>493</v>
      </c>
      <c r="D44" s="2482"/>
      <c r="E44" s="2482"/>
      <c r="F44" s="2482"/>
      <c r="G44" s="2482"/>
      <c r="H44" s="2482"/>
      <c r="I44" s="2482"/>
      <c r="J44" s="2482"/>
      <c r="K44" s="2482"/>
      <c r="L44" s="2482"/>
      <c r="M44" s="2483"/>
      <c r="N44" s="3038"/>
      <c r="O44" s="3039"/>
      <c r="P44" s="32" t="s">
        <v>459</v>
      </c>
    </row>
    <row r="45" spans="1:16" ht="21.75" customHeight="1">
      <c r="B45" s="3046"/>
      <c r="C45" s="2481" t="s">
        <v>494</v>
      </c>
      <c r="D45" s="2482"/>
      <c r="E45" s="2482"/>
      <c r="F45" s="2482"/>
      <c r="G45" s="2482"/>
      <c r="H45" s="2482"/>
      <c r="I45" s="2482"/>
      <c r="J45" s="2482"/>
      <c r="K45" s="2482"/>
      <c r="L45" s="2482"/>
      <c r="M45" s="2483"/>
      <c r="N45" s="3038"/>
      <c r="O45" s="3039"/>
      <c r="P45" s="32" t="s">
        <v>459</v>
      </c>
    </row>
    <row r="46" spans="1:16" ht="39" customHeight="1">
      <c r="B46" s="3047"/>
      <c r="C46" s="2488" t="s">
        <v>495</v>
      </c>
      <c r="D46" s="2482"/>
      <c r="E46" s="2482"/>
      <c r="F46" s="2482"/>
      <c r="G46" s="2482"/>
      <c r="H46" s="2482"/>
      <c r="I46" s="2482"/>
      <c r="J46" s="2482"/>
      <c r="K46" s="2482"/>
      <c r="L46" s="2482"/>
      <c r="M46" s="2483"/>
      <c r="N46" s="3038"/>
      <c r="O46" s="3039"/>
      <c r="P46" s="32" t="s">
        <v>459</v>
      </c>
    </row>
    <row r="47" spans="1:16" ht="21" customHeight="1">
      <c r="B47" s="2481" t="s">
        <v>496</v>
      </c>
      <c r="C47" s="2482"/>
      <c r="D47" s="2482"/>
      <c r="E47" s="2482"/>
      <c r="F47" s="2482"/>
      <c r="G47" s="2482"/>
      <c r="H47" s="2482"/>
      <c r="I47" s="2482"/>
      <c r="J47" s="2482"/>
      <c r="K47" s="2482"/>
      <c r="L47" s="2482"/>
      <c r="M47" s="2482"/>
      <c r="N47" s="2482"/>
      <c r="O47" s="2482"/>
      <c r="P47" s="2483"/>
    </row>
    <row r="48" spans="1:16" ht="31.5" customHeight="1">
      <c r="B48" s="3044"/>
      <c r="C48" s="3045"/>
      <c r="D48" s="3041" t="s">
        <v>497</v>
      </c>
      <c r="E48" s="3042"/>
      <c r="F48" s="3042"/>
      <c r="G48" s="3042"/>
      <c r="H48" s="3042"/>
      <c r="I48" s="3043"/>
      <c r="J48" s="3041" t="s">
        <v>498</v>
      </c>
      <c r="K48" s="3042"/>
      <c r="L48" s="3042"/>
      <c r="M48" s="3042"/>
      <c r="N48" s="3042"/>
      <c r="O48" s="3042"/>
      <c r="P48" s="3043"/>
    </row>
    <row r="49" spans="2:16" ht="21" customHeight="1">
      <c r="B49" s="3036" t="s">
        <v>478</v>
      </c>
      <c r="C49" s="3037"/>
      <c r="D49" s="3038"/>
      <c r="E49" s="3039"/>
      <c r="F49" s="3039"/>
      <c r="G49" s="3039"/>
      <c r="H49" s="3039"/>
      <c r="I49" s="679" t="s">
        <v>458</v>
      </c>
      <c r="J49" s="3038"/>
      <c r="K49" s="3039"/>
      <c r="L49" s="3039"/>
      <c r="M49" s="3039"/>
      <c r="N49" s="3039"/>
      <c r="O49" s="3039"/>
      <c r="P49" s="679" t="s">
        <v>458</v>
      </c>
    </row>
    <row r="50" spans="2:16" ht="21" customHeight="1">
      <c r="B50" s="3036" t="s">
        <v>479</v>
      </c>
      <c r="C50" s="3037"/>
      <c r="D50" s="3038"/>
      <c r="E50" s="3039"/>
      <c r="F50" s="3039"/>
      <c r="G50" s="3039"/>
      <c r="H50" s="3039"/>
      <c r="I50" s="679" t="s">
        <v>458</v>
      </c>
      <c r="J50" s="3038"/>
      <c r="K50" s="3039"/>
      <c r="L50" s="3039"/>
      <c r="M50" s="3039"/>
      <c r="N50" s="3039"/>
      <c r="O50" s="3039"/>
      <c r="P50" s="679" t="s">
        <v>458</v>
      </c>
    </row>
    <row r="51" spans="2:16" ht="21" customHeight="1">
      <c r="B51" s="3036" t="s">
        <v>480</v>
      </c>
      <c r="C51" s="3037"/>
      <c r="D51" s="3038"/>
      <c r="E51" s="3039"/>
      <c r="F51" s="3039"/>
      <c r="G51" s="3039"/>
      <c r="H51" s="3039"/>
      <c r="I51" s="679" t="s">
        <v>458</v>
      </c>
      <c r="J51" s="3038"/>
      <c r="K51" s="3039"/>
      <c r="L51" s="3039"/>
      <c r="M51" s="3039"/>
      <c r="N51" s="3039"/>
      <c r="O51" s="3039"/>
      <c r="P51" s="679" t="s">
        <v>458</v>
      </c>
    </row>
    <row r="52" spans="2:16" ht="21" customHeight="1">
      <c r="B52" s="3036" t="s">
        <v>481</v>
      </c>
      <c r="C52" s="3037"/>
      <c r="D52" s="3038"/>
      <c r="E52" s="3039"/>
      <c r="F52" s="3039"/>
      <c r="G52" s="3039"/>
      <c r="H52" s="3039"/>
      <c r="I52" s="679" t="s">
        <v>458</v>
      </c>
      <c r="J52" s="3038"/>
      <c r="K52" s="3039"/>
      <c r="L52" s="3039"/>
      <c r="M52" s="3039"/>
      <c r="N52" s="3039"/>
      <c r="O52" s="3039"/>
      <c r="P52" s="679" t="s">
        <v>458</v>
      </c>
    </row>
    <row r="53" spans="2:16" ht="21" customHeight="1">
      <c r="B53" s="3036" t="s">
        <v>482</v>
      </c>
      <c r="C53" s="3037"/>
      <c r="D53" s="3038"/>
      <c r="E53" s="3039"/>
      <c r="F53" s="3039"/>
      <c r="G53" s="3039"/>
      <c r="H53" s="3039"/>
      <c r="I53" s="679" t="s">
        <v>458</v>
      </c>
      <c r="J53" s="3038"/>
      <c r="K53" s="3039"/>
      <c r="L53" s="3039"/>
      <c r="M53" s="3039"/>
      <c r="N53" s="3039"/>
      <c r="O53" s="3039"/>
      <c r="P53" s="679" t="s">
        <v>458</v>
      </c>
    </row>
    <row r="54" spans="2:16" ht="21" customHeight="1">
      <c r="B54" s="3036" t="s">
        <v>483</v>
      </c>
      <c r="C54" s="3037"/>
      <c r="D54" s="3038"/>
      <c r="E54" s="3039"/>
      <c r="F54" s="3039"/>
      <c r="G54" s="3039"/>
      <c r="H54" s="3039"/>
      <c r="I54" s="679" t="s">
        <v>484</v>
      </c>
      <c r="J54" s="3038"/>
      <c r="K54" s="3039"/>
      <c r="L54" s="3039"/>
      <c r="M54" s="3039"/>
      <c r="N54" s="3039"/>
      <c r="O54" s="3039"/>
      <c r="P54" s="679" t="s">
        <v>484</v>
      </c>
    </row>
    <row r="55" spans="2:16" ht="21" customHeight="1">
      <c r="B55" s="3036" t="s">
        <v>485</v>
      </c>
      <c r="C55" s="3037"/>
      <c r="D55" s="3038"/>
      <c r="E55" s="3039"/>
      <c r="F55" s="3039"/>
      <c r="G55" s="3039"/>
      <c r="H55" s="3039"/>
      <c r="I55" s="679" t="s">
        <v>458</v>
      </c>
      <c r="J55" s="3038"/>
      <c r="K55" s="3039"/>
      <c r="L55" s="3039"/>
      <c r="M55" s="3039"/>
      <c r="N55" s="3039"/>
      <c r="O55" s="3039"/>
      <c r="P55" s="679" t="s">
        <v>458</v>
      </c>
    </row>
    <row r="56" spans="2:16" ht="14.25" customHeight="1">
      <c r="B56" s="976"/>
      <c r="C56" s="976"/>
      <c r="D56" s="27"/>
      <c r="E56" s="27"/>
      <c r="F56" s="27"/>
      <c r="G56" s="27"/>
      <c r="H56" s="27"/>
      <c r="I56" s="27"/>
      <c r="J56" s="27"/>
      <c r="K56" s="27"/>
      <c r="L56" s="27"/>
      <c r="M56" s="27"/>
      <c r="N56" s="27"/>
      <c r="O56" s="27"/>
      <c r="P56" s="27"/>
    </row>
    <row r="57" spans="2:16" ht="21" customHeight="1">
      <c r="B57" s="3040" t="s">
        <v>486</v>
      </c>
      <c r="C57" s="3040"/>
      <c r="D57" s="3040"/>
      <c r="E57" s="974"/>
      <c r="F57" s="974"/>
      <c r="G57" s="974"/>
      <c r="H57" s="974"/>
      <c r="I57" s="42"/>
      <c r="J57" s="974"/>
      <c r="K57" s="974"/>
      <c r="L57" s="974"/>
      <c r="M57" s="974"/>
      <c r="N57" s="974"/>
      <c r="O57" s="974"/>
      <c r="P57" s="42"/>
    </row>
    <row r="58" spans="2:16" ht="33" customHeight="1">
      <c r="B58" s="3034" t="s">
        <v>2398</v>
      </c>
      <c r="C58" s="2240"/>
      <c r="D58" s="2240"/>
      <c r="E58" s="2240"/>
      <c r="F58" s="2240"/>
      <c r="G58" s="2240"/>
      <c r="H58" s="2240"/>
      <c r="I58" s="2240"/>
      <c r="J58" s="2240"/>
      <c r="K58" s="2240"/>
      <c r="L58" s="2240"/>
      <c r="M58" s="2240"/>
      <c r="N58" s="2240"/>
      <c r="O58" s="2240"/>
      <c r="P58" s="2240"/>
    </row>
    <row r="59" spans="2:16" ht="33" customHeight="1">
      <c r="B59" s="2240"/>
      <c r="C59" s="2240"/>
      <c r="D59" s="2240"/>
      <c r="E59" s="2240"/>
      <c r="F59" s="2240"/>
      <c r="G59" s="2240"/>
      <c r="H59" s="2240"/>
      <c r="I59" s="2240"/>
      <c r="J59" s="2240"/>
      <c r="K59" s="2240"/>
      <c r="L59" s="2240"/>
      <c r="M59" s="2240"/>
      <c r="N59" s="2240"/>
      <c r="O59" s="2240"/>
      <c r="P59" s="2240"/>
    </row>
    <row r="60" spans="2:16" ht="33" customHeight="1">
      <c r="B60" s="3034" t="s">
        <v>2399</v>
      </c>
      <c r="C60" s="2240"/>
      <c r="D60" s="2240"/>
      <c r="E60" s="2240"/>
      <c r="F60" s="2240"/>
      <c r="G60" s="2240"/>
      <c r="H60" s="2240"/>
      <c r="I60" s="2240"/>
      <c r="J60" s="2240"/>
      <c r="K60" s="2240"/>
      <c r="L60" s="2240"/>
      <c r="M60" s="2240"/>
      <c r="N60" s="2240"/>
      <c r="O60" s="2240"/>
      <c r="P60" s="2240"/>
    </row>
    <row r="61" spans="2:16" ht="33" customHeight="1">
      <c r="B61" s="2240"/>
      <c r="C61" s="2240"/>
      <c r="D61" s="2240"/>
      <c r="E61" s="2240"/>
      <c r="F61" s="2240"/>
      <c r="G61" s="2240"/>
      <c r="H61" s="2240"/>
      <c r="I61" s="2240"/>
      <c r="J61" s="2240"/>
      <c r="K61" s="2240"/>
      <c r="L61" s="2240"/>
      <c r="M61" s="2240"/>
      <c r="N61" s="2240"/>
      <c r="O61" s="2240"/>
      <c r="P61" s="2240"/>
    </row>
    <row r="62" spans="2:16" ht="33" customHeight="1">
      <c r="B62" s="2240"/>
      <c r="C62" s="2240"/>
      <c r="D62" s="2240"/>
      <c r="E62" s="2240"/>
      <c r="F62" s="2240"/>
      <c r="G62" s="2240"/>
      <c r="H62" s="2240"/>
      <c r="I62" s="2240"/>
      <c r="J62" s="2240"/>
      <c r="K62" s="2240"/>
      <c r="L62" s="2240"/>
      <c r="M62" s="2240"/>
      <c r="N62" s="2240"/>
      <c r="O62" s="2240"/>
      <c r="P62" s="2240"/>
    </row>
    <row r="63" spans="2:16" ht="33" customHeight="1">
      <c r="B63" s="2240"/>
      <c r="C63" s="2240"/>
      <c r="D63" s="2240"/>
      <c r="E63" s="2240"/>
      <c r="F63" s="2240"/>
      <c r="G63" s="2240"/>
      <c r="H63" s="2240"/>
      <c r="I63" s="2240"/>
      <c r="J63" s="2240"/>
      <c r="K63" s="2240"/>
      <c r="L63" s="2240"/>
      <c r="M63" s="2240"/>
      <c r="N63" s="2240"/>
      <c r="O63" s="2240"/>
      <c r="P63" s="2240"/>
    </row>
    <row r="64" spans="2:16" ht="33" customHeight="1">
      <c r="B64" s="2240"/>
      <c r="C64" s="2240"/>
      <c r="D64" s="2240"/>
      <c r="E64" s="2240"/>
      <c r="F64" s="2240"/>
      <c r="G64" s="2240"/>
      <c r="H64" s="2240"/>
      <c r="I64" s="2240"/>
      <c r="J64" s="2240"/>
      <c r="K64" s="2240"/>
      <c r="L64" s="2240"/>
      <c r="M64" s="2240"/>
      <c r="N64" s="2240"/>
      <c r="O64" s="2240"/>
      <c r="P64" s="2240"/>
    </row>
    <row r="65" spans="1:16" ht="21" customHeight="1">
      <c r="B65" s="675"/>
      <c r="C65" s="675"/>
      <c r="D65" s="675"/>
      <c r="E65" s="675"/>
      <c r="F65" s="675"/>
      <c r="G65" s="675"/>
      <c r="H65" s="675"/>
      <c r="I65" s="675"/>
      <c r="J65" s="675"/>
      <c r="K65" s="675"/>
      <c r="L65" s="675"/>
      <c r="M65" s="675"/>
      <c r="N65" s="675"/>
      <c r="O65" s="675"/>
      <c r="P65" s="675"/>
    </row>
    <row r="66" spans="1:16" ht="19.5" customHeight="1">
      <c r="B66" s="3035" t="s">
        <v>2400</v>
      </c>
      <c r="C66" s="3035"/>
      <c r="D66" s="3035"/>
      <c r="E66" s="3035"/>
      <c r="F66" s="3035"/>
      <c r="G66" s="3035"/>
      <c r="H66" s="3035"/>
      <c r="I66" s="3035"/>
      <c r="J66" s="3035"/>
      <c r="K66" s="3035"/>
      <c r="L66" s="3035"/>
      <c r="M66" s="3035"/>
      <c r="N66" s="3035"/>
      <c r="O66" s="3035"/>
      <c r="P66" s="3035"/>
    </row>
    <row r="67" spans="1:16" ht="19.5" customHeight="1">
      <c r="B67" s="3035"/>
      <c r="C67" s="3035"/>
      <c r="D67" s="3035"/>
      <c r="E67" s="3035"/>
      <c r="F67" s="3035"/>
      <c r="G67" s="3035"/>
      <c r="H67" s="3035"/>
      <c r="I67" s="3035"/>
      <c r="J67" s="3035"/>
      <c r="K67" s="3035"/>
      <c r="L67" s="3035"/>
      <c r="M67" s="3035"/>
      <c r="N67" s="3035"/>
      <c r="O67" s="3035"/>
      <c r="P67" s="3035"/>
    </row>
    <row r="68" spans="1:16" ht="19.5" customHeight="1">
      <c r="B68" s="3035"/>
      <c r="C68" s="3035"/>
      <c r="D68" s="3035"/>
      <c r="E68" s="3035"/>
      <c r="F68" s="3035"/>
      <c r="G68" s="3035"/>
      <c r="H68" s="3035"/>
      <c r="I68" s="3035"/>
      <c r="J68" s="3035"/>
      <c r="K68" s="3035"/>
      <c r="L68" s="3035"/>
      <c r="M68" s="3035"/>
      <c r="N68" s="3035"/>
      <c r="O68" s="3035"/>
      <c r="P68" s="3035"/>
    </row>
    <row r="69" spans="1:16" ht="19.5" customHeight="1">
      <c r="B69" s="3035"/>
      <c r="C69" s="3035"/>
      <c r="D69" s="3035"/>
      <c r="E69" s="3035"/>
      <c r="F69" s="3035"/>
      <c r="G69" s="3035"/>
      <c r="H69" s="3035"/>
      <c r="I69" s="3035"/>
      <c r="J69" s="3035"/>
      <c r="K69" s="3035"/>
      <c r="L69" s="3035"/>
      <c r="M69" s="3035"/>
      <c r="N69" s="3035"/>
      <c r="O69" s="3035"/>
      <c r="P69" s="3035"/>
    </row>
    <row r="70" spans="1:16" ht="19.5" customHeight="1">
      <c r="B70" s="3035"/>
      <c r="C70" s="3035"/>
      <c r="D70" s="3035"/>
      <c r="E70" s="3035"/>
      <c r="F70" s="3035"/>
      <c r="G70" s="3035"/>
      <c r="H70" s="3035"/>
      <c r="I70" s="3035"/>
      <c r="J70" s="3035"/>
      <c r="K70" s="3035"/>
      <c r="L70" s="3035"/>
      <c r="M70" s="3035"/>
      <c r="N70" s="3035"/>
      <c r="O70" s="3035"/>
      <c r="P70" s="3035"/>
    </row>
    <row r="71" spans="1:16" ht="19.5" customHeight="1">
      <c r="B71" s="3035"/>
      <c r="C71" s="3035"/>
      <c r="D71" s="3035"/>
      <c r="E71" s="3035"/>
      <c r="F71" s="3035"/>
      <c r="G71" s="3035"/>
      <c r="H71" s="3035"/>
      <c r="I71" s="3035"/>
      <c r="J71" s="3035"/>
      <c r="K71" s="3035"/>
      <c r="L71" s="3035"/>
      <c r="M71" s="3035"/>
      <c r="N71" s="3035"/>
      <c r="O71" s="3035"/>
      <c r="P71" s="3035"/>
    </row>
    <row r="72" spans="1:16" ht="19.5" customHeight="1">
      <c r="B72" s="3035"/>
      <c r="C72" s="3035"/>
      <c r="D72" s="3035"/>
      <c r="E72" s="3035"/>
      <c r="F72" s="3035"/>
      <c r="G72" s="3035"/>
      <c r="H72" s="3035"/>
      <c r="I72" s="3035"/>
      <c r="J72" s="3035"/>
      <c r="K72" s="3035"/>
      <c r="L72" s="3035"/>
      <c r="M72" s="3035"/>
      <c r="N72" s="3035"/>
      <c r="O72" s="3035"/>
      <c r="P72" s="3035"/>
    </row>
    <row r="73" spans="1:16" ht="19.5" customHeight="1">
      <c r="B73" s="3035"/>
      <c r="C73" s="3035"/>
      <c r="D73" s="3035"/>
      <c r="E73" s="3035"/>
      <c r="F73" s="3035"/>
      <c r="G73" s="3035"/>
      <c r="H73" s="3035"/>
      <c r="I73" s="3035"/>
      <c r="J73" s="3035"/>
      <c r="K73" s="3035"/>
      <c r="L73" s="3035"/>
      <c r="M73" s="3035"/>
      <c r="N73" s="3035"/>
      <c r="O73" s="3035"/>
      <c r="P73" s="3035"/>
    </row>
    <row r="74" spans="1:16" ht="19.5" customHeight="1">
      <c r="B74" s="3035"/>
      <c r="C74" s="3035"/>
      <c r="D74" s="3035"/>
      <c r="E74" s="3035"/>
      <c r="F74" s="3035"/>
      <c r="G74" s="3035"/>
      <c r="H74" s="3035"/>
      <c r="I74" s="3035"/>
      <c r="J74" s="3035"/>
      <c r="K74" s="3035"/>
      <c r="L74" s="3035"/>
      <c r="M74" s="3035"/>
      <c r="N74" s="3035"/>
      <c r="O74" s="3035"/>
      <c r="P74" s="3035"/>
    </row>
    <row r="75" spans="1:16" ht="19.5" customHeight="1">
      <c r="B75" s="3035"/>
      <c r="C75" s="3035"/>
      <c r="D75" s="3035"/>
      <c r="E75" s="3035"/>
      <c r="F75" s="3035"/>
      <c r="G75" s="3035"/>
      <c r="H75" s="3035"/>
      <c r="I75" s="3035"/>
      <c r="J75" s="3035"/>
      <c r="K75" s="3035"/>
      <c r="L75" s="3035"/>
      <c r="M75" s="3035"/>
      <c r="N75" s="3035"/>
      <c r="O75" s="3035"/>
      <c r="P75" s="3035"/>
    </row>
    <row r="76" spans="1:16" ht="19.5" customHeight="1">
      <c r="B76" s="3035"/>
      <c r="C76" s="3035"/>
      <c r="D76" s="3035"/>
      <c r="E76" s="3035"/>
      <c r="F76" s="3035"/>
      <c r="G76" s="3035"/>
      <c r="H76" s="3035"/>
      <c r="I76" s="3035"/>
      <c r="J76" s="3035"/>
      <c r="K76" s="3035"/>
      <c r="L76" s="3035"/>
      <c r="M76" s="3035"/>
      <c r="N76" s="3035"/>
      <c r="O76" s="3035"/>
      <c r="P76" s="3035"/>
    </row>
    <row r="77" spans="1:16" ht="14.25" customHeight="1">
      <c r="B77" s="36"/>
      <c r="C77" s="36"/>
      <c r="D77" s="36"/>
      <c r="E77" s="36"/>
      <c r="F77" s="36"/>
      <c r="G77" s="36"/>
      <c r="H77" s="36"/>
      <c r="I77" s="36"/>
      <c r="J77" s="36"/>
      <c r="K77" s="36"/>
      <c r="L77" s="36"/>
      <c r="M77" s="36"/>
      <c r="N77" s="36"/>
      <c r="O77" s="36"/>
      <c r="P77" s="36"/>
    </row>
    <row r="78" spans="1:16" ht="14.25" customHeight="1">
      <c r="B78" s="36"/>
      <c r="C78" s="36"/>
      <c r="D78" s="36"/>
      <c r="E78" s="36"/>
      <c r="F78" s="36"/>
      <c r="G78" s="36"/>
      <c r="H78" s="36"/>
      <c r="I78" s="36"/>
      <c r="J78" s="36"/>
      <c r="K78" s="36"/>
      <c r="L78" s="36"/>
      <c r="M78" s="36"/>
      <c r="N78" s="36"/>
      <c r="O78" s="36"/>
      <c r="P78" s="36"/>
    </row>
    <row r="79" spans="1:16">
      <c r="A79" s="37"/>
      <c r="B79" s="977"/>
      <c r="C79" s="977"/>
      <c r="D79" s="977"/>
      <c r="E79" s="977"/>
      <c r="F79" s="977"/>
      <c r="G79" s="977"/>
      <c r="H79" s="977"/>
      <c r="I79" s="977"/>
      <c r="J79" s="977"/>
      <c r="K79" s="977"/>
      <c r="L79" s="977"/>
      <c r="M79" s="977"/>
      <c r="N79" s="977"/>
      <c r="O79" s="977"/>
      <c r="P79" s="977"/>
    </row>
    <row r="80" spans="1:16" ht="14.25">
      <c r="A80" s="37"/>
      <c r="B80" s="38"/>
      <c r="C80" s="38"/>
      <c r="D80" s="38"/>
      <c r="E80" s="38"/>
      <c r="F80" s="38"/>
      <c r="G80" s="38"/>
      <c r="H80" s="38"/>
      <c r="I80" s="38"/>
      <c r="J80" s="38"/>
      <c r="K80" s="38"/>
      <c r="L80" s="38"/>
      <c r="M80" s="38"/>
      <c r="N80" s="38"/>
      <c r="O80" s="38"/>
      <c r="P80" s="38"/>
    </row>
  </sheetData>
  <mergeCells count="91">
    <mergeCell ref="A1:E1"/>
    <mergeCell ref="K1:P1"/>
    <mergeCell ref="B2:P2"/>
    <mergeCell ref="B4:D4"/>
    <mergeCell ref="H4:J4"/>
    <mergeCell ref="K4:P4"/>
    <mergeCell ref="B13:C13"/>
    <mergeCell ref="D13:H13"/>
    <mergeCell ref="J13:O13"/>
    <mergeCell ref="H5:J5"/>
    <mergeCell ref="K5:P5"/>
    <mergeCell ref="N8:O8"/>
    <mergeCell ref="B9:M9"/>
    <mergeCell ref="N9:O9"/>
    <mergeCell ref="B10:M10"/>
    <mergeCell ref="N10:O10"/>
    <mergeCell ref="B11:M11"/>
    <mergeCell ref="N11:O11"/>
    <mergeCell ref="B12:C12"/>
    <mergeCell ref="D12:I12"/>
    <mergeCell ref="J12:P12"/>
    <mergeCell ref="B14:C14"/>
    <mergeCell ref="D14:H14"/>
    <mergeCell ref="J14:O14"/>
    <mergeCell ref="B15:C15"/>
    <mergeCell ref="D15:H15"/>
    <mergeCell ref="J15:O15"/>
    <mergeCell ref="B16:C16"/>
    <mergeCell ref="D16:H16"/>
    <mergeCell ref="J16:O16"/>
    <mergeCell ref="B17:C17"/>
    <mergeCell ref="D17:H17"/>
    <mergeCell ref="J17:O17"/>
    <mergeCell ref="B18:C18"/>
    <mergeCell ref="D18:H18"/>
    <mergeCell ref="J18:O18"/>
    <mergeCell ref="B19:C19"/>
    <mergeCell ref="D19:H19"/>
    <mergeCell ref="J19:O19"/>
    <mergeCell ref="B21:D21"/>
    <mergeCell ref="B22:P32"/>
    <mergeCell ref="A36:E36"/>
    <mergeCell ref="K36:P36"/>
    <mergeCell ref="H37:J37"/>
    <mergeCell ref="K37:P37"/>
    <mergeCell ref="H38:J38"/>
    <mergeCell ref="K38:P38"/>
    <mergeCell ref="B40:M40"/>
    <mergeCell ref="N40:O40"/>
    <mergeCell ref="B41:M41"/>
    <mergeCell ref="N41:O41"/>
    <mergeCell ref="N45:O45"/>
    <mergeCell ref="C46:M46"/>
    <mergeCell ref="N46:O46"/>
    <mergeCell ref="D48:I48"/>
    <mergeCell ref="J48:P48"/>
    <mergeCell ref="B47:P47"/>
    <mergeCell ref="B48:C48"/>
    <mergeCell ref="B42:B46"/>
    <mergeCell ref="C42:M42"/>
    <mergeCell ref="N42:O42"/>
    <mergeCell ref="C43:M43"/>
    <mergeCell ref="N43:O43"/>
    <mergeCell ref="C44:M44"/>
    <mergeCell ref="N44:O44"/>
    <mergeCell ref="C45:M45"/>
    <mergeCell ref="B50:C50"/>
    <mergeCell ref="D50:H50"/>
    <mergeCell ref="J50:O50"/>
    <mergeCell ref="B49:C49"/>
    <mergeCell ref="D49:H49"/>
    <mergeCell ref="J49:O49"/>
    <mergeCell ref="B51:C51"/>
    <mergeCell ref="D51:H51"/>
    <mergeCell ref="J51:O51"/>
    <mergeCell ref="B52:C52"/>
    <mergeCell ref="D52:H52"/>
    <mergeCell ref="J52:O52"/>
    <mergeCell ref="B53:C53"/>
    <mergeCell ref="D53:H53"/>
    <mergeCell ref="J53:O53"/>
    <mergeCell ref="B57:D57"/>
    <mergeCell ref="B58:P59"/>
    <mergeCell ref="B60:P64"/>
    <mergeCell ref="B66:P76"/>
    <mergeCell ref="B54:C54"/>
    <mergeCell ref="D54:H54"/>
    <mergeCell ref="J54:O54"/>
    <mergeCell ref="B55:C55"/>
    <mergeCell ref="D55:H55"/>
    <mergeCell ref="J55:O55"/>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6:P65546 JG65546:JL65546 TC65546:TH65546 ACY65546:ADD65546 AMU65546:AMZ65546 AWQ65546:AWV65546 BGM65546:BGR65546 BQI65546:BQN65546 CAE65546:CAJ65546 CKA65546:CKF65546 CTW65546:CUB65546 DDS65546:DDX65546 DNO65546:DNT65546 DXK65546:DXP65546 EHG65546:EHL65546 ERC65546:ERH65546 FAY65546:FBD65546 FKU65546:FKZ65546 FUQ65546:FUV65546 GEM65546:GER65546 GOI65546:GON65546 GYE65546:GYJ65546 HIA65546:HIF65546 HRW65546:HSB65546 IBS65546:IBX65546 ILO65546:ILT65546 IVK65546:IVP65546 JFG65546:JFL65546 JPC65546:JPH65546 JYY65546:JZD65546 KIU65546:KIZ65546 KSQ65546:KSV65546 LCM65546:LCR65546 LMI65546:LMN65546 LWE65546:LWJ65546 MGA65546:MGF65546 MPW65546:MQB65546 MZS65546:MZX65546 NJO65546:NJT65546 NTK65546:NTP65546 ODG65546:ODL65546 ONC65546:ONH65546 OWY65546:OXD65546 PGU65546:PGZ65546 PQQ65546:PQV65546 QAM65546:QAR65546 QKI65546:QKN65546 QUE65546:QUJ65546 REA65546:REF65546 RNW65546:ROB65546 RXS65546:RXX65546 SHO65546:SHT65546 SRK65546:SRP65546 TBG65546:TBL65546 TLC65546:TLH65546 TUY65546:TVD65546 UEU65546:UEZ65546 UOQ65546:UOV65546 UYM65546:UYR65546 VII65546:VIN65546 VSE65546:VSJ65546 WCA65546:WCF65546 WLW65546:WMB65546 WVS65546:WVX65546 K131082:P131082 JG131082:JL131082 TC131082:TH131082 ACY131082:ADD131082 AMU131082:AMZ131082 AWQ131082:AWV131082 BGM131082:BGR131082 BQI131082:BQN131082 CAE131082:CAJ131082 CKA131082:CKF131082 CTW131082:CUB131082 DDS131082:DDX131082 DNO131082:DNT131082 DXK131082:DXP131082 EHG131082:EHL131082 ERC131082:ERH131082 FAY131082:FBD131082 FKU131082:FKZ131082 FUQ131082:FUV131082 GEM131082:GER131082 GOI131082:GON131082 GYE131082:GYJ131082 HIA131082:HIF131082 HRW131082:HSB131082 IBS131082:IBX131082 ILO131082:ILT131082 IVK131082:IVP131082 JFG131082:JFL131082 JPC131082:JPH131082 JYY131082:JZD131082 KIU131082:KIZ131082 KSQ131082:KSV131082 LCM131082:LCR131082 LMI131082:LMN131082 LWE131082:LWJ131082 MGA131082:MGF131082 MPW131082:MQB131082 MZS131082:MZX131082 NJO131082:NJT131082 NTK131082:NTP131082 ODG131082:ODL131082 ONC131082:ONH131082 OWY131082:OXD131082 PGU131082:PGZ131082 PQQ131082:PQV131082 QAM131082:QAR131082 QKI131082:QKN131082 QUE131082:QUJ131082 REA131082:REF131082 RNW131082:ROB131082 RXS131082:RXX131082 SHO131082:SHT131082 SRK131082:SRP131082 TBG131082:TBL131082 TLC131082:TLH131082 TUY131082:TVD131082 UEU131082:UEZ131082 UOQ131082:UOV131082 UYM131082:UYR131082 VII131082:VIN131082 VSE131082:VSJ131082 WCA131082:WCF131082 WLW131082:WMB131082 WVS131082:WVX131082 K196618:P196618 JG196618:JL196618 TC196618:TH196618 ACY196618:ADD196618 AMU196618:AMZ196618 AWQ196618:AWV196618 BGM196618:BGR196618 BQI196618:BQN196618 CAE196618:CAJ196618 CKA196618:CKF196618 CTW196618:CUB196618 DDS196618:DDX196618 DNO196618:DNT196618 DXK196618:DXP196618 EHG196618:EHL196618 ERC196618:ERH196618 FAY196618:FBD196618 FKU196618:FKZ196618 FUQ196618:FUV196618 GEM196618:GER196618 GOI196618:GON196618 GYE196618:GYJ196618 HIA196618:HIF196618 HRW196618:HSB196618 IBS196618:IBX196618 ILO196618:ILT196618 IVK196618:IVP196618 JFG196618:JFL196618 JPC196618:JPH196618 JYY196618:JZD196618 KIU196618:KIZ196618 KSQ196618:KSV196618 LCM196618:LCR196618 LMI196618:LMN196618 LWE196618:LWJ196618 MGA196618:MGF196618 MPW196618:MQB196618 MZS196618:MZX196618 NJO196618:NJT196618 NTK196618:NTP196618 ODG196618:ODL196618 ONC196618:ONH196618 OWY196618:OXD196618 PGU196618:PGZ196618 PQQ196618:PQV196618 QAM196618:QAR196618 QKI196618:QKN196618 QUE196618:QUJ196618 REA196618:REF196618 RNW196618:ROB196618 RXS196618:RXX196618 SHO196618:SHT196618 SRK196618:SRP196618 TBG196618:TBL196618 TLC196618:TLH196618 TUY196618:TVD196618 UEU196618:UEZ196618 UOQ196618:UOV196618 UYM196618:UYR196618 VII196618:VIN196618 VSE196618:VSJ196618 WCA196618:WCF196618 WLW196618:WMB196618 WVS196618:WVX196618 K262154:P262154 JG262154:JL262154 TC262154:TH262154 ACY262154:ADD262154 AMU262154:AMZ262154 AWQ262154:AWV262154 BGM262154:BGR262154 BQI262154:BQN262154 CAE262154:CAJ262154 CKA262154:CKF262154 CTW262154:CUB262154 DDS262154:DDX262154 DNO262154:DNT262154 DXK262154:DXP262154 EHG262154:EHL262154 ERC262154:ERH262154 FAY262154:FBD262154 FKU262154:FKZ262154 FUQ262154:FUV262154 GEM262154:GER262154 GOI262154:GON262154 GYE262154:GYJ262154 HIA262154:HIF262154 HRW262154:HSB262154 IBS262154:IBX262154 ILO262154:ILT262154 IVK262154:IVP262154 JFG262154:JFL262154 JPC262154:JPH262154 JYY262154:JZD262154 KIU262154:KIZ262154 KSQ262154:KSV262154 LCM262154:LCR262154 LMI262154:LMN262154 LWE262154:LWJ262154 MGA262154:MGF262154 MPW262154:MQB262154 MZS262154:MZX262154 NJO262154:NJT262154 NTK262154:NTP262154 ODG262154:ODL262154 ONC262154:ONH262154 OWY262154:OXD262154 PGU262154:PGZ262154 PQQ262154:PQV262154 QAM262154:QAR262154 QKI262154:QKN262154 QUE262154:QUJ262154 REA262154:REF262154 RNW262154:ROB262154 RXS262154:RXX262154 SHO262154:SHT262154 SRK262154:SRP262154 TBG262154:TBL262154 TLC262154:TLH262154 TUY262154:TVD262154 UEU262154:UEZ262154 UOQ262154:UOV262154 UYM262154:UYR262154 VII262154:VIN262154 VSE262154:VSJ262154 WCA262154:WCF262154 WLW262154:WMB262154 WVS262154:WVX262154 K327690:P327690 JG327690:JL327690 TC327690:TH327690 ACY327690:ADD327690 AMU327690:AMZ327690 AWQ327690:AWV327690 BGM327690:BGR327690 BQI327690:BQN327690 CAE327690:CAJ327690 CKA327690:CKF327690 CTW327690:CUB327690 DDS327690:DDX327690 DNO327690:DNT327690 DXK327690:DXP327690 EHG327690:EHL327690 ERC327690:ERH327690 FAY327690:FBD327690 FKU327690:FKZ327690 FUQ327690:FUV327690 GEM327690:GER327690 GOI327690:GON327690 GYE327690:GYJ327690 HIA327690:HIF327690 HRW327690:HSB327690 IBS327690:IBX327690 ILO327690:ILT327690 IVK327690:IVP327690 JFG327690:JFL327690 JPC327690:JPH327690 JYY327690:JZD327690 KIU327690:KIZ327690 KSQ327690:KSV327690 LCM327690:LCR327690 LMI327690:LMN327690 LWE327690:LWJ327690 MGA327690:MGF327690 MPW327690:MQB327690 MZS327690:MZX327690 NJO327690:NJT327690 NTK327690:NTP327690 ODG327690:ODL327690 ONC327690:ONH327690 OWY327690:OXD327690 PGU327690:PGZ327690 PQQ327690:PQV327690 QAM327690:QAR327690 QKI327690:QKN327690 QUE327690:QUJ327690 REA327690:REF327690 RNW327690:ROB327690 RXS327690:RXX327690 SHO327690:SHT327690 SRK327690:SRP327690 TBG327690:TBL327690 TLC327690:TLH327690 TUY327690:TVD327690 UEU327690:UEZ327690 UOQ327690:UOV327690 UYM327690:UYR327690 VII327690:VIN327690 VSE327690:VSJ327690 WCA327690:WCF327690 WLW327690:WMB327690 WVS327690:WVX327690 K393226:P393226 JG393226:JL393226 TC393226:TH393226 ACY393226:ADD393226 AMU393226:AMZ393226 AWQ393226:AWV393226 BGM393226:BGR393226 BQI393226:BQN393226 CAE393226:CAJ393226 CKA393226:CKF393226 CTW393226:CUB393226 DDS393226:DDX393226 DNO393226:DNT393226 DXK393226:DXP393226 EHG393226:EHL393226 ERC393226:ERH393226 FAY393226:FBD393226 FKU393226:FKZ393226 FUQ393226:FUV393226 GEM393226:GER393226 GOI393226:GON393226 GYE393226:GYJ393226 HIA393226:HIF393226 HRW393226:HSB393226 IBS393226:IBX393226 ILO393226:ILT393226 IVK393226:IVP393226 JFG393226:JFL393226 JPC393226:JPH393226 JYY393226:JZD393226 KIU393226:KIZ393226 KSQ393226:KSV393226 LCM393226:LCR393226 LMI393226:LMN393226 LWE393226:LWJ393226 MGA393226:MGF393226 MPW393226:MQB393226 MZS393226:MZX393226 NJO393226:NJT393226 NTK393226:NTP393226 ODG393226:ODL393226 ONC393226:ONH393226 OWY393226:OXD393226 PGU393226:PGZ393226 PQQ393226:PQV393226 QAM393226:QAR393226 QKI393226:QKN393226 QUE393226:QUJ393226 REA393226:REF393226 RNW393226:ROB393226 RXS393226:RXX393226 SHO393226:SHT393226 SRK393226:SRP393226 TBG393226:TBL393226 TLC393226:TLH393226 TUY393226:TVD393226 UEU393226:UEZ393226 UOQ393226:UOV393226 UYM393226:UYR393226 VII393226:VIN393226 VSE393226:VSJ393226 WCA393226:WCF393226 WLW393226:WMB393226 WVS393226:WVX393226 K458762:P458762 JG458762:JL458762 TC458762:TH458762 ACY458762:ADD458762 AMU458762:AMZ458762 AWQ458762:AWV458762 BGM458762:BGR458762 BQI458762:BQN458762 CAE458762:CAJ458762 CKA458762:CKF458762 CTW458762:CUB458762 DDS458762:DDX458762 DNO458762:DNT458762 DXK458762:DXP458762 EHG458762:EHL458762 ERC458762:ERH458762 FAY458762:FBD458762 FKU458762:FKZ458762 FUQ458762:FUV458762 GEM458762:GER458762 GOI458762:GON458762 GYE458762:GYJ458762 HIA458762:HIF458762 HRW458762:HSB458762 IBS458762:IBX458762 ILO458762:ILT458762 IVK458762:IVP458762 JFG458762:JFL458762 JPC458762:JPH458762 JYY458762:JZD458762 KIU458762:KIZ458762 KSQ458762:KSV458762 LCM458762:LCR458762 LMI458762:LMN458762 LWE458762:LWJ458762 MGA458762:MGF458762 MPW458762:MQB458762 MZS458762:MZX458762 NJO458762:NJT458762 NTK458762:NTP458762 ODG458762:ODL458762 ONC458762:ONH458762 OWY458762:OXD458762 PGU458762:PGZ458762 PQQ458762:PQV458762 QAM458762:QAR458762 QKI458762:QKN458762 QUE458762:QUJ458762 REA458762:REF458762 RNW458762:ROB458762 RXS458762:RXX458762 SHO458762:SHT458762 SRK458762:SRP458762 TBG458762:TBL458762 TLC458762:TLH458762 TUY458762:TVD458762 UEU458762:UEZ458762 UOQ458762:UOV458762 UYM458762:UYR458762 VII458762:VIN458762 VSE458762:VSJ458762 WCA458762:WCF458762 WLW458762:WMB458762 WVS458762:WVX458762 K524298:P524298 JG524298:JL524298 TC524298:TH524298 ACY524298:ADD524298 AMU524298:AMZ524298 AWQ524298:AWV524298 BGM524298:BGR524298 BQI524298:BQN524298 CAE524298:CAJ524298 CKA524298:CKF524298 CTW524298:CUB524298 DDS524298:DDX524298 DNO524298:DNT524298 DXK524298:DXP524298 EHG524298:EHL524298 ERC524298:ERH524298 FAY524298:FBD524298 FKU524298:FKZ524298 FUQ524298:FUV524298 GEM524298:GER524298 GOI524298:GON524298 GYE524298:GYJ524298 HIA524298:HIF524298 HRW524298:HSB524298 IBS524298:IBX524298 ILO524298:ILT524298 IVK524298:IVP524298 JFG524298:JFL524298 JPC524298:JPH524298 JYY524298:JZD524298 KIU524298:KIZ524298 KSQ524298:KSV524298 LCM524298:LCR524298 LMI524298:LMN524298 LWE524298:LWJ524298 MGA524298:MGF524298 MPW524298:MQB524298 MZS524298:MZX524298 NJO524298:NJT524298 NTK524298:NTP524298 ODG524298:ODL524298 ONC524298:ONH524298 OWY524298:OXD524298 PGU524298:PGZ524298 PQQ524298:PQV524298 QAM524298:QAR524298 QKI524298:QKN524298 QUE524298:QUJ524298 REA524298:REF524298 RNW524298:ROB524298 RXS524298:RXX524298 SHO524298:SHT524298 SRK524298:SRP524298 TBG524298:TBL524298 TLC524298:TLH524298 TUY524298:TVD524298 UEU524298:UEZ524298 UOQ524298:UOV524298 UYM524298:UYR524298 VII524298:VIN524298 VSE524298:VSJ524298 WCA524298:WCF524298 WLW524298:WMB524298 WVS524298:WVX524298 K589834:P589834 JG589834:JL589834 TC589834:TH589834 ACY589834:ADD589834 AMU589834:AMZ589834 AWQ589834:AWV589834 BGM589834:BGR589834 BQI589834:BQN589834 CAE589834:CAJ589834 CKA589834:CKF589834 CTW589834:CUB589834 DDS589834:DDX589834 DNO589834:DNT589834 DXK589834:DXP589834 EHG589834:EHL589834 ERC589834:ERH589834 FAY589834:FBD589834 FKU589834:FKZ589834 FUQ589834:FUV589834 GEM589834:GER589834 GOI589834:GON589834 GYE589834:GYJ589834 HIA589834:HIF589834 HRW589834:HSB589834 IBS589834:IBX589834 ILO589834:ILT589834 IVK589834:IVP589834 JFG589834:JFL589834 JPC589834:JPH589834 JYY589834:JZD589834 KIU589834:KIZ589834 KSQ589834:KSV589834 LCM589834:LCR589834 LMI589834:LMN589834 LWE589834:LWJ589834 MGA589834:MGF589834 MPW589834:MQB589834 MZS589834:MZX589834 NJO589834:NJT589834 NTK589834:NTP589834 ODG589834:ODL589834 ONC589834:ONH589834 OWY589834:OXD589834 PGU589834:PGZ589834 PQQ589834:PQV589834 QAM589834:QAR589834 QKI589834:QKN589834 QUE589834:QUJ589834 REA589834:REF589834 RNW589834:ROB589834 RXS589834:RXX589834 SHO589834:SHT589834 SRK589834:SRP589834 TBG589834:TBL589834 TLC589834:TLH589834 TUY589834:TVD589834 UEU589834:UEZ589834 UOQ589834:UOV589834 UYM589834:UYR589834 VII589834:VIN589834 VSE589834:VSJ589834 WCA589834:WCF589834 WLW589834:WMB589834 WVS589834:WVX589834 K655370:P655370 JG655370:JL655370 TC655370:TH655370 ACY655370:ADD655370 AMU655370:AMZ655370 AWQ655370:AWV655370 BGM655370:BGR655370 BQI655370:BQN655370 CAE655370:CAJ655370 CKA655370:CKF655370 CTW655370:CUB655370 DDS655370:DDX655370 DNO655370:DNT655370 DXK655370:DXP655370 EHG655370:EHL655370 ERC655370:ERH655370 FAY655370:FBD655370 FKU655370:FKZ655370 FUQ655370:FUV655370 GEM655370:GER655370 GOI655370:GON655370 GYE655370:GYJ655370 HIA655370:HIF655370 HRW655370:HSB655370 IBS655370:IBX655370 ILO655370:ILT655370 IVK655370:IVP655370 JFG655370:JFL655370 JPC655370:JPH655370 JYY655370:JZD655370 KIU655370:KIZ655370 KSQ655370:KSV655370 LCM655370:LCR655370 LMI655370:LMN655370 LWE655370:LWJ655370 MGA655370:MGF655370 MPW655370:MQB655370 MZS655370:MZX655370 NJO655370:NJT655370 NTK655370:NTP655370 ODG655370:ODL655370 ONC655370:ONH655370 OWY655370:OXD655370 PGU655370:PGZ655370 PQQ655370:PQV655370 QAM655370:QAR655370 QKI655370:QKN655370 QUE655370:QUJ655370 REA655370:REF655370 RNW655370:ROB655370 RXS655370:RXX655370 SHO655370:SHT655370 SRK655370:SRP655370 TBG655370:TBL655370 TLC655370:TLH655370 TUY655370:TVD655370 UEU655370:UEZ655370 UOQ655370:UOV655370 UYM655370:UYR655370 VII655370:VIN655370 VSE655370:VSJ655370 WCA655370:WCF655370 WLW655370:WMB655370 WVS655370:WVX655370 K720906:P720906 JG720906:JL720906 TC720906:TH720906 ACY720906:ADD720906 AMU720906:AMZ720906 AWQ720906:AWV720906 BGM720906:BGR720906 BQI720906:BQN720906 CAE720906:CAJ720906 CKA720906:CKF720906 CTW720906:CUB720906 DDS720906:DDX720906 DNO720906:DNT720906 DXK720906:DXP720906 EHG720906:EHL720906 ERC720906:ERH720906 FAY720906:FBD720906 FKU720906:FKZ720906 FUQ720906:FUV720906 GEM720906:GER720906 GOI720906:GON720906 GYE720906:GYJ720906 HIA720906:HIF720906 HRW720906:HSB720906 IBS720906:IBX720906 ILO720906:ILT720906 IVK720906:IVP720906 JFG720906:JFL720906 JPC720906:JPH720906 JYY720906:JZD720906 KIU720906:KIZ720906 KSQ720906:KSV720906 LCM720906:LCR720906 LMI720906:LMN720906 LWE720906:LWJ720906 MGA720906:MGF720906 MPW720906:MQB720906 MZS720906:MZX720906 NJO720906:NJT720906 NTK720906:NTP720906 ODG720906:ODL720906 ONC720906:ONH720906 OWY720906:OXD720906 PGU720906:PGZ720906 PQQ720906:PQV720906 QAM720906:QAR720906 QKI720906:QKN720906 QUE720906:QUJ720906 REA720906:REF720906 RNW720906:ROB720906 RXS720906:RXX720906 SHO720906:SHT720906 SRK720906:SRP720906 TBG720906:TBL720906 TLC720906:TLH720906 TUY720906:TVD720906 UEU720906:UEZ720906 UOQ720906:UOV720906 UYM720906:UYR720906 VII720906:VIN720906 VSE720906:VSJ720906 WCA720906:WCF720906 WLW720906:WMB720906 WVS720906:WVX720906 K786442:P786442 JG786442:JL786442 TC786442:TH786442 ACY786442:ADD786442 AMU786442:AMZ786442 AWQ786442:AWV786442 BGM786442:BGR786442 BQI786442:BQN786442 CAE786442:CAJ786442 CKA786442:CKF786442 CTW786442:CUB786442 DDS786442:DDX786442 DNO786442:DNT786442 DXK786442:DXP786442 EHG786442:EHL786442 ERC786442:ERH786442 FAY786442:FBD786442 FKU786442:FKZ786442 FUQ786442:FUV786442 GEM786442:GER786442 GOI786442:GON786442 GYE786442:GYJ786442 HIA786442:HIF786442 HRW786442:HSB786442 IBS786442:IBX786442 ILO786442:ILT786442 IVK786442:IVP786442 JFG786442:JFL786442 JPC786442:JPH786442 JYY786442:JZD786442 KIU786442:KIZ786442 KSQ786442:KSV786442 LCM786442:LCR786442 LMI786442:LMN786442 LWE786442:LWJ786442 MGA786442:MGF786442 MPW786442:MQB786442 MZS786442:MZX786442 NJO786442:NJT786442 NTK786442:NTP786442 ODG786442:ODL786442 ONC786442:ONH786442 OWY786442:OXD786442 PGU786442:PGZ786442 PQQ786442:PQV786442 QAM786442:QAR786442 QKI786442:QKN786442 QUE786442:QUJ786442 REA786442:REF786442 RNW786442:ROB786442 RXS786442:RXX786442 SHO786442:SHT786442 SRK786442:SRP786442 TBG786442:TBL786442 TLC786442:TLH786442 TUY786442:TVD786442 UEU786442:UEZ786442 UOQ786442:UOV786442 UYM786442:UYR786442 VII786442:VIN786442 VSE786442:VSJ786442 WCA786442:WCF786442 WLW786442:WMB786442 WVS786442:WVX786442 K851978:P851978 JG851978:JL851978 TC851978:TH851978 ACY851978:ADD851978 AMU851978:AMZ851978 AWQ851978:AWV851978 BGM851978:BGR851978 BQI851978:BQN851978 CAE851978:CAJ851978 CKA851978:CKF851978 CTW851978:CUB851978 DDS851978:DDX851978 DNO851978:DNT851978 DXK851978:DXP851978 EHG851978:EHL851978 ERC851978:ERH851978 FAY851978:FBD851978 FKU851978:FKZ851978 FUQ851978:FUV851978 GEM851978:GER851978 GOI851978:GON851978 GYE851978:GYJ851978 HIA851978:HIF851978 HRW851978:HSB851978 IBS851978:IBX851978 ILO851978:ILT851978 IVK851978:IVP851978 JFG851978:JFL851978 JPC851978:JPH851978 JYY851978:JZD851978 KIU851978:KIZ851978 KSQ851978:KSV851978 LCM851978:LCR851978 LMI851978:LMN851978 LWE851978:LWJ851978 MGA851978:MGF851978 MPW851978:MQB851978 MZS851978:MZX851978 NJO851978:NJT851978 NTK851978:NTP851978 ODG851978:ODL851978 ONC851978:ONH851978 OWY851978:OXD851978 PGU851978:PGZ851978 PQQ851978:PQV851978 QAM851978:QAR851978 QKI851978:QKN851978 QUE851978:QUJ851978 REA851978:REF851978 RNW851978:ROB851978 RXS851978:RXX851978 SHO851978:SHT851978 SRK851978:SRP851978 TBG851978:TBL851978 TLC851978:TLH851978 TUY851978:TVD851978 UEU851978:UEZ851978 UOQ851978:UOV851978 UYM851978:UYR851978 VII851978:VIN851978 VSE851978:VSJ851978 WCA851978:WCF851978 WLW851978:WMB851978 WVS851978:WVX851978 K917514:P917514 JG917514:JL917514 TC917514:TH917514 ACY917514:ADD917514 AMU917514:AMZ917514 AWQ917514:AWV917514 BGM917514:BGR917514 BQI917514:BQN917514 CAE917514:CAJ917514 CKA917514:CKF917514 CTW917514:CUB917514 DDS917514:DDX917514 DNO917514:DNT917514 DXK917514:DXP917514 EHG917514:EHL917514 ERC917514:ERH917514 FAY917514:FBD917514 FKU917514:FKZ917514 FUQ917514:FUV917514 GEM917514:GER917514 GOI917514:GON917514 GYE917514:GYJ917514 HIA917514:HIF917514 HRW917514:HSB917514 IBS917514:IBX917514 ILO917514:ILT917514 IVK917514:IVP917514 JFG917514:JFL917514 JPC917514:JPH917514 JYY917514:JZD917514 KIU917514:KIZ917514 KSQ917514:KSV917514 LCM917514:LCR917514 LMI917514:LMN917514 LWE917514:LWJ917514 MGA917514:MGF917514 MPW917514:MQB917514 MZS917514:MZX917514 NJO917514:NJT917514 NTK917514:NTP917514 ODG917514:ODL917514 ONC917514:ONH917514 OWY917514:OXD917514 PGU917514:PGZ917514 PQQ917514:PQV917514 QAM917514:QAR917514 QKI917514:QKN917514 QUE917514:QUJ917514 REA917514:REF917514 RNW917514:ROB917514 RXS917514:RXX917514 SHO917514:SHT917514 SRK917514:SRP917514 TBG917514:TBL917514 TLC917514:TLH917514 TUY917514:TVD917514 UEU917514:UEZ917514 UOQ917514:UOV917514 UYM917514:UYR917514 VII917514:VIN917514 VSE917514:VSJ917514 WCA917514:WCF917514 WLW917514:WMB917514 WVS917514:WVX917514 K983050:P983050 JG983050:JL983050 TC983050:TH983050 ACY983050:ADD983050 AMU983050:AMZ983050 AWQ983050:AWV983050 BGM983050:BGR983050 BQI983050:BQN983050 CAE983050:CAJ983050 CKA983050:CKF983050 CTW983050:CUB983050 DDS983050:DDX983050 DNO983050:DNT983050 DXK983050:DXP983050 EHG983050:EHL983050 ERC983050:ERH983050 FAY983050:FBD983050 FKU983050:FKZ983050 FUQ983050:FUV983050 GEM983050:GER983050 GOI983050:GON983050 GYE983050:GYJ983050 HIA983050:HIF983050 HRW983050:HSB983050 IBS983050:IBX983050 ILO983050:ILT983050 IVK983050:IVP983050 JFG983050:JFL983050 JPC983050:JPH983050 JYY983050:JZD983050 KIU983050:KIZ983050 KSQ983050:KSV983050 LCM983050:LCR983050 LMI983050:LMN983050 LWE983050:LWJ983050 MGA983050:MGF983050 MPW983050:MQB983050 MZS983050:MZX983050 NJO983050:NJT983050 NTK983050:NTP983050 ODG983050:ODL983050 ONC983050:ONH983050 OWY983050:OXD983050 PGU983050:PGZ983050 PQQ983050:PQV983050 QAM983050:QAR983050 QKI983050:QKN983050 QUE983050:QUJ983050 REA983050:REF983050 RNW983050:ROB983050 RXS983050:RXX983050 SHO983050:SHT983050 SRK983050:SRP983050 TBG983050:TBL983050 TLC983050:TLH983050 TUY983050:TVD983050 UEU983050:UEZ983050 UOQ983050:UOV983050 UYM983050:UYR983050 VII983050:VIN983050 VSE983050:VSJ983050 WCA983050:WCF983050 WLW983050:WMB983050 WVS983050:WVX983050 K37:P37" xr:uid="{3F794DC0-845B-4D71-9FAB-A7F385152AE7}"/>
  </dataValidations>
  <pageMargins left="0.7" right="0.7" top="0.75" bottom="0.75" header="0.3" footer="0.3"/>
  <pageSetup paperSize="9" scale="96" orientation="portrait" r:id="rId1"/>
  <rowBreaks count="1" manualBreakCount="1">
    <brk id="56" max="15"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8E4B4-AE2B-4600-AE8A-E9846E9AB323}">
  <sheetPr>
    <tabColor theme="9"/>
  </sheetPr>
  <dimension ref="A1:K74"/>
  <sheetViews>
    <sheetView zoomScaleNormal="100" zoomScaleSheetLayoutView="115" workbookViewId="0">
      <selection activeCell="H6" sqref="H6:I6"/>
    </sheetView>
  </sheetViews>
  <sheetFormatPr defaultRowHeight="13.5"/>
  <cols>
    <col min="1" max="4" width="2.625" style="684" customWidth="1"/>
    <col min="5" max="5" width="9.625" style="684" customWidth="1"/>
    <col min="6" max="6" width="15.625" style="684" customWidth="1"/>
    <col min="7" max="7" width="21.75" style="684" customWidth="1"/>
    <col min="8" max="9" width="15.625" style="684" customWidth="1"/>
    <col min="10" max="10" width="9.625" style="684" customWidth="1"/>
    <col min="11" max="256" width="9" style="684"/>
    <col min="257" max="260" width="2.625" style="684" customWidth="1"/>
    <col min="261" max="261" width="9.625" style="684" customWidth="1"/>
    <col min="262" max="262" width="15.625" style="684" customWidth="1"/>
    <col min="263" max="263" width="21.75" style="684" customWidth="1"/>
    <col min="264" max="265" width="15.625" style="684" customWidth="1"/>
    <col min="266" max="266" width="9.625" style="684" customWidth="1"/>
    <col min="267" max="512" width="9" style="684"/>
    <col min="513" max="516" width="2.625" style="684" customWidth="1"/>
    <col min="517" max="517" width="9.625" style="684" customWidth="1"/>
    <col min="518" max="518" width="15.625" style="684" customWidth="1"/>
    <col min="519" max="519" width="21.75" style="684" customWidth="1"/>
    <col min="520" max="521" width="15.625" style="684" customWidth="1"/>
    <col min="522" max="522" width="9.625" style="684" customWidth="1"/>
    <col min="523" max="768" width="9" style="684"/>
    <col min="769" max="772" width="2.625" style="684" customWidth="1"/>
    <col min="773" max="773" width="9.625" style="684" customWidth="1"/>
    <col min="774" max="774" width="15.625" style="684" customWidth="1"/>
    <col min="775" max="775" width="21.75" style="684" customWidth="1"/>
    <col min="776" max="777" width="15.625" style="684" customWidth="1"/>
    <col min="778" max="778" width="9.625" style="684" customWidth="1"/>
    <col min="779" max="1024" width="9" style="684"/>
    <col min="1025" max="1028" width="2.625" style="684" customWidth="1"/>
    <col min="1029" max="1029" width="9.625" style="684" customWidth="1"/>
    <col min="1030" max="1030" width="15.625" style="684" customWidth="1"/>
    <col min="1031" max="1031" width="21.75" style="684" customWidth="1"/>
    <col min="1032" max="1033" width="15.625" style="684" customWidth="1"/>
    <col min="1034" max="1034" width="9.625" style="684" customWidth="1"/>
    <col min="1035" max="1280" width="9" style="684"/>
    <col min="1281" max="1284" width="2.625" style="684" customWidth="1"/>
    <col min="1285" max="1285" width="9.625" style="684" customWidth="1"/>
    <col min="1286" max="1286" width="15.625" style="684" customWidth="1"/>
    <col min="1287" max="1287" width="21.75" style="684" customWidth="1"/>
    <col min="1288" max="1289" width="15.625" style="684" customWidth="1"/>
    <col min="1290" max="1290" width="9.625" style="684" customWidth="1"/>
    <col min="1291" max="1536" width="9" style="684"/>
    <col min="1537" max="1540" width="2.625" style="684" customWidth="1"/>
    <col min="1541" max="1541" width="9.625" style="684" customWidth="1"/>
    <col min="1542" max="1542" width="15.625" style="684" customWidth="1"/>
    <col min="1543" max="1543" width="21.75" style="684" customWidth="1"/>
    <col min="1544" max="1545" width="15.625" style="684" customWidth="1"/>
    <col min="1546" max="1546" width="9.625" style="684" customWidth="1"/>
    <col min="1547" max="1792" width="9" style="684"/>
    <col min="1793" max="1796" width="2.625" style="684" customWidth="1"/>
    <col min="1797" max="1797" width="9.625" style="684" customWidth="1"/>
    <col min="1798" max="1798" width="15.625" style="684" customWidth="1"/>
    <col min="1799" max="1799" width="21.75" style="684" customWidth="1"/>
    <col min="1800" max="1801" width="15.625" style="684" customWidth="1"/>
    <col min="1802" max="1802" width="9.625" style="684" customWidth="1"/>
    <col min="1803" max="2048" width="9" style="684"/>
    <col min="2049" max="2052" width="2.625" style="684" customWidth="1"/>
    <col min="2053" max="2053" width="9.625" style="684" customWidth="1"/>
    <col min="2054" max="2054" width="15.625" style="684" customWidth="1"/>
    <col min="2055" max="2055" width="21.75" style="684" customWidth="1"/>
    <col min="2056" max="2057" width="15.625" style="684" customWidth="1"/>
    <col min="2058" max="2058" width="9.625" style="684" customWidth="1"/>
    <col min="2059" max="2304" width="9" style="684"/>
    <col min="2305" max="2308" width="2.625" style="684" customWidth="1"/>
    <col min="2309" max="2309" width="9.625" style="684" customWidth="1"/>
    <col min="2310" max="2310" width="15.625" style="684" customWidth="1"/>
    <col min="2311" max="2311" width="21.75" style="684" customWidth="1"/>
    <col min="2312" max="2313" width="15.625" style="684" customWidth="1"/>
    <col min="2314" max="2314" width="9.625" style="684" customWidth="1"/>
    <col min="2315" max="2560" width="9" style="684"/>
    <col min="2561" max="2564" width="2.625" style="684" customWidth="1"/>
    <col min="2565" max="2565" width="9.625" style="684" customWidth="1"/>
    <col min="2566" max="2566" width="15.625" style="684" customWidth="1"/>
    <col min="2567" max="2567" width="21.75" style="684" customWidth="1"/>
    <col min="2568" max="2569" width="15.625" style="684" customWidth="1"/>
    <col min="2570" max="2570" width="9.625" style="684" customWidth="1"/>
    <col min="2571" max="2816" width="9" style="684"/>
    <col min="2817" max="2820" width="2.625" style="684" customWidth="1"/>
    <col min="2821" max="2821" width="9.625" style="684" customWidth="1"/>
    <col min="2822" max="2822" width="15.625" style="684" customWidth="1"/>
    <col min="2823" max="2823" width="21.75" style="684" customWidth="1"/>
    <col min="2824" max="2825" width="15.625" style="684" customWidth="1"/>
    <col min="2826" max="2826" width="9.625" style="684" customWidth="1"/>
    <col min="2827" max="3072" width="9" style="684"/>
    <col min="3073" max="3076" width="2.625" style="684" customWidth="1"/>
    <col min="3077" max="3077" width="9.625" style="684" customWidth="1"/>
    <col min="3078" max="3078" width="15.625" style="684" customWidth="1"/>
    <col min="3079" max="3079" width="21.75" style="684" customWidth="1"/>
    <col min="3080" max="3081" width="15.625" style="684" customWidth="1"/>
    <col min="3082" max="3082" width="9.625" style="684" customWidth="1"/>
    <col min="3083" max="3328" width="9" style="684"/>
    <col min="3329" max="3332" width="2.625" style="684" customWidth="1"/>
    <col min="3333" max="3333" width="9.625" style="684" customWidth="1"/>
    <col min="3334" max="3334" width="15.625" style="684" customWidth="1"/>
    <col min="3335" max="3335" width="21.75" style="684" customWidth="1"/>
    <col min="3336" max="3337" width="15.625" style="684" customWidth="1"/>
    <col min="3338" max="3338" width="9.625" style="684" customWidth="1"/>
    <col min="3339" max="3584" width="9" style="684"/>
    <col min="3585" max="3588" width="2.625" style="684" customWidth="1"/>
    <col min="3589" max="3589" width="9.625" style="684" customWidth="1"/>
    <col min="3590" max="3590" width="15.625" style="684" customWidth="1"/>
    <col min="3591" max="3591" width="21.75" style="684" customWidth="1"/>
    <col min="3592" max="3593" width="15.625" style="684" customWidth="1"/>
    <col min="3594" max="3594" width="9.625" style="684" customWidth="1"/>
    <col min="3595" max="3840" width="9" style="684"/>
    <col min="3841" max="3844" width="2.625" style="684" customWidth="1"/>
    <col min="3845" max="3845" width="9.625" style="684" customWidth="1"/>
    <col min="3846" max="3846" width="15.625" style="684" customWidth="1"/>
    <col min="3847" max="3847" width="21.75" style="684" customWidth="1"/>
    <col min="3848" max="3849" width="15.625" style="684" customWidth="1"/>
    <col min="3850" max="3850" width="9.625" style="684" customWidth="1"/>
    <col min="3851" max="4096" width="9" style="684"/>
    <col min="4097" max="4100" width="2.625" style="684" customWidth="1"/>
    <col min="4101" max="4101" width="9.625" style="684" customWidth="1"/>
    <col min="4102" max="4102" width="15.625" style="684" customWidth="1"/>
    <col min="4103" max="4103" width="21.75" style="684" customWidth="1"/>
    <col min="4104" max="4105" width="15.625" style="684" customWidth="1"/>
    <col min="4106" max="4106" width="9.625" style="684" customWidth="1"/>
    <col min="4107" max="4352" width="9" style="684"/>
    <col min="4353" max="4356" width="2.625" style="684" customWidth="1"/>
    <col min="4357" max="4357" width="9.625" style="684" customWidth="1"/>
    <col min="4358" max="4358" width="15.625" style="684" customWidth="1"/>
    <col min="4359" max="4359" width="21.75" style="684" customWidth="1"/>
    <col min="4360" max="4361" width="15.625" style="684" customWidth="1"/>
    <col min="4362" max="4362" width="9.625" style="684" customWidth="1"/>
    <col min="4363" max="4608" width="9" style="684"/>
    <col min="4609" max="4612" width="2.625" style="684" customWidth="1"/>
    <col min="4613" max="4613" width="9.625" style="684" customWidth="1"/>
    <col min="4614" max="4614" width="15.625" style="684" customWidth="1"/>
    <col min="4615" max="4615" width="21.75" style="684" customWidth="1"/>
    <col min="4616" max="4617" width="15.625" style="684" customWidth="1"/>
    <col min="4618" max="4618" width="9.625" style="684" customWidth="1"/>
    <col min="4619" max="4864" width="9" style="684"/>
    <col min="4865" max="4868" width="2.625" style="684" customWidth="1"/>
    <col min="4869" max="4869" width="9.625" style="684" customWidth="1"/>
    <col min="4870" max="4870" width="15.625" style="684" customWidth="1"/>
    <col min="4871" max="4871" width="21.75" style="684" customWidth="1"/>
    <col min="4872" max="4873" width="15.625" style="684" customWidth="1"/>
    <col min="4874" max="4874" width="9.625" style="684" customWidth="1"/>
    <col min="4875" max="5120" width="9" style="684"/>
    <col min="5121" max="5124" width="2.625" style="684" customWidth="1"/>
    <col min="5125" max="5125" width="9.625" style="684" customWidth="1"/>
    <col min="5126" max="5126" width="15.625" style="684" customWidth="1"/>
    <col min="5127" max="5127" width="21.75" style="684" customWidth="1"/>
    <col min="5128" max="5129" width="15.625" style="684" customWidth="1"/>
    <col min="5130" max="5130" width="9.625" style="684" customWidth="1"/>
    <col min="5131" max="5376" width="9" style="684"/>
    <col min="5377" max="5380" width="2.625" style="684" customWidth="1"/>
    <col min="5381" max="5381" width="9.625" style="684" customWidth="1"/>
    <col min="5382" max="5382" width="15.625" style="684" customWidth="1"/>
    <col min="5383" max="5383" width="21.75" style="684" customWidth="1"/>
    <col min="5384" max="5385" width="15.625" style="684" customWidth="1"/>
    <col min="5386" max="5386" width="9.625" style="684" customWidth="1"/>
    <col min="5387" max="5632" width="9" style="684"/>
    <col min="5633" max="5636" width="2.625" style="684" customWidth="1"/>
    <col min="5637" max="5637" width="9.625" style="684" customWidth="1"/>
    <col min="5638" max="5638" width="15.625" style="684" customWidth="1"/>
    <col min="5639" max="5639" width="21.75" style="684" customWidth="1"/>
    <col min="5640" max="5641" width="15.625" style="684" customWidth="1"/>
    <col min="5642" max="5642" width="9.625" style="684" customWidth="1"/>
    <col min="5643" max="5888" width="9" style="684"/>
    <col min="5889" max="5892" width="2.625" style="684" customWidth="1"/>
    <col min="5893" max="5893" width="9.625" style="684" customWidth="1"/>
    <col min="5894" max="5894" width="15.625" style="684" customWidth="1"/>
    <col min="5895" max="5895" width="21.75" style="684" customWidth="1"/>
    <col min="5896" max="5897" width="15.625" style="684" customWidth="1"/>
    <col min="5898" max="5898" width="9.625" style="684" customWidth="1"/>
    <col min="5899" max="6144" width="9" style="684"/>
    <col min="6145" max="6148" width="2.625" style="684" customWidth="1"/>
    <col min="6149" max="6149" width="9.625" style="684" customWidth="1"/>
    <col min="6150" max="6150" width="15.625" style="684" customWidth="1"/>
    <col min="6151" max="6151" width="21.75" style="684" customWidth="1"/>
    <col min="6152" max="6153" width="15.625" style="684" customWidth="1"/>
    <col min="6154" max="6154" width="9.625" style="684" customWidth="1"/>
    <col min="6155" max="6400" width="9" style="684"/>
    <col min="6401" max="6404" width="2.625" style="684" customWidth="1"/>
    <col min="6405" max="6405" width="9.625" style="684" customWidth="1"/>
    <col min="6406" max="6406" width="15.625" style="684" customWidth="1"/>
    <col min="6407" max="6407" width="21.75" style="684" customWidth="1"/>
    <col min="6408" max="6409" width="15.625" style="684" customWidth="1"/>
    <col min="6410" max="6410" width="9.625" style="684" customWidth="1"/>
    <col min="6411" max="6656" width="9" style="684"/>
    <col min="6657" max="6660" width="2.625" style="684" customWidth="1"/>
    <col min="6661" max="6661" width="9.625" style="684" customWidth="1"/>
    <col min="6662" max="6662" width="15.625" style="684" customWidth="1"/>
    <col min="6663" max="6663" width="21.75" style="684" customWidth="1"/>
    <col min="6664" max="6665" width="15.625" style="684" customWidth="1"/>
    <col min="6666" max="6666" width="9.625" style="684" customWidth="1"/>
    <col min="6667" max="6912" width="9" style="684"/>
    <col min="6913" max="6916" width="2.625" style="684" customWidth="1"/>
    <col min="6917" max="6917" width="9.625" style="684" customWidth="1"/>
    <col min="6918" max="6918" width="15.625" style="684" customWidth="1"/>
    <col min="6919" max="6919" width="21.75" style="684" customWidth="1"/>
    <col min="6920" max="6921" width="15.625" style="684" customWidth="1"/>
    <col min="6922" max="6922" width="9.625" style="684" customWidth="1"/>
    <col min="6923" max="7168" width="9" style="684"/>
    <col min="7169" max="7172" width="2.625" style="684" customWidth="1"/>
    <col min="7173" max="7173" width="9.625" style="684" customWidth="1"/>
    <col min="7174" max="7174" width="15.625" style="684" customWidth="1"/>
    <col min="7175" max="7175" width="21.75" style="684" customWidth="1"/>
    <col min="7176" max="7177" width="15.625" style="684" customWidth="1"/>
    <col min="7178" max="7178" width="9.625" style="684" customWidth="1"/>
    <col min="7179" max="7424" width="9" style="684"/>
    <col min="7425" max="7428" width="2.625" style="684" customWidth="1"/>
    <col min="7429" max="7429" width="9.625" style="684" customWidth="1"/>
    <col min="7430" max="7430" width="15.625" style="684" customWidth="1"/>
    <col min="7431" max="7431" width="21.75" style="684" customWidth="1"/>
    <col min="7432" max="7433" width="15.625" style="684" customWidth="1"/>
    <col min="7434" max="7434" width="9.625" style="684" customWidth="1"/>
    <col min="7435" max="7680" width="9" style="684"/>
    <col min="7681" max="7684" width="2.625" style="684" customWidth="1"/>
    <col min="7685" max="7685" width="9.625" style="684" customWidth="1"/>
    <col min="7686" max="7686" width="15.625" style="684" customWidth="1"/>
    <col min="7687" max="7687" width="21.75" style="684" customWidth="1"/>
    <col min="7688" max="7689" width="15.625" style="684" customWidth="1"/>
    <col min="7690" max="7690" width="9.625" style="684" customWidth="1"/>
    <col min="7691" max="7936" width="9" style="684"/>
    <col min="7937" max="7940" width="2.625" style="684" customWidth="1"/>
    <col min="7941" max="7941" width="9.625" style="684" customWidth="1"/>
    <col min="7942" max="7942" width="15.625" style="684" customWidth="1"/>
    <col min="7943" max="7943" width="21.75" style="684" customWidth="1"/>
    <col min="7944" max="7945" width="15.625" style="684" customWidth="1"/>
    <col min="7946" max="7946" width="9.625" style="684" customWidth="1"/>
    <col min="7947" max="8192" width="9" style="684"/>
    <col min="8193" max="8196" width="2.625" style="684" customWidth="1"/>
    <col min="8197" max="8197" width="9.625" style="684" customWidth="1"/>
    <col min="8198" max="8198" width="15.625" style="684" customWidth="1"/>
    <col min="8199" max="8199" width="21.75" style="684" customWidth="1"/>
    <col min="8200" max="8201" width="15.625" style="684" customWidth="1"/>
    <col min="8202" max="8202" width="9.625" style="684" customWidth="1"/>
    <col min="8203" max="8448" width="9" style="684"/>
    <col min="8449" max="8452" width="2.625" style="684" customWidth="1"/>
    <col min="8453" max="8453" width="9.625" style="684" customWidth="1"/>
    <col min="8454" max="8454" width="15.625" style="684" customWidth="1"/>
    <col min="8455" max="8455" width="21.75" style="684" customWidth="1"/>
    <col min="8456" max="8457" width="15.625" style="684" customWidth="1"/>
    <col min="8458" max="8458" width="9.625" style="684" customWidth="1"/>
    <col min="8459" max="8704" width="9" style="684"/>
    <col min="8705" max="8708" width="2.625" style="684" customWidth="1"/>
    <col min="8709" max="8709" width="9.625" style="684" customWidth="1"/>
    <col min="8710" max="8710" width="15.625" style="684" customWidth="1"/>
    <col min="8711" max="8711" width="21.75" style="684" customWidth="1"/>
    <col min="8712" max="8713" width="15.625" style="684" customWidth="1"/>
    <col min="8714" max="8714" width="9.625" style="684" customWidth="1"/>
    <col min="8715" max="8960" width="9" style="684"/>
    <col min="8961" max="8964" width="2.625" style="684" customWidth="1"/>
    <col min="8965" max="8965" width="9.625" style="684" customWidth="1"/>
    <col min="8966" max="8966" width="15.625" style="684" customWidth="1"/>
    <col min="8967" max="8967" width="21.75" style="684" customWidth="1"/>
    <col min="8968" max="8969" width="15.625" style="684" customWidth="1"/>
    <col min="8970" max="8970" width="9.625" style="684" customWidth="1"/>
    <col min="8971" max="9216" width="9" style="684"/>
    <col min="9217" max="9220" width="2.625" style="684" customWidth="1"/>
    <col min="9221" max="9221" width="9.625" style="684" customWidth="1"/>
    <col min="9222" max="9222" width="15.625" style="684" customWidth="1"/>
    <col min="9223" max="9223" width="21.75" style="684" customWidth="1"/>
    <col min="9224" max="9225" width="15.625" style="684" customWidth="1"/>
    <col min="9226" max="9226" width="9.625" style="684" customWidth="1"/>
    <col min="9227" max="9472" width="9" style="684"/>
    <col min="9473" max="9476" width="2.625" style="684" customWidth="1"/>
    <col min="9477" max="9477" width="9.625" style="684" customWidth="1"/>
    <col min="9478" max="9478" width="15.625" style="684" customWidth="1"/>
    <col min="9479" max="9479" width="21.75" style="684" customWidth="1"/>
    <col min="9480" max="9481" width="15.625" style="684" customWidth="1"/>
    <col min="9482" max="9482" width="9.625" style="684" customWidth="1"/>
    <col min="9483" max="9728" width="9" style="684"/>
    <col min="9729" max="9732" width="2.625" style="684" customWidth="1"/>
    <col min="9733" max="9733" width="9.625" style="684" customWidth="1"/>
    <col min="9734" max="9734" width="15.625" style="684" customWidth="1"/>
    <col min="9735" max="9735" width="21.75" style="684" customWidth="1"/>
    <col min="9736" max="9737" width="15.625" style="684" customWidth="1"/>
    <col min="9738" max="9738" width="9.625" style="684" customWidth="1"/>
    <col min="9739" max="9984" width="9" style="684"/>
    <col min="9985" max="9988" width="2.625" style="684" customWidth="1"/>
    <col min="9989" max="9989" width="9.625" style="684" customWidth="1"/>
    <col min="9990" max="9990" width="15.625" style="684" customWidth="1"/>
    <col min="9991" max="9991" width="21.75" style="684" customWidth="1"/>
    <col min="9992" max="9993" width="15.625" style="684" customWidth="1"/>
    <col min="9994" max="9994" width="9.625" style="684" customWidth="1"/>
    <col min="9995" max="10240" width="9" style="684"/>
    <col min="10241" max="10244" width="2.625" style="684" customWidth="1"/>
    <col min="10245" max="10245" width="9.625" style="684" customWidth="1"/>
    <col min="10246" max="10246" width="15.625" style="684" customWidth="1"/>
    <col min="10247" max="10247" width="21.75" style="684" customWidth="1"/>
    <col min="10248" max="10249" width="15.625" style="684" customWidth="1"/>
    <col min="10250" max="10250" width="9.625" style="684" customWidth="1"/>
    <col min="10251" max="10496" width="9" style="684"/>
    <col min="10497" max="10500" width="2.625" style="684" customWidth="1"/>
    <col min="10501" max="10501" width="9.625" style="684" customWidth="1"/>
    <col min="10502" max="10502" width="15.625" style="684" customWidth="1"/>
    <col min="10503" max="10503" width="21.75" style="684" customWidth="1"/>
    <col min="10504" max="10505" width="15.625" style="684" customWidth="1"/>
    <col min="10506" max="10506" width="9.625" style="684" customWidth="1"/>
    <col min="10507" max="10752" width="9" style="684"/>
    <col min="10753" max="10756" width="2.625" style="684" customWidth="1"/>
    <col min="10757" max="10757" width="9.625" style="684" customWidth="1"/>
    <col min="10758" max="10758" width="15.625" style="684" customWidth="1"/>
    <col min="10759" max="10759" width="21.75" style="684" customWidth="1"/>
    <col min="10760" max="10761" width="15.625" style="684" customWidth="1"/>
    <col min="10762" max="10762" width="9.625" style="684" customWidth="1"/>
    <col min="10763" max="11008" width="9" style="684"/>
    <col min="11009" max="11012" width="2.625" style="684" customWidth="1"/>
    <col min="11013" max="11013" width="9.625" style="684" customWidth="1"/>
    <col min="11014" max="11014" width="15.625" style="684" customWidth="1"/>
    <col min="11015" max="11015" width="21.75" style="684" customWidth="1"/>
    <col min="11016" max="11017" width="15.625" style="684" customWidth="1"/>
    <col min="11018" max="11018" width="9.625" style="684" customWidth="1"/>
    <col min="11019" max="11264" width="9" style="684"/>
    <col min="11265" max="11268" width="2.625" style="684" customWidth="1"/>
    <col min="11269" max="11269" width="9.625" style="684" customWidth="1"/>
    <col min="11270" max="11270" width="15.625" style="684" customWidth="1"/>
    <col min="11271" max="11271" width="21.75" style="684" customWidth="1"/>
    <col min="11272" max="11273" width="15.625" style="684" customWidth="1"/>
    <col min="11274" max="11274" width="9.625" style="684" customWidth="1"/>
    <col min="11275" max="11520" width="9" style="684"/>
    <col min="11521" max="11524" width="2.625" style="684" customWidth="1"/>
    <col min="11525" max="11525" width="9.625" style="684" customWidth="1"/>
    <col min="11526" max="11526" width="15.625" style="684" customWidth="1"/>
    <col min="11527" max="11527" width="21.75" style="684" customWidth="1"/>
    <col min="11528" max="11529" width="15.625" style="684" customWidth="1"/>
    <col min="11530" max="11530" width="9.625" style="684" customWidth="1"/>
    <col min="11531" max="11776" width="9" style="684"/>
    <col min="11777" max="11780" width="2.625" style="684" customWidth="1"/>
    <col min="11781" max="11781" width="9.625" style="684" customWidth="1"/>
    <col min="11782" max="11782" width="15.625" style="684" customWidth="1"/>
    <col min="11783" max="11783" width="21.75" style="684" customWidth="1"/>
    <col min="11784" max="11785" width="15.625" style="684" customWidth="1"/>
    <col min="11786" max="11786" width="9.625" style="684" customWidth="1"/>
    <col min="11787" max="12032" width="9" style="684"/>
    <col min="12033" max="12036" width="2.625" style="684" customWidth="1"/>
    <col min="12037" max="12037" width="9.625" style="684" customWidth="1"/>
    <col min="12038" max="12038" width="15.625" style="684" customWidth="1"/>
    <col min="12039" max="12039" width="21.75" style="684" customWidth="1"/>
    <col min="12040" max="12041" width="15.625" style="684" customWidth="1"/>
    <col min="12042" max="12042" width="9.625" style="684" customWidth="1"/>
    <col min="12043" max="12288" width="9" style="684"/>
    <col min="12289" max="12292" width="2.625" style="684" customWidth="1"/>
    <col min="12293" max="12293" width="9.625" style="684" customWidth="1"/>
    <col min="12294" max="12294" width="15.625" style="684" customWidth="1"/>
    <col min="12295" max="12295" width="21.75" style="684" customWidth="1"/>
    <col min="12296" max="12297" width="15.625" style="684" customWidth="1"/>
    <col min="12298" max="12298" width="9.625" style="684" customWidth="1"/>
    <col min="12299" max="12544" width="9" style="684"/>
    <col min="12545" max="12548" width="2.625" style="684" customWidth="1"/>
    <col min="12549" max="12549" width="9.625" style="684" customWidth="1"/>
    <col min="12550" max="12550" width="15.625" style="684" customWidth="1"/>
    <col min="12551" max="12551" width="21.75" style="684" customWidth="1"/>
    <col min="12552" max="12553" width="15.625" style="684" customWidth="1"/>
    <col min="12554" max="12554" width="9.625" style="684" customWidth="1"/>
    <col min="12555" max="12800" width="9" style="684"/>
    <col min="12801" max="12804" width="2.625" style="684" customWidth="1"/>
    <col min="12805" max="12805" width="9.625" style="684" customWidth="1"/>
    <col min="12806" max="12806" width="15.625" style="684" customWidth="1"/>
    <col min="12807" max="12807" width="21.75" style="684" customWidth="1"/>
    <col min="12808" max="12809" width="15.625" style="684" customWidth="1"/>
    <col min="12810" max="12810" width="9.625" style="684" customWidth="1"/>
    <col min="12811" max="13056" width="9" style="684"/>
    <col min="13057" max="13060" width="2.625" style="684" customWidth="1"/>
    <col min="13061" max="13061" width="9.625" style="684" customWidth="1"/>
    <col min="13062" max="13062" width="15.625" style="684" customWidth="1"/>
    <col min="13063" max="13063" width="21.75" style="684" customWidth="1"/>
    <col min="13064" max="13065" width="15.625" style="684" customWidth="1"/>
    <col min="13066" max="13066" width="9.625" style="684" customWidth="1"/>
    <col min="13067" max="13312" width="9" style="684"/>
    <col min="13313" max="13316" width="2.625" style="684" customWidth="1"/>
    <col min="13317" max="13317" width="9.625" style="684" customWidth="1"/>
    <col min="13318" max="13318" width="15.625" style="684" customWidth="1"/>
    <col min="13319" max="13319" width="21.75" style="684" customWidth="1"/>
    <col min="13320" max="13321" width="15.625" style="684" customWidth="1"/>
    <col min="13322" max="13322" width="9.625" style="684" customWidth="1"/>
    <col min="13323" max="13568" width="9" style="684"/>
    <col min="13569" max="13572" width="2.625" style="684" customWidth="1"/>
    <col min="13573" max="13573" width="9.625" style="684" customWidth="1"/>
    <col min="13574" max="13574" width="15.625" style="684" customWidth="1"/>
    <col min="13575" max="13575" width="21.75" style="684" customWidth="1"/>
    <col min="13576" max="13577" width="15.625" style="684" customWidth="1"/>
    <col min="13578" max="13578" width="9.625" style="684" customWidth="1"/>
    <col min="13579" max="13824" width="9" style="684"/>
    <col min="13825" max="13828" width="2.625" style="684" customWidth="1"/>
    <col min="13829" max="13829" width="9.625" style="684" customWidth="1"/>
    <col min="13830" max="13830" width="15.625" style="684" customWidth="1"/>
    <col min="13831" max="13831" width="21.75" style="684" customWidth="1"/>
    <col min="13832" max="13833" width="15.625" style="684" customWidth="1"/>
    <col min="13834" max="13834" width="9.625" style="684" customWidth="1"/>
    <col min="13835" max="14080" width="9" style="684"/>
    <col min="14081" max="14084" width="2.625" style="684" customWidth="1"/>
    <col min="14085" max="14085" width="9.625" style="684" customWidth="1"/>
    <col min="14086" max="14086" width="15.625" style="684" customWidth="1"/>
    <col min="14087" max="14087" width="21.75" style="684" customWidth="1"/>
    <col min="14088" max="14089" width="15.625" style="684" customWidth="1"/>
    <col min="14090" max="14090" width="9.625" style="684" customWidth="1"/>
    <col min="14091" max="14336" width="9" style="684"/>
    <col min="14337" max="14340" width="2.625" style="684" customWidth="1"/>
    <col min="14341" max="14341" width="9.625" style="684" customWidth="1"/>
    <col min="14342" max="14342" width="15.625" style="684" customWidth="1"/>
    <col min="14343" max="14343" width="21.75" style="684" customWidth="1"/>
    <col min="14344" max="14345" width="15.625" style="684" customWidth="1"/>
    <col min="14346" max="14346" width="9.625" style="684" customWidth="1"/>
    <col min="14347" max="14592" width="9" style="684"/>
    <col min="14593" max="14596" width="2.625" style="684" customWidth="1"/>
    <col min="14597" max="14597" width="9.625" style="684" customWidth="1"/>
    <col min="14598" max="14598" width="15.625" style="684" customWidth="1"/>
    <col min="14599" max="14599" width="21.75" style="684" customWidth="1"/>
    <col min="14600" max="14601" width="15.625" style="684" customWidth="1"/>
    <col min="14602" max="14602" width="9.625" style="684" customWidth="1"/>
    <col min="14603" max="14848" width="9" style="684"/>
    <col min="14849" max="14852" width="2.625" style="684" customWidth="1"/>
    <col min="14853" max="14853" width="9.625" style="684" customWidth="1"/>
    <col min="14854" max="14854" width="15.625" style="684" customWidth="1"/>
    <col min="14855" max="14855" width="21.75" style="684" customWidth="1"/>
    <col min="14856" max="14857" width="15.625" style="684" customWidth="1"/>
    <col min="14858" max="14858" width="9.625" style="684" customWidth="1"/>
    <col min="14859" max="15104" width="9" style="684"/>
    <col min="15105" max="15108" width="2.625" style="684" customWidth="1"/>
    <col min="15109" max="15109" width="9.625" style="684" customWidth="1"/>
    <col min="15110" max="15110" width="15.625" style="684" customWidth="1"/>
    <col min="15111" max="15111" width="21.75" style="684" customWidth="1"/>
    <col min="15112" max="15113" width="15.625" style="684" customWidth="1"/>
    <col min="15114" max="15114" width="9.625" style="684" customWidth="1"/>
    <col min="15115" max="15360" width="9" style="684"/>
    <col min="15361" max="15364" width="2.625" style="684" customWidth="1"/>
    <col min="15365" max="15365" width="9.625" style="684" customWidth="1"/>
    <col min="15366" max="15366" width="15.625" style="684" customWidth="1"/>
    <col min="15367" max="15367" width="21.75" style="684" customWidth="1"/>
    <col min="15368" max="15369" width="15.625" style="684" customWidth="1"/>
    <col min="15370" max="15370" width="9.625" style="684" customWidth="1"/>
    <col min="15371" max="15616" width="9" style="684"/>
    <col min="15617" max="15620" width="2.625" style="684" customWidth="1"/>
    <col min="15621" max="15621" width="9.625" style="684" customWidth="1"/>
    <col min="15622" max="15622" width="15.625" style="684" customWidth="1"/>
    <col min="15623" max="15623" width="21.75" style="684" customWidth="1"/>
    <col min="15624" max="15625" width="15.625" style="684" customWidth="1"/>
    <col min="15626" max="15626" width="9.625" style="684" customWidth="1"/>
    <col min="15627" max="15872" width="9" style="684"/>
    <col min="15873" max="15876" width="2.625" style="684" customWidth="1"/>
    <col min="15877" max="15877" width="9.625" style="684" customWidth="1"/>
    <col min="15878" max="15878" width="15.625" style="684" customWidth="1"/>
    <col min="15879" max="15879" width="21.75" style="684" customWidth="1"/>
    <col min="15880" max="15881" width="15.625" style="684" customWidth="1"/>
    <col min="15882" max="15882" width="9.625" style="684" customWidth="1"/>
    <col min="15883" max="16128" width="9" style="684"/>
    <col min="16129" max="16132" width="2.625" style="684" customWidth="1"/>
    <col min="16133" max="16133" width="9.625" style="684" customWidth="1"/>
    <col min="16134" max="16134" width="15.625" style="684" customWidth="1"/>
    <col min="16135" max="16135" width="21.75" style="684" customWidth="1"/>
    <col min="16136" max="16137" width="15.625" style="684" customWidth="1"/>
    <col min="16138" max="16138" width="9.625" style="684" customWidth="1"/>
    <col min="16139" max="16384" width="9" style="684"/>
  </cols>
  <sheetData>
    <row r="1" spans="1:11" ht="15" customHeight="1">
      <c r="A1" s="611" t="s">
        <v>2283</v>
      </c>
    </row>
    <row r="2" spans="1:11" ht="39.950000000000003" customHeight="1">
      <c r="A2" s="3112" t="s">
        <v>2284</v>
      </c>
      <c r="B2" s="3113"/>
      <c r="C2" s="3113"/>
      <c r="D2" s="3113"/>
      <c r="E2" s="3113"/>
      <c r="F2" s="3113"/>
      <c r="G2" s="3113"/>
      <c r="H2" s="3113"/>
      <c r="I2" s="3113"/>
    </row>
    <row r="3" spans="1:11" s="611" customFormat="1" ht="15" customHeight="1">
      <c r="I3" s="617" t="s">
        <v>2285</v>
      </c>
    </row>
    <row r="4" spans="1:11" s="611" customFormat="1" ht="15" customHeight="1">
      <c r="I4" s="617"/>
    </row>
    <row r="5" spans="1:11" s="611" customFormat="1" ht="15" customHeight="1">
      <c r="G5" s="933" t="s">
        <v>456</v>
      </c>
      <c r="H5" s="3114"/>
      <c r="I5" s="3114"/>
    </row>
    <row r="6" spans="1:11" s="611" customFormat="1" ht="15" customHeight="1">
      <c r="G6" s="934" t="s">
        <v>2286</v>
      </c>
      <c r="H6" s="3115"/>
      <c r="I6" s="3115"/>
    </row>
    <row r="7" spans="1:11" s="611" customFormat="1" ht="12.75" customHeight="1"/>
    <row r="8" spans="1:11" s="611" customFormat="1" ht="28.5" customHeight="1">
      <c r="A8" s="935" t="s">
        <v>2287</v>
      </c>
      <c r="B8" s="935"/>
      <c r="C8" s="935"/>
      <c r="D8" s="935"/>
      <c r="E8" s="935"/>
      <c r="F8" s="935"/>
      <c r="G8" s="936"/>
      <c r="H8" s="936"/>
      <c r="I8" s="936"/>
      <c r="J8" s="936"/>
    </row>
    <row r="9" spans="1:11" s="611" customFormat="1" ht="35.1" customHeight="1">
      <c r="B9" s="3116" t="s">
        <v>2288</v>
      </c>
      <c r="C9" s="3117"/>
      <c r="D9" s="3117"/>
      <c r="E9" s="3117"/>
      <c r="F9" s="3117"/>
      <c r="G9" s="3118"/>
      <c r="H9" s="3119" t="s">
        <v>2289</v>
      </c>
      <c r="I9" s="3120"/>
    </row>
    <row r="10" spans="1:11" s="611" customFormat="1" ht="9.9499999999999993" customHeight="1">
      <c r="B10" s="935"/>
      <c r="C10" s="935"/>
      <c r="D10" s="935"/>
      <c r="E10" s="935"/>
      <c r="F10" s="935"/>
      <c r="G10" s="935"/>
      <c r="H10" s="937"/>
      <c r="I10" s="937"/>
      <c r="J10" s="937"/>
      <c r="K10" s="936"/>
    </row>
    <row r="11" spans="1:11" s="611" customFormat="1" ht="15" customHeight="1">
      <c r="B11" s="3078" t="s">
        <v>2290</v>
      </c>
      <c r="C11" s="3079"/>
      <c r="D11" s="3079"/>
      <c r="E11" s="3079"/>
      <c r="F11" s="3079"/>
      <c r="G11" s="938"/>
      <c r="H11" s="3103" t="s">
        <v>1393</v>
      </c>
      <c r="I11" s="3104"/>
    </row>
    <row r="12" spans="1:11" s="611" customFormat="1" ht="20.100000000000001" customHeight="1">
      <c r="B12" s="3081"/>
      <c r="C12" s="3082"/>
      <c r="D12" s="3082"/>
      <c r="E12" s="3082"/>
      <c r="F12" s="3082"/>
      <c r="G12" s="939"/>
      <c r="H12" s="3101"/>
      <c r="I12" s="3102"/>
    </row>
    <row r="13" spans="1:11" s="611" customFormat="1" ht="15" customHeight="1">
      <c r="B13" s="3077"/>
      <c r="C13" s="3078" t="s">
        <v>2291</v>
      </c>
      <c r="D13" s="3079"/>
      <c r="E13" s="3079"/>
      <c r="F13" s="3079"/>
      <c r="G13" s="3080"/>
      <c r="H13" s="3108" t="s">
        <v>2292</v>
      </c>
      <c r="I13" s="3109"/>
    </row>
    <row r="14" spans="1:11" s="611" customFormat="1" ht="20.100000000000001" customHeight="1">
      <c r="B14" s="3077"/>
      <c r="C14" s="3081"/>
      <c r="D14" s="3082"/>
      <c r="E14" s="3082"/>
      <c r="F14" s="3082"/>
      <c r="G14" s="3083"/>
      <c r="H14" s="3110" t="s">
        <v>2058</v>
      </c>
      <c r="I14" s="3111"/>
    </row>
    <row r="15" spans="1:11" s="611" customFormat="1" ht="15" customHeight="1">
      <c r="A15" s="935"/>
      <c r="B15" s="3077"/>
      <c r="C15" s="3077"/>
      <c r="D15" s="3078" t="s">
        <v>2293</v>
      </c>
      <c r="E15" s="3079"/>
      <c r="F15" s="3079"/>
      <c r="G15" s="3080"/>
      <c r="H15" s="3099" t="s">
        <v>2050</v>
      </c>
      <c r="I15" s="3100"/>
    </row>
    <row r="16" spans="1:11" s="611" customFormat="1" ht="20.100000000000001" customHeight="1">
      <c r="A16" s="935"/>
      <c r="B16" s="3077"/>
      <c r="C16" s="3077"/>
      <c r="D16" s="3081"/>
      <c r="E16" s="3082"/>
      <c r="F16" s="3082"/>
      <c r="G16" s="3083"/>
      <c r="H16" s="3101" t="s">
        <v>2058</v>
      </c>
      <c r="I16" s="3102"/>
    </row>
    <row r="17" spans="1:10" s="611" customFormat="1" ht="15" customHeight="1">
      <c r="A17" s="935"/>
      <c r="B17" s="3077"/>
      <c r="C17" s="3077"/>
      <c r="D17" s="3090"/>
      <c r="E17" s="3078" t="s">
        <v>2294</v>
      </c>
      <c r="F17" s="3079"/>
      <c r="G17" s="3080"/>
      <c r="H17" s="3099" t="s">
        <v>460</v>
      </c>
      <c r="I17" s="3100"/>
    </row>
    <row r="18" spans="1:10" s="611" customFormat="1" ht="20.100000000000001" customHeight="1">
      <c r="A18" s="935"/>
      <c r="B18" s="3077"/>
      <c r="C18" s="3077"/>
      <c r="D18" s="3090"/>
      <c r="E18" s="3092"/>
      <c r="F18" s="3093"/>
      <c r="G18" s="3094"/>
      <c r="H18" s="3101" t="s">
        <v>2058</v>
      </c>
      <c r="I18" s="3102"/>
    </row>
    <row r="19" spans="1:10" s="611" customFormat="1" ht="15" customHeight="1">
      <c r="A19" s="935"/>
      <c r="B19" s="3077"/>
      <c r="C19" s="3077"/>
      <c r="D19" s="3091"/>
      <c r="E19" s="3078" t="s">
        <v>2295</v>
      </c>
      <c r="F19" s="3079"/>
      <c r="G19" s="3080"/>
      <c r="H19" s="3099" t="s">
        <v>461</v>
      </c>
      <c r="I19" s="3100"/>
    </row>
    <row r="20" spans="1:10" s="611" customFormat="1" ht="20.100000000000001" customHeight="1">
      <c r="A20" s="935"/>
      <c r="B20" s="3077"/>
      <c r="C20" s="3077"/>
      <c r="D20" s="3091"/>
      <c r="E20" s="3092"/>
      <c r="F20" s="3093"/>
      <c r="G20" s="3094"/>
      <c r="H20" s="3101" t="s">
        <v>2058</v>
      </c>
      <c r="I20" s="3102"/>
    </row>
    <row r="21" spans="1:10" s="611" customFormat="1" ht="15" customHeight="1">
      <c r="A21" s="935"/>
      <c r="B21" s="3077"/>
      <c r="C21" s="3077"/>
      <c r="D21" s="3078" t="s">
        <v>2296</v>
      </c>
      <c r="E21" s="3079"/>
      <c r="F21" s="3079"/>
      <c r="G21" s="3080"/>
      <c r="H21" s="3099" t="s">
        <v>2063</v>
      </c>
      <c r="I21" s="3100"/>
    </row>
    <row r="22" spans="1:10" s="611" customFormat="1" ht="20.100000000000001" customHeight="1">
      <c r="A22" s="935"/>
      <c r="B22" s="3077"/>
      <c r="C22" s="3077"/>
      <c r="D22" s="3081"/>
      <c r="E22" s="3093"/>
      <c r="F22" s="3093"/>
      <c r="G22" s="3094"/>
      <c r="H22" s="3101" t="s">
        <v>2058</v>
      </c>
      <c r="I22" s="3102"/>
    </row>
    <row r="23" spans="1:10" s="611" customFormat="1" ht="15" customHeight="1">
      <c r="A23" s="935"/>
      <c r="B23" s="940"/>
      <c r="C23" s="940"/>
      <c r="D23" s="3090"/>
      <c r="E23" s="3078" t="s">
        <v>2297</v>
      </c>
      <c r="F23" s="3079"/>
      <c r="G23" s="3080"/>
      <c r="H23" s="3099" t="s">
        <v>462</v>
      </c>
      <c r="I23" s="3100"/>
    </row>
    <row r="24" spans="1:10" s="611" customFormat="1" ht="20.100000000000001" customHeight="1">
      <c r="A24" s="935"/>
      <c r="B24" s="940"/>
      <c r="C24" s="940"/>
      <c r="D24" s="3090"/>
      <c r="E24" s="3092"/>
      <c r="F24" s="3093"/>
      <c r="G24" s="3094"/>
      <c r="H24" s="3101" t="s">
        <v>2058</v>
      </c>
      <c r="I24" s="3102"/>
    </row>
    <row r="25" spans="1:10" s="611" customFormat="1" ht="15" customHeight="1">
      <c r="A25" s="935"/>
      <c r="B25" s="940"/>
      <c r="C25" s="940"/>
      <c r="D25" s="3091"/>
      <c r="E25" s="3078" t="s">
        <v>2298</v>
      </c>
      <c r="F25" s="3079"/>
      <c r="G25" s="3080"/>
      <c r="H25" s="3099" t="s">
        <v>463</v>
      </c>
      <c r="I25" s="3100"/>
    </row>
    <row r="26" spans="1:10" s="611" customFormat="1" ht="20.100000000000001" customHeight="1">
      <c r="A26" s="935"/>
      <c r="B26" s="940"/>
      <c r="C26" s="941"/>
      <c r="D26" s="3091"/>
      <c r="E26" s="3092"/>
      <c r="F26" s="3093"/>
      <c r="G26" s="3094"/>
      <c r="H26" s="3101" t="s">
        <v>2058</v>
      </c>
      <c r="I26" s="3102"/>
    </row>
    <row r="27" spans="1:10" s="611" customFormat="1" ht="14.25" customHeight="1">
      <c r="A27" s="935"/>
      <c r="B27" s="940"/>
      <c r="C27" s="3095" t="s">
        <v>2299</v>
      </c>
      <c r="D27" s="3095"/>
      <c r="E27" s="3095"/>
      <c r="F27" s="3095"/>
      <c r="G27" s="3096"/>
      <c r="H27" s="3103" t="s">
        <v>2058</v>
      </c>
      <c r="I27" s="3104"/>
    </row>
    <row r="28" spans="1:10" s="611" customFormat="1" ht="40.5" customHeight="1">
      <c r="A28" s="935"/>
      <c r="B28" s="941"/>
      <c r="C28" s="3097"/>
      <c r="D28" s="3097"/>
      <c r="E28" s="3097"/>
      <c r="F28" s="3097"/>
      <c r="G28" s="3098"/>
      <c r="H28" s="3101"/>
      <c r="I28" s="3102"/>
    </row>
    <row r="29" spans="1:10" s="611" customFormat="1" ht="15" customHeight="1">
      <c r="A29" s="935"/>
      <c r="C29" s="936"/>
      <c r="D29" s="936"/>
      <c r="E29" s="936"/>
      <c r="F29" s="936"/>
      <c r="G29" s="936"/>
      <c r="H29" s="936"/>
      <c r="I29" s="936"/>
      <c r="J29" s="936"/>
    </row>
    <row r="30" spans="1:10" s="611" customFormat="1" ht="20.100000000000001" customHeight="1">
      <c r="A30" s="936" t="s">
        <v>2300</v>
      </c>
      <c r="B30" s="936"/>
      <c r="C30" s="936"/>
      <c r="D30" s="936"/>
      <c r="E30" s="936"/>
      <c r="F30" s="936"/>
      <c r="G30" s="936"/>
      <c r="H30" s="936"/>
      <c r="I30" s="936"/>
      <c r="J30" s="936"/>
    </row>
    <row r="31" spans="1:10" s="611" customFormat="1" ht="15" customHeight="1">
      <c r="B31" s="3105" t="s">
        <v>2301</v>
      </c>
      <c r="C31" s="3105"/>
      <c r="D31" s="3105"/>
      <c r="E31" s="3106"/>
      <c r="F31" s="942"/>
      <c r="G31" s="942"/>
      <c r="H31" s="942"/>
      <c r="I31" s="943"/>
    </row>
    <row r="32" spans="1:10" s="611" customFormat="1" ht="15" customHeight="1">
      <c r="A32" s="935"/>
      <c r="B32" s="3105"/>
      <c r="C32" s="3105"/>
      <c r="D32" s="3105"/>
      <c r="E32" s="3105"/>
      <c r="F32" s="3107" t="s">
        <v>2302</v>
      </c>
      <c r="G32" s="943"/>
      <c r="H32" s="3091" t="s">
        <v>2303</v>
      </c>
      <c r="I32" s="3105" t="s">
        <v>2304</v>
      </c>
    </row>
    <row r="33" spans="1:9" s="611" customFormat="1" ht="30" customHeight="1">
      <c r="A33" s="935"/>
      <c r="B33" s="3105"/>
      <c r="C33" s="3105"/>
      <c r="D33" s="3105"/>
      <c r="E33" s="3105"/>
      <c r="F33" s="3091"/>
      <c r="G33" s="944" t="s">
        <v>2305</v>
      </c>
      <c r="H33" s="3091"/>
      <c r="I33" s="3091"/>
    </row>
    <row r="34" spans="1:9" s="611" customFormat="1" ht="15" customHeight="1">
      <c r="B34" s="3084" t="s">
        <v>2306</v>
      </c>
      <c r="C34" s="3085"/>
      <c r="D34" s="3085"/>
      <c r="E34" s="3086"/>
      <c r="F34" s="685" t="s">
        <v>460</v>
      </c>
      <c r="G34" s="945"/>
      <c r="H34" s="946" t="s">
        <v>461</v>
      </c>
      <c r="I34" s="947" t="s">
        <v>462</v>
      </c>
    </row>
    <row r="35" spans="1:9" s="611" customFormat="1" ht="20.100000000000001" customHeight="1">
      <c r="B35" s="3087" t="s">
        <v>1593</v>
      </c>
      <c r="C35" s="3088"/>
      <c r="D35" s="3088"/>
      <c r="E35" s="3089"/>
      <c r="F35" s="948" t="s">
        <v>1593</v>
      </c>
      <c r="G35" s="948" t="s">
        <v>1593</v>
      </c>
      <c r="H35" s="948" t="s">
        <v>1593</v>
      </c>
      <c r="I35" s="949" t="s">
        <v>1593</v>
      </c>
    </row>
    <row r="36" spans="1:9" s="611" customFormat="1" ht="15" customHeight="1"/>
    <row r="37" spans="1:9" s="611" customFormat="1" ht="20.100000000000001" customHeight="1">
      <c r="A37" s="611" t="s">
        <v>2307</v>
      </c>
    </row>
    <row r="38" spans="1:9" s="611" customFormat="1" ht="30" customHeight="1">
      <c r="B38" s="3059" t="s">
        <v>2308</v>
      </c>
      <c r="C38" s="3059"/>
      <c r="D38" s="3059"/>
      <c r="E38" s="3059"/>
      <c r="F38" s="3059"/>
      <c r="G38" s="3059"/>
      <c r="H38" s="3075" t="s">
        <v>1393</v>
      </c>
      <c r="I38" s="3075"/>
    </row>
    <row r="39" spans="1:9" s="611" customFormat="1" ht="30" customHeight="1">
      <c r="B39" s="3059" t="s">
        <v>2309</v>
      </c>
      <c r="C39" s="3059"/>
      <c r="D39" s="3059"/>
      <c r="E39" s="3059"/>
      <c r="F39" s="3059"/>
      <c r="G39" s="3059"/>
      <c r="H39" s="3075" t="s">
        <v>1393</v>
      </c>
      <c r="I39" s="3075"/>
    </row>
    <row r="40" spans="1:9" s="611" customFormat="1" ht="30" customHeight="1">
      <c r="B40" s="3059" t="s">
        <v>2310</v>
      </c>
      <c r="C40" s="3059"/>
      <c r="D40" s="3059"/>
      <c r="E40" s="3059"/>
      <c r="F40" s="3059"/>
      <c r="G40" s="3059"/>
      <c r="H40" s="3075" t="s">
        <v>2311</v>
      </c>
      <c r="I40" s="3075"/>
    </row>
    <row r="41" spans="1:9" s="611" customFormat="1" ht="15" customHeight="1"/>
    <row r="42" spans="1:9" s="611" customFormat="1" ht="15" customHeight="1">
      <c r="A42" s="611" t="s">
        <v>2312</v>
      </c>
    </row>
    <row r="43" spans="1:9" s="611" customFormat="1" ht="15" customHeight="1">
      <c r="A43" s="611" t="s">
        <v>2313</v>
      </c>
    </row>
    <row r="44" spans="1:9" s="611" customFormat="1" ht="32.25" customHeight="1">
      <c r="B44" s="3076" t="s">
        <v>2314</v>
      </c>
      <c r="C44" s="3065"/>
      <c r="D44" s="3065"/>
      <c r="E44" s="3065"/>
      <c r="F44" s="3065"/>
      <c r="G44" s="3065"/>
      <c r="H44" s="3065"/>
      <c r="I44" s="3065"/>
    </row>
    <row r="45" spans="1:9" s="611" customFormat="1" ht="15" customHeight="1">
      <c r="B45" s="3061"/>
      <c r="C45" s="3061"/>
      <c r="D45" s="3061" t="s">
        <v>2315</v>
      </c>
      <c r="E45" s="3061"/>
      <c r="F45" s="3061"/>
      <c r="G45" s="950" t="s">
        <v>2316</v>
      </c>
      <c r="H45" s="3061" t="s">
        <v>2317</v>
      </c>
      <c r="I45" s="3061"/>
    </row>
    <row r="46" spans="1:9" s="611" customFormat="1" ht="15" customHeight="1">
      <c r="B46" s="3061"/>
      <c r="C46" s="951" t="s">
        <v>460</v>
      </c>
      <c r="D46" s="3061"/>
      <c r="E46" s="3061"/>
      <c r="F46" s="3061"/>
      <c r="G46" s="951"/>
      <c r="H46" s="3061"/>
      <c r="I46" s="3061"/>
    </row>
    <row r="47" spans="1:9" s="611" customFormat="1" ht="15" customHeight="1">
      <c r="B47" s="3061"/>
      <c r="C47" s="951" t="s">
        <v>461</v>
      </c>
      <c r="D47" s="3061"/>
      <c r="E47" s="3061"/>
      <c r="F47" s="3061"/>
      <c r="G47" s="951"/>
      <c r="H47" s="3061"/>
      <c r="I47" s="3061"/>
    </row>
    <row r="48" spans="1:9" s="611" customFormat="1" ht="15" customHeight="1">
      <c r="B48" s="3061"/>
      <c r="C48" s="951" t="s">
        <v>462</v>
      </c>
      <c r="D48" s="3061"/>
      <c r="E48" s="3061"/>
      <c r="F48" s="3061"/>
      <c r="G48" s="951"/>
      <c r="H48" s="3061"/>
      <c r="I48" s="3061"/>
    </row>
    <row r="49" spans="1:9" s="611" customFormat="1" ht="15" customHeight="1">
      <c r="B49" s="3061"/>
      <c r="C49" s="951" t="s">
        <v>463</v>
      </c>
      <c r="D49" s="3061"/>
      <c r="E49" s="3061"/>
      <c r="F49" s="3061"/>
      <c r="G49" s="951"/>
      <c r="H49" s="3061"/>
      <c r="I49" s="3061"/>
    </row>
    <row r="50" spans="1:9" s="611" customFormat="1" ht="15" customHeight="1">
      <c r="B50" s="3061"/>
      <c r="C50" s="951" t="s">
        <v>464</v>
      </c>
      <c r="D50" s="3061"/>
      <c r="E50" s="3061"/>
      <c r="F50" s="3061"/>
      <c r="G50" s="951"/>
      <c r="H50" s="3061"/>
      <c r="I50" s="3061"/>
    </row>
    <row r="51" spans="1:9" s="611" customFormat="1" ht="15" customHeight="1">
      <c r="B51" s="3065" t="s">
        <v>2318</v>
      </c>
      <c r="C51" s="3065"/>
      <c r="D51" s="3065"/>
      <c r="E51" s="3065"/>
      <c r="F51" s="3065"/>
      <c r="G51" s="3065"/>
      <c r="H51" s="3065"/>
      <c r="I51" s="3065"/>
    </row>
    <row r="52" spans="1:9" s="611" customFormat="1" ht="15" customHeight="1">
      <c r="B52" s="3066"/>
      <c r="C52" s="952" t="s">
        <v>460</v>
      </c>
      <c r="D52" s="3069" t="s">
        <v>2319</v>
      </c>
      <c r="E52" s="3070"/>
      <c r="F52" s="3070"/>
      <c r="G52" s="3070"/>
      <c r="H52" s="3071"/>
      <c r="I52" s="953" t="s">
        <v>458</v>
      </c>
    </row>
    <row r="53" spans="1:9" s="611" customFormat="1" ht="15" customHeight="1">
      <c r="B53" s="3067"/>
      <c r="C53" s="951" t="s">
        <v>461</v>
      </c>
      <c r="D53" s="3069" t="s">
        <v>2320</v>
      </c>
      <c r="E53" s="3070"/>
      <c r="F53" s="3070"/>
      <c r="G53" s="3070"/>
      <c r="H53" s="3071"/>
      <c r="I53" s="953" t="s">
        <v>458</v>
      </c>
    </row>
    <row r="54" spans="1:9" s="611" customFormat="1" ht="32.25" customHeight="1">
      <c r="B54" s="3067"/>
      <c r="C54" s="951"/>
      <c r="D54" s="951" t="s">
        <v>462</v>
      </c>
      <c r="E54" s="3072" t="s">
        <v>2321</v>
      </c>
      <c r="F54" s="3073"/>
      <c r="G54" s="3073"/>
      <c r="H54" s="3074"/>
      <c r="I54" s="953" t="s">
        <v>458</v>
      </c>
    </row>
    <row r="55" spans="1:9" s="611" customFormat="1" ht="29.25" customHeight="1">
      <c r="B55" s="3067"/>
      <c r="C55" s="951" t="s">
        <v>463</v>
      </c>
      <c r="D55" s="3072" t="s">
        <v>2322</v>
      </c>
      <c r="E55" s="3073"/>
      <c r="F55" s="3073"/>
      <c r="G55" s="3073"/>
      <c r="H55" s="3074"/>
      <c r="I55" s="953" t="s">
        <v>469</v>
      </c>
    </row>
    <row r="56" spans="1:9" s="611" customFormat="1" ht="28.5" customHeight="1">
      <c r="B56" s="3068"/>
      <c r="C56" s="951" t="s">
        <v>464</v>
      </c>
      <c r="D56" s="3072" t="s">
        <v>5442</v>
      </c>
      <c r="E56" s="3073"/>
      <c r="F56" s="3073"/>
      <c r="G56" s="3073"/>
      <c r="H56" s="3074"/>
      <c r="I56" s="953" t="s">
        <v>469</v>
      </c>
    </row>
    <row r="57" spans="1:9" s="611" customFormat="1" ht="15" customHeight="1"/>
    <row r="58" spans="1:9" s="611" customFormat="1" ht="20.100000000000001" customHeight="1">
      <c r="A58" s="611" t="s">
        <v>2323</v>
      </c>
    </row>
    <row r="59" spans="1:9" s="611" customFormat="1" ht="30" customHeight="1">
      <c r="B59" s="3059" t="s">
        <v>2324</v>
      </c>
      <c r="C59" s="3059"/>
      <c r="D59" s="3059"/>
      <c r="E59" s="3059"/>
      <c r="F59" s="3059"/>
      <c r="G59" s="3059"/>
      <c r="H59" s="3060" t="s">
        <v>2325</v>
      </c>
      <c r="I59" s="3060"/>
    </row>
    <row r="60" spans="1:9" s="611" customFormat="1" ht="30" customHeight="1">
      <c r="B60" s="3059" t="s">
        <v>2326</v>
      </c>
      <c r="C60" s="3059"/>
      <c r="D60" s="3059"/>
      <c r="E60" s="3059"/>
      <c r="F60" s="3059"/>
      <c r="G60" s="3059"/>
      <c r="H60" s="3061" t="s">
        <v>1604</v>
      </c>
      <c r="I60" s="3061"/>
    </row>
    <row r="61" spans="1:9" s="611" customFormat="1" ht="30" customHeight="1">
      <c r="B61" s="3062" t="s">
        <v>2327</v>
      </c>
      <c r="C61" s="3063"/>
      <c r="D61" s="3063"/>
      <c r="E61" s="3063"/>
      <c r="F61" s="3063"/>
      <c r="G61" s="3063"/>
      <c r="H61" s="3063"/>
      <c r="I61" s="3064"/>
    </row>
    <row r="62" spans="1:9" s="611" customFormat="1" ht="51" customHeight="1">
      <c r="B62" s="3055" t="s">
        <v>2328</v>
      </c>
      <c r="C62" s="3055"/>
      <c r="D62" s="3055"/>
      <c r="E62" s="3055"/>
      <c r="F62" s="3055"/>
      <c r="G62" s="3055"/>
      <c r="H62" s="3057" t="s">
        <v>2329</v>
      </c>
      <c r="I62" s="3057"/>
    </row>
    <row r="63" spans="1:9" s="611" customFormat="1" ht="30" customHeight="1">
      <c r="B63" s="3055" t="s">
        <v>2330</v>
      </c>
      <c r="C63" s="3055"/>
      <c r="D63" s="3055"/>
      <c r="E63" s="3055"/>
      <c r="F63" s="3055"/>
      <c r="G63" s="3055"/>
      <c r="H63" s="3056" t="s">
        <v>1604</v>
      </c>
      <c r="I63" s="3056"/>
    </row>
    <row r="64" spans="1:9" s="611" customFormat="1" ht="50.1" customHeight="1">
      <c r="B64" s="3055" t="s">
        <v>2331</v>
      </c>
      <c r="C64" s="3055"/>
      <c r="D64" s="3055"/>
      <c r="E64" s="3055"/>
      <c r="F64" s="3055"/>
      <c r="G64" s="3055"/>
      <c r="H64" s="3056" t="s">
        <v>2332</v>
      </c>
      <c r="I64" s="3056"/>
    </row>
    <row r="65" spans="2:9" s="611" customFormat="1" ht="50.1" customHeight="1">
      <c r="B65" s="3055" t="s">
        <v>2333</v>
      </c>
      <c r="C65" s="3055"/>
      <c r="D65" s="3055"/>
      <c r="E65" s="3055"/>
      <c r="F65" s="3055"/>
      <c r="G65" s="3055"/>
      <c r="H65" s="3057" t="s">
        <v>2329</v>
      </c>
      <c r="I65" s="3057"/>
    </row>
    <row r="66" spans="2:9" ht="15" customHeight="1">
      <c r="B66" s="954"/>
      <c r="C66" s="954"/>
      <c r="D66" s="954"/>
      <c r="E66" s="954"/>
      <c r="F66" s="954"/>
      <c r="G66" s="954"/>
      <c r="H66" s="954"/>
      <c r="I66" s="954"/>
    </row>
    <row r="67" spans="2:9" ht="15" customHeight="1">
      <c r="B67" s="954" t="s">
        <v>1139</v>
      </c>
      <c r="C67" s="954"/>
      <c r="D67" s="954"/>
      <c r="E67" s="954"/>
      <c r="F67" s="954"/>
      <c r="G67" s="954"/>
      <c r="H67" s="954"/>
      <c r="I67" s="954"/>
    </row>
    <row r="68" spans="2:9" s="651" customFormat="1" ht="30" customHeight="1">
      <c r="B68" s="955"/>
      <c r="C68" s="682">
        <v>1</v>
      </c>
      <c r="D68" s="3058" t="s">
        <v>2334</v>
      </c>
      <c r="E68" s="3058"/>
      <c r="F68" s="3058"/>
      <c r="G68" s="3058"/>
      <c r="H68" s="3058"/>
      <c r="I68" s="3058"/>
    </row>
    <row r="69" spans="2:9" s="651" customFormat="1" ht="30" customHeight="1">
      <c r="C69" s="683">
        <v>2</v>
      </c>
      <c r="D69" s="3054" t="s">
        <v>2335</v>
      </c>
      <c r="E69" s="3054"/>
      <c r="F69" s="3054"/>
      <c r="G69" s="3054"/>
      <c r="H69" s="3054"/>
      <c r="I69" s="3054"/>
    </row>
    <row r="70" spans="2:9" s="651" customFormat="1" ht="30" customHeight="1">
      <c r="C70" s="683">
        <v>3</v>
      </c>
      <c r="D70" s="3054" t="s">
        <v>2336</v>
      </c>
      <c r="E70" s="3054"/>
      <c r="F70" s="3054"/>
      <c r="G70" s="3054"/>
      <c r="H70" s="3054"/>
      <c r="I70" s="3054"/>
    </row>
    <row r="71" spans="2:9" s="651" customFormat="1" ht="30" customHeight="1">
      <c r="C71" s="683">
        <v>4</v>
      </c>
      <c r="D71" s="3054" t="s">
        <v>2337</v>
      </c>
      <c r="E71" s="3054"/>
      <c r="F71" s="3054"/>
      <c r="G71" s="3054"/>
      <c r="H71" s="3054"/>
      <c r="I71" s="3054"/>
    </row>
    <row r="72" spans="2:9" s="651" customFormat="1" ht="15" customHeight="1">
      <c r="C72" s="683">
        <v>5</v>
      </c>
      <c r="D72" s="3054" t="s">
        <v>2338</v>
      </c>
      <c r="E72" s="3054"/>
      <c r="F72" s="3054"/>
      <c r="G72" s="3054"/>
      <c r="H72" s="3054"/>
      <c r="I72" s="3054"/>
    </row>
    <row r="73" spans="2:9" s="651" customFormat="1" ht="45" customHeight="1">
      <c r="C73" s="683">
        <v>6</v>
      </c>
      <c r="D73" s="3054" t="s">
        <v>2339</v>
      </c>
      <c r="E73" s="3054"/>
      <c r="F73" s="3054"/>
      <c r="G73" s="3054"/>
      <c r="H73" s="3054"/>
      <c r="I73" s="3054"/>
    </row>
    <row r="74" spans="2:9">
      <c r="E74" s="651"/>
    </row>
  </sheetData>
  <mergeCells count="87">
    <mergeCell ref="B11:F12"/>
    <mergeCell ref="H11:I12"/>
    <mergeCell ref="A2:I2"/>
    <mergeCell ref="H5:I5"/>
    <mergeCell ref="H6:I6"/>
    <mergeCell ref="B9:G9"/>
    <mergeCell ref="H9:I9"/>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H21:I21"/>
    <mergeCell ref="H22:I22"/>
    <mergeCell ref="H27:I28"/>
    <mergeCell ref="B31:E33"/>
    <mergeCell ref="F32:F33"/>
    <mergeCell ref="H32:H33"/>
    <mergeCell ref="I32:I33"/>
    <mergeCell ref="H23:I23"/>
    <mergeCell ref="H24:I24"/>
    <mergeCell ref="E25:G26"/>
    <mergeCell ref="H25:I25"/>
    <mergeCell ref="H26:I26"/>
    <mergeCell ref="B13:B22"/>
    <mergeCell ref="C13:G14"/>
    <mergeCell ref="B34:E34"/>
    <mergeCell ref="B35:E35"/>
    <mergeCell ref="B38:G38"/>
    <mergeCell ref="D23:D26"/>
    <mergeCell ref="E23:G24"/>
    <mergeCell ref="C27:G28"/>
    <mergeCell ref="H38:I38"/>
    <mergeCell ref="B39:G39"/>
    <mergeCell ref="H39:I39"/>
    <mergeCell ref="H48:I48"/>
    <mergeCell ref="D49:F49"/>
    <mergeCell ref="H49:I49"/>
    <mergeCell ref="D50:F50"/>
    <mergeCell ref="B40:G40"/>
    <mergeCell ref="H40:I40"/>
    <mergeCell ref="B44:I44"/>
    <mergeCell ref="B45:C45"/>
    <mergeCell ref="D45:F45"/>
    <mergeCell ref="H45:I45"/>
    <mergeCell ref="B62:G62"/>
    <mergeCell ref="H62:I62"/>
    <mergeCell ref="H50:I50"/>
    <mergeCell ref="B51:I51"/>
    <mergeCell ref="B52:B56"/>
    <mergeCell ref="D52:H52"/>
    <mergeCell ref="D53:H53"/>
    <mergeCell ref="E54:H54"/>
    <mergeCell ref="D55:H55"/>
    <mergeCell ref="D56:H56"/>
    <mergeCell ref="B46:B50"/>
    <mergeCell ref="D46:F46"/>
    <mergeCell ref="H46:I46"/>
    <mergeCell ref="D47:F47"/>
    <mergeCell ref="H47:I47"/>
    <mergeCell ref="D48:F48"/>
    <mergeCell ref="B59:G59"/>
    <mergeCell ref="H59:I59"/>
    <mergeCell ref="B60:G60"/>
    <mergeCell ref="H60:I60"/>
    <mergeCell ref="B61:I61"/>
    <mergeCell ref="D73:I73"/>
    <mergeCell ref="B63:G63"/>
    <mergeCell ref="H63:I63"/>
    <mergeCell ref="B64:G64"/>
    <mergeCell ref="H64:I64"/>
    <mergeCell ref="B65:G65"/>
    <mergeCell ref="H65:I65"/>
    <mergeCell ref="D68:I68"/>
    <mergeCell ref="D69:I69"/>
    <mergeCell ref="D70:I70"/>
    <mergeCell ref="D71:I71"/>
    <mergeCell ref="D72:I72"/>
  </mergeCells>
  <phoneticPr fontId="1"/>
  <printOptions horizontalCentered="1"/>
  <pageMargins left="0.39370078740157483" right="0.39370078740157483" top="0.39370078740157483" bottom="0.39370078740157483" header="0.31496062992125984" footer="0.31496062992125984"/>
  <pageSetup paperSize="9" scale="95" orientation="portrait" r:id="rId1"/>
  <rowBreaks count="1" manualBreakCount="1">
    <brk id="41" max="8"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0252-2D26-4969-B80A-D3848AD6B12E}">
  <sheetPr>
    <tabColor theme="9"/>
  </sheetPr>
  <dimension ref="A1:K49"/>
  <sheetViews>
    <sheetView zoomScaleNormal="100" workbookViewId="0">
      <selection activeCell="H6" sqref="H6:I6"/>
    </sheetView>
  </sheetViews>
  <sheetFormatPr defaultRowHeight="13.5"/>
  <cols>
    <col min="1" max="4" width="2.625" style="684" customWidth="1"/>
    <col min="5" max="5" width="9.625" style="684" customWidth="1"/>
    <col min="6" max="9" width="15.625" style="684" customWidth="1"/>
    <col min="10" max="10" width="9.625" style="684" customWidth="1"/>
    <col min="11" max="256" width="9" style="684"/>
    <col min="257" max="260" width="2.625" style="684" customWidth="1"/>
    <col min="261" max="261" width="9.625" style="684" customWidth="1"/>
    <col min="262" max="265" width="15.625" style="684" customWidth="1"/>
    <col min="266" max="266" width="9.625" style="684" customWidth="1"/>
    <col min="267" max="512" width="9" style="684"/>
    <col min="513" max="516" width="2.625" style="684" customWidth="1"/>
    <col min="517" max="517" width="9.625" style="684" customWidth="1"/>
    <col min="518" max="521" width="15.625" style="684" customWidth="1"/>
    <col min="522" max="522" width="9.625" style="684" customWidth="1"/>
    <col min="523" max="768" width="9" style="684"/>
    <col min="769" max="772" width="2.625" style="684" customWidth="1"/>
    <col min="773" max="773" width="9.625" style="684" customWidth="1"/>
    <col min="774" max="777" width="15.625" style="684" customWidth="1"/>
    <col min="778" max="778" width="9.625" style="684" customWidth="1"/>
    <col min="779" max="1024" width="9" style="684"/>
    <col min="1025" max="1028" width="2.625" style="684" customWidth="1"/>
    <col min="1029" max="1029" width="9.625" style="684" customWidth="1"/>
    <col min="1030" max="1033" width="15.625" style="684" customWidth="1"/>
    <col min="1034" max="1034" width="9.625" style="684" customWidth="1"/>
    <col min="1035" max="1280" width="9" style="684"/>
    <col min="1281" max="1284" width="2.625" style="684" customWidth="1"/>
    <col min="1285" max="1285" width="9.625" style="684" customWidth="1"/>
    <col min="1286" max="1289" width="15.625" style="684" customWidth="1"/>
    <col min="1290" max="1290" width="9.625" style="684" customWidth="1"/>
    <col min="1291" max="1536" width="9" style="684"/>
    <col min="1537" max="1540" width="2.625" style="684" customWidth="1"/>
    <col min="1541" max="1541" width="9.625" style="684" customWidth="1"/>
    <col min="1542" max="1545" width="15.625" style="684" customWidth="1"/>
    <col min="1546" max="1546" width="9.625" style="684" customWidth="1"/>
    <col min="1547" max="1792" width="9" style="684"/>
    <col min="1793" max="1796" width="2.625" style="684" customWidth="1"/>
    <col min="1797" max="1797" width="9.625" style="684" customWidth="1"/>
    <col min="1798" max="1801" width="15.625" style="684" customWidth="1"/>
    <col min="1802" max="1802" width="9.625" style="684" customWidth="1"/>
    <col min="1803" max="2048" width="9" style="684"/>
    <col min="2049" max="2052" width="2.625" style="684" customWidth="1"/>
    <col min="2053" max="2053" width="9.625" style="684" customWidth="1"/>
    <col min="2054" max="2057" width="15.625" style="684" customWidth="1"/>
    <col min="2058" max="2058" width="9.625" style="684" customWidth="1"/>
    <col min="2059" max="2304" width="9" style="684"/>
    <col min="2305" max="2308" width="2.625" style="684" customWidth="1"/>
    <col min="2309" max="2309" width="9.625" style="684" customWidth="1"/>
    <col min="2310" max="2313" width="15.625" style="684" customWidth="1"/>
    <col min="2314" max="2314" width="9.625" style="684" customWidth="1"/>
    <col min="2315" max="2560" width="9" style="684"/>
    <col min="2561" max="2564" width="2.625" style="684" customWidth="1"/>
    <col min="2565" max="2565" width="9.625" style="684" customWidth="1"/>
    <col min="2566" max="2569" width="15.625" style="684" customWidth="1"/>
    <col min="2570" max="2570" width="9.625" style="684" customWidth="1"/>
    <col min="2571" max="2816" width="9" style="684"/>
    <col min="2817" max="2820" width="2.625" style="684" customWidth="1"/>
    <col min="2821" max="2821" width="9.625" style="684" customWidth="1"/>
    <col min="2822" max="2825" width="15.625" style="684" customWidth="1"/>
    <col min="2826" max="2826" width="9.625" style="684" customWidth="1"/>
    <col min="2827" max="3072" width="9" style="684"/>
    <col min="3073" max="3076" width="2.625" style="684" customWidth="1"/>
    <col min="3077" max="3077" width="9.625" style="684" customWidth="1"/>
    <col min="3078" max="3081" width="15.625" style="684" customWidth="1"/>
    <col min="3082" max="3082" width="9.625" style="684" customWidth="1"/>
    <col min="3083" max="3328" width="9" style="684"/>
    <col min="3329" max="3332" width="2.625" style="684" customWidth="1"/>
    <col min="3333" max="3333" width="9.625" style="684" customWidth="1"/>
    <col min="3334" max="3337" width="15.625" style="684" customWidth="1"/>
    <col min="3338" max="3338" width="9.625" style="684" customWidth="1"/>
    <col min="3339" max="3584" width="9" style="684"/>
    <col min="3585" max="3588" width="2.625" style="684" customWidth="1"/>
    <col min="3589" max="3589" width="9.625" style="684" customWidth="1"/>
    <col min="3590" max="3593" width="15.625" style="684" customWidth="1"/>
    <col min="3594" max="3594" width="9.625" style="684" customWidth="1"/>
    <col min="3595" max="3840" width="9" style="684"/>
    <col min="3841" max="3844" width="2.625" style="684" customWidth="1"/>
    <col min="3845" max="3845" width="9.625" style="684" customWidth="1"/>
    <col min="3846" max="3849" width="15.625" style="684" customWidth="1"/>
    <col min="3850" max="3850" width="9.625" style="684" customWidth="1"/>
    <col min="3851" max="4096" width="9" style="684"/>
    <col min="4097" max="4100" width="2.625" style="684" customWidth="1"/>
    <col min="4101" max="4101" width="9.625" style="684" customWidth="1"/>
    <col min="4102" max="4105" width="15.625" style="684" customWidth="1"/>
    <col min="4106" max="4106" width="9.625" style="684" customWidth="1"/>
    <col min="4107" max="4352" width="9" style="684"/>
    <col min="4353" max="4356" width="2.625" style="684" customWidth="1"/>
    <col min="4357" max="4357" width="9.625" style="684" customWidth="1"/>
    <col min="4358" max="4361" width="15.625" style="684" customWidth="1"/>
    <col min="4362" max="4362" width="9.625" style="684" customWidth="1"/>
    <col min="4363" max="4608" width="9" style="684"/>
    <col min="4609" max="4612" width="2.625" style="684" customWidth="1"/>
    <col min="4613" max="4613" width="9.625" style="684" customWidth="1"/>
    <col min="4614" max="4617" width="15.625" style="684" customWidth="1"/>
    <col min="4618" max="4618" width="9.625" style="684" customWidth="1"/>
    <col min="4619" max="4864" width="9" style="684"/>
    <col min="4865" max="4868" width="2.625" style="684" customWidth="1"/>
    <col min="4869" max="4869" width="9.625" style="684" customWidth="1"/>
    <col min="4870" max="4873" width="15.625" style="684" customWidth="1"/>
    <col min="4874" max="4874" width="9.625" style="684" customWidth="1"/>
    <col min="4875" max="5120" width="9" style="684"/>
    <col min="5121" max="5124" width="2.625" style="684" customWidth="1"/>
    <col min="5125" max="5125" width="9.625" style="684" customWidth="1"/>
    <col min="5126" max="5129" width="15.625" style="684" customWidth="1"/>
    <col min="5130" max="5130" width="9.625" style="684" customWidth="1"/>
    <col min="5131" max="5376" width="9" style="684"/>
    <col min="5377" max="5380" width="2.625" style="684" customWidth="1"/>
    <col min="5381" max="5381" width="9.625" style="684" customWidth="1"/>
    <col min="5382" max="5385" width="15.625" style="684" customWidth="1"/>
    <col min="5386" max="5386" width="9.625" style="684" customWidth="1"/>
    <col min="5387" max="5632" width="9" style="684"/>
    <col min="5633" max="5636" width="2.625" style="684" customWidth="1"/>
    <col min="5637" max="5637" width="9.625" style="684" customWidth="1"/>
    <col min="5638" max="5641" width="15.625" style="684" customWidth="1"/>
    <col min="5642" max="5642" width="9.625" style="684" customWidth="1"/>
    <col min="5643" max="5888" width="9" style="684"/>
    <col min="5889" max="5892" width="2.625" style="684" customWidth="1"/>
    <col min="5893" max="5893" width="9.625" style="684" customWidth="1"/>
    <col min="5894" max="5897" width="15.625" style="684" customWidth="1"/>
    <col min="5898" max="5898" width="9.625" style="684" customWidth="1"/>
    <col min="5899" max="6144" width="9" style="684"/>
    <col min="6145" max="6148" width="2.625" style="684" customWidth="1"/>
    <col min="6149" max="6149" width="9.625" style="684" customWidth="1"/>
    <col min="6150" max="6153" width="15.625" style="684" customWidth="1"/>
    <col min="6154" max="6154" width="9.625" style="684" customWidth="1"/>
    <col min="6155" max="6400" width="9" style="684"/>
    <col min="6401" max="6404" width="2.625" style="684" customWidth="1"/>
    <col min="6405" max="6405" width="9.625" style="684" customWidth="1"/>
    <col min="6406" max="6409" width="15.625" style="684" customWidth="1"/>
    <col min="6410" max="6410" width="9.625" style="684" customWidth="1"/>
    <col min="6411" max="6656" width="9" style="684"/>
    <col min="6657" max="6660" width="2.625" style="684" customWidth="1"/>
    <col min="6661" max="6661" width="9.625" style="684" customWidth="1"/>
    <col min="6662" max="6665" width="15.625" style="684" customWidth="1"/>
    <col min="6666" max="6666" width="9.625" style="684" customWidth="1"/>
    <col min="6667" max="6912" width="9" style="684"/>
    <col min="6913" max="6916" width="2.625" style="684" customWidth="1"/>
    <col min="6917" max="6917" width="9.625" style="684" customWidth="1"/>
    <col min="6918" max="6921" width="15.625" style="684" customWidth="1"/>
    <col min="6922" max="6922" width="9.625" style="684" customWidth="1"/>
    <col min="6923" max="7168" width="9" style="684"/>
    <col min="7169" max="7172" width="2.625" style="684" customWidth="1"/>
    <col min="7173" max="7173" width="9.625" style="684" customWidth="1"/>
    <col min="7174" max="7177" width="15.625" style="684" customWidth="1"/>
    <col min="7178" max="7178" width="9.625" style="684" customWidth="1"/>
    <col min="7179" max="7424" width="9" style="684"/>
    <col min="7425" max="7428" width="2.625" style="684" customWidth="1"/>
    <col min="7429" max="7429" width="9.625" style="684" customWidth="1"/>
    <col min="7430" max="7433" width="15.625" style="684" customWidth="1"/>
    <col min="7434" max="7434" width="9.625" style="684" customWidth="1"/>
    <col min="7435" max="7680" width="9" style="684"/>
    <col min="7681" max="7684" width="2.625" style="684" customWidth="1"/>
    <col min="7685" max="7685" width="9.625" style="684" customWidth="1"/>
    <col min="7686" max="7689" width="15.625" style="684" customWidth="1"/>
    <col min="7690" max="7690" width="9.625" style="684" customWidth="1"/>
    <col min="7691" max="7936" width="9" style="684"/>
    <col min="7937" max="7940" width="2.625" style="684" customWidth="1"/>
    <col min="7941" max="7941" width="9.625" style="684" customWidth="1"/>
    <col min="7942" max="7945" width="15.625" style="684" customWidth="1"/>
    <col min="7946" max="7946" width="9.625" style="684" customWidth="1"/>
    <col min="7947" max="8192" width="9" style="684"/>
    <col min="8193" max="8196" width="2.625" style="684" customWidth="1"/>
    <col min="8197" max="8197" width="9.625" style="684" customWidth="1"/>
    <col min="8198" max="8201" width="15.625" style="684" customWidth="1"/>
    <col min="8202" max="8202" width="9.625" style="684" customWidth="1"/>
    <col min="8203" max="8448" width="9" style="684"/>
    <col min="8449" max="8452" width="2.625" style="684" customWidth="1"/>
    <col min="8453" max="8453" width="9.625" style="684" customWidth="1"/>
    <col min="8454" max="8457" width="15.625" style="684" customWidth="1"/>
    <col min="8458" max="8458" width="9.625" style="684" customWidth="1"/>
    <col min="8459" max="8704" width="9" style="684"/>
    <col min="8705" max="8708" width="2.625" style="684" customWidth="1"/>
    <col min="8709" max="8709" width="9.625" style="684" customWidth="1"/>
    <col min="8710" max="8713" width="15.625" style="684" customWidth="1"/>
    <col min="8714" max="8714" width="9.625" style="684" customWidth="1"/>
    <col min="8715" max="8960" width="9" style="684"/>
    <col min="8961" max="8964" width="2.625" style="684" customWidth="1"/>
    <col min="8965" max="8965" width="9.625" style="684" customWidth="1"/>
    <col min="8966" max="8969" width="15.625" style="684" customWidth="1"/>
    <col min="8970" max="8970" width="9.625" style="684" customWidth="1"/>
    <col min="8971" max="9216" width="9" style="684"/>
    <col min="9217" max="9220" width="2.625" style="684" customWidth="1"/>
    <col min="9221" max="9221" width="9.625" style="684" customWidth="1"/>
    <col min="9222" max="9225" width="15.625" style="684" customWidth="1"/>
    <col min="9226" max="9226" width="9.625" style="684" customWidth="1"/>
    <col min="9227" max="9472" width="9" style="684"/>
    <col min="9473" max="9476" width="2.625" style="684" customWidth="1"/>
    <col min="9477" max="9477" width="9.625" style="684" customWidth="1"/>
    <col min="9478" max="9481" width="15.625" style="684" customWidth="1"/>
    <col min="9482" max="9482" width="9.625" style="684" customWidth="1"/>
    <col min="9483" max="9728" width="9" style="684"/>
    <col min="9729" max="9732" width="2.625" style="684" customWidth="1"/>
    <col min="9733" max="9733" width="9.625" style="684" customWidth="1"/>
    <col min="9734" max="9737" width="15.625" style="684" customWidth="1"/>
    <col min="9738" max="9738" width="9.625" style="684" customWidth="1"/>
    <col min="9739" max="9984" width="9" style="684"/>
    <col min="9985" max="9988" width="2.625" style="684" customWidth="1"/>
    <col min="9989" max="9989" width="9.625" style="684" customWidth="1"/>
    <col min="9990" max="9993" width="15.625" style="684" customWidth="1"/>
    <col min="9994" max="9994" width="9.625" style="684" customWidth="1"/>
    <col min="9995" max="10240" width="9" style="684"/>
    <col min="10241" max="10244" width="2.625" style="684" customWidth="1"/>
    <col min="10245" max="10245" width="9.625" style="684" customWidth="1"/>
    <col min="10246" max="10249" width="15.625" style="684" customWidth="1"/>
    <col min="10250" max="10250" width="9.625" style="684" customWidth="1"/>
    <col min="10251" max="10496" width="9" style="684"/>
    <col min="10497" max="10500" width="2.625" style="684" customWidth="1"/>
    <col min="10501" max="10501" width="9.625" style="684" customWidth="1"/>
    <col min="10502" max="10505" width="15.625" style="684" customWidth="1"/>
    <col min="10506" max="10506" width="9.625" style="684" customWidth="1"/>
    <col min="10507" max="10752" width="9" style="684"/>
    <col min="10753" max="10756" width="2.625" style="684" customWidth="1"/>
    <col min="10757" max="10757" width="9.625" style="684" customWidth="1"/>
    <col min="10758" max="10761" width="15.625" style="684" customWidth="1"/>
    <col min="10762" max="10762" width="9.625" style="684" customWidth="1"/>
    <col min="10763" max="11008" width="9" style="684"/>
    <col min="11009" max="11012" width="2.625" style="684" customWidth="1"/>
    <col min="11013" max="11013" width="9.625" style="684" customWidth="1"/>
    <col min="11014" max="11017" width="15.625" style="684" customWidth="1"/>
    <col min="11018" max="11018" width="9.625" style="684" customWidth="1"/>
    <col min="11019" max="11264" width="9" style="684"/>
    <col min="11265" max="11268" width="2.625" style="684" customWidth="1"/>
    <col min="11269" max="11269" width="9.625" style="684" customWidth="1"/>
    <col min="11270" max="11273" width="15.625" style="684" customWidth="1"/>
    <col min="11274" max="11274" width="9.625" style="684" customWidth="1"/>
    <col min="11275" max="11520" width="9" style="684"/>
    <col min="11521" max="11524" width="2.625" style="684" customWidth="1"/>
    <col min="11525" max="11525" width="9.625" style="684" customWidth="1"/>
    <col min="11526" max="11529" width="15.625" style="684" customWidth="1"/>
    <col min="11530" max="11530" width="9.625" style="684" customWidth="1"/>
    <col min="11531" max="11776" width="9" style="684"/>
    <col min="11777" max="11780" width="2.625" style="684" customWidth="1"/>
    <col min="11781" max="11781" width="9.625" style="684" customWidth="1"/>
    <col min="11782" max="11785" width="15.625" style="684" customWidth="1"/>
    <col min="11786" max="11786" width="9.625" style="684" customWidth="1"/>
    <col min="11787" max="12032" width="9" style="684"/>
    <col min="12033" max="12036" width="2.625" style="684" customWidth="1"/>
    <col min="12037" max="12037" width="9.625" style="684" customWidth="1"/>
    <col min="12038" max="12041" width="15.625" style="684" customWidth="1"/>
    <col min="12042" max="12042" width="9.625" style="684" customWidth="1"/>
    <col min="12043" max="12288" width="9" style="684"/>
    <col min="12289" max="12292" width="2.625" style="684" customWidth="1"/>
    <col min="12293" max="12293" width="9.625" style="684" customWidth="1"/>
    <col min="12294" max="12297" width="15.625" style="684" customWidth="1"/>
    <col min="12298" max="12298" width="9.625" style="684" customWidth="1"/>
    <col min="12299" max="12544" width="9" style="684"/>
    <col min="12545" max="12548" width="2.625" style="684" customWidth="1"/>
    <col min="12549" max="12549" width="9.625" style="684" customWidth="1"/>
    <col min="12550" max="12553" width="15.625" style="684" customWidth="1"/>
    <col min="12554" max="12554" width="9.625" style="684" customWidth="1"/>
    <col min="12555" max="12800" width="9" style="684"/>
    <col min="12801" max="12804" width="2.625" style="684" customWidth="1"/>
    <col min="12805" max="12805" width="9.625" style="684" customWidth="1"/>
    <col min="12806" max="12809" width="15.625" style="684" customWidth="1"/>
    <col min="12810" max="12810" width="9.625" style="684" customWidth="1"/>
    <col min="12811" max="13056" width="9" style="684"/>
    <col min="13057" max="13060" width="2.625" style="684" customWidth="1"/>
    <col min="13061" max="13061" width="9.625" style="684" customWidth="1"/>
    <col min="13062" max="13065" width="15.625" style="684" customWidth="1"/>
    <col min="13066" max="13066" width="9.625" style="684" customWidth="1"/>
    <col min="13067" max="13312" width="9" style="684"/>
    <col min="13313" max="13316" width="2.625" style="684" customWidth="1"/>
    <col min="13317" max="13317" width="9.625" style="684" customWidth="1"/>
    <col min="13318" max="13321" width="15.625" style="684" customWidth="1"/>
    <col min="13322" max="13322" width="9.625" style="684" customWidth="1"/>
    <col min="13323" max="13568" width="9" style="684"/>
    <col min="13569" max="13572" width="2.625" style="684" customWidth="1"/>
    <col min="13573" max="13573" width="9.625" style="684" customWidth="1"/>
    <col min="13574" max="13577" width="15.625" style="684" customWidth="1"/>
    <col min="13578" max="13578" width="9.625" style="684" customWidth="1"/>
    <col min="13579" max="13824" width="9" style="684"/>
    <col min="13825" max="13828" width="2.625" style="684" customWidth="1"/>
    <col min="13829" max="13829" width="9.625" style="684" customWidth="1"/>
    <col min="13830" max="13833" width="15.625" style="684" customWidth="1"/>
    <col min="13834" max="13834" width="9.625" style="684" customWidth="1"/>
    <col min="13835" max="14080" width="9" style="684"/>
    <col min="14081" max="14084" width="2.625" style="684" customWidth="1"/>
    <col min="14085" max="14085" width="9.625" style="684" customWidth="1"/>
    <col min="14086" max="14089" width="15.625" style="684" customWidth="1"/>
    <col min="14090" max="14090" width="9.625" style="684" customWidth="1"/>
    <col min="14091" max="14336" width="9" style="684"/>
    <col min="14337" max="14340" width="2.625" style="684" customWidth="1"/>
    <col min="14341" max="14341" width="9.625" style="684" customWidth="1"/>
    <col min="14342" max="14345" width="15.625" style="684" customWidth="1"/>
    <col min="14346" max="14346" width="9.625" style="684" customWidth="1"/>
    <col min="14347" max="14592" width="9" style="684"/>
    <col min="14593" max="14596" width="2.625" style="684" customWidth="1"/>
    <col min="14597" max="14597" width="9.625" style="684" customWidth="1"/>
    <col min="14598" max="14601" width="15.625" style="684" customWidth="1"/>
    <col min="14602" max="14602" width="9.625" style="684" customWidth="1"/>
    <col min="14603" max="14848" width="9" style="684"/>
    <col min="14849" max="14852" width="2.625" style="684" customWidth="1"/>
    <col min="14853" max="14853" width="9.625" style="684" customWidth="1"/>
    <col min="14854" max="14857" width="15.625" style="684" customWidth="1"/>
    <col min="14858" max="14858" width="9.625" style="684" customWidth="1"/>
    <col min="14859" max="15104" width="9" style="684"/>
    <col min="15105" max="15108" width="2.625" style="684" customWidth="1"/>
    <col min="15109" max="15109" width="9.625" style="684" customWidth="1"/>
    <col min="15110" max="15113" width="15.625" style="684" customWidth="1"/>
    <col min="15114" max="15114" width="9.625" style="684" customWidth="1"/>
    <col min="15115" max="15360" width="9" style="684"/>
    <col min="15361" max="15364" width="2.625" style="684" customWidth="1"/>
    <col min="15365" max="15365" width="9.625" style="684" customWidth="1"/>
    <col min="15366" max="15369" width="15.625" style="684" customWidth="1"/>
    <col min="15370" max="15370" width="9.625" style="684" customWidth="1"/>
    <col min="15371" max="15616" width="9" style="684"/>
    <col min="15617" max="15620" width="2.625" style="684" customWidth="1"/>
    <col min="15621" max="15621" width="9.625" style="684" customWidth="1"/>
    <col min="15622" max="15625" width="15.625" style="684" customWidth="1"/>
    <col min="15626" max="15626" width="9.625" style="684" customWidth="1"/>
    <col min="15627" max="15872" width="9" style="684"/>
    <col min="15873" max="15876" width="2.625" style="684" customWidth="1"/>
    <col min="15877" max="15877" width="9.625" style="684" customWidth="1"/>
    <col min="15878" max="15881" width="15.625" style="684" customWidth="1"/>
    <col min="15882" max="15882" width="9.625" style="684" customWidth="1"/>
    <col min="15883" max="16128" width="9" style="684"/>
    <col min="16129" max="16132" width="2.625" style="684" customWidth="1"/>
    <col min="16133" max="16133" width="9.625" style="684" customWidth="1"/>
    <col min="16134" max="16137" width="15.625" style="684" customWidth="1"/>
    <col min="16138" max="16138" width="9.625" style="684" customWidth="1"/>
    <col min="16139" max="16384" width="9" style="684"/>
  </cols>
  <sheetData>
    <row r="1" spans="1:11" ht="43.5" customHeight="1">
      <c r="A1" s="956" t="s">
        <v>2340</v>
      </c>
    </row>
    <row r="2" spans="1:11" ht="30" customHeight="1">
      <c r="A2" s="3112" t="s">
        <v>2341</v>
      </c>
      <c r="B2" s="3113"/>
      <c r="C2" s="3113"/>
      <c r="D2" s="3113"/>
      <c r="E2" s="3113"/>
      <c r="F2" s="3113"/>
      <c r="G2" s="3113"/>
      <c r="H2" s="3113"/>
      <c r="I2" s="3113"/>
    </row>
    <row r="3" spans="1:11" s="611" customFormat="1" ht="15" customHeight="1">
      <c r="I3" s="617" t="s">
        <v>2285</v>
      </c>
    </row>
    <row r="4" spans="1:11" s="611" customFormat="1" ht="15" customHeight="1">
      <c r="I4" s="617"/>
    </row>
    <row r="5" spans="1:11" s="611" customFormat="1" ht="15" customHeight="1">
      <c r="G5" s="933" t="s">
        <v>456</v>
      </c>
      <c r="H5" s="3114"/>
      <c r="I5" s="3114"/>
    </row>
    <row r="6" spans="1:11" s="611" customFormat="1" ht="15" customHeight="1">
      <c r="G6" s="934" t="s">
        <v>2286</v>
      </c>
      <c r="H6" s="3115"/>
      <c r="I6" s="3115"/>
    </row>
    <row r="7" spans="1:11" s="611" customFormat="1" ht="15" customHeight="1"/>
    <row r="8" spans="1:11" s="611" customFormat="1" ht="19.5" customHeight="1">
      <c r="A8" s="935" t="s">
        <v>2287</v>
      </c>
      <c r="B8" s="935"/>
      <c r="C8" s="935"/>
      <c r="D8" s="935"/>
      <c r="E8" s="935"/>
      <c r="F8" s="935"/>
      <c r="G8" s="936"/>
      <c r="H8" s="936"/>
      <c r="I8" s="936"/>
      <c r="J8" s="936"/>
    </row>
    <row r="9" spans="1:11" s="611" customFormat="1" ht="35.1" customHeight="1">
      <c r="B9" s="3116" t="s">
        <v>2288</v>
      </c>
      <c r="C9" s="3117"/>
      <c r="D9" s="3117"/>
      <c r="E9" s="3117"/>
      <c r="F9" s="3117"/>
      <c r="G9" s="3118"/>
      <c r="H9" s="3119" t="s">
        <v>2289</v>
      </c>
      <c r="I9" s="3120"/>
    </row>
    <row r="10" spans="1:11" s="611" customFormat="1" ht="9.9499999999999993" customHeight="1">
      <c r="B10" s="935"/>
      <c r="C10" s="935"/>
      <c r="D10" s="935"/>
      <c r="E10" s="935"/>
      <c r="F10" s="935"/>
      <c r="G10" s="935"/>
      <c r="H10" s="937"/>
      <c r="I10" s="937"/>
      <c r="J10" s="937"/>
      <c r="K10" s="936"/>
    </row>
    <row r="11" spans="1:11" s="611" customFormat="1" ht="15" customHeight="1">
      <c r="B11" s="3078" t="s">
        <v>2290</v>
      </c>
      <c r="C11" s="3079"/>
      <c r="D11" s="3079"/>
      <c r="E11" s="3079"/>
      <c r="F11" s="3079"/>
      <c r="G11" s="938"/>
      <c r="H11" s="3103" t="s">
        <v>1393</v>
      </c>
      <c r="I11" s="3104"/>
    </row>
    <row r="12" spans="1:11" s="611" customFormat="1" ht="20.100000000000001" customHeight="1">
      <c r="B12" s="3081"/>
      <c r="C12" s="3082"/>
      <c r="D12" s="3082"/>
      <c r="E12" s="3082"/>
      <c r="F12" s="3082"/>
      <c r="G12" s="939"/>
      <c r="H12" s="3101"/>
      <c r="I12" s="3102"/>
    </row>
    <row r="13" spans="1:11" s="611" customFormat="1" ht="15" customHeight="1">
      <c r="B13" s="3077"/>
      <c r="C13" s="3078" t="s">
        <v>2291</v>
      </c>
      <c r="D13" s="3079"/>
      <c r="E13" s="3079"/>
      <c r="F13" s="3079"/>
      <c r="G13" s="3080"/>
      <c r="H13" s="3108" t="s">
        <v>2292</v>
      </c>
      <c r="I13" s="3109"/>
    </row>
    <row r="14" spans="1:11" s="611" customFormat="1" ht="20.100000000000001" customHeight="1">
      <c r="B14" s="3077"/>
      <c r="C14" s="3081"/>
      <c r="D14" s="3082"/>
      <c r="E14" s="3082"/>
      <c r="F14" s="3082"/>
      <c r="G14" s="3083"/>
      <c r="H14" s="3110" t="s">
        <v>2058</v>
      </c>
      <c r="I14" s="3111"/>
    </row>
    <row r="15" spans="1:11" s="611" customFormat="1" ht="15" customHeight="1">
      <c r="A15" s="935"/>
      <c r="B15" s="3077"/>
      <c r="C15" s="3077"/>
      <c r="D15" s="3078" t="s">
        <v>2293</v>
      </c>
      <c r="E15" s="3079"/>
      <c r="F15" s="3079"/>
      <c r="G15" s="3080"/>
      <c r="H15" s="3099" t="s">
        <v>2050</v>
      </c>
      <c r="I15" s="3100"/>
    </row>
    <row r="16" spans="1:11" s="611" customFormat="1" ht="20.100000000000001" customHeight="1">
      <c r="A16" s="935"/>
      <c r="B16" s="3077"/>
      <c r="C16" s="3077"/>
      <c r="D16" s="3081"/>
      <c r="E16" s="3082"/>
      <c r="F16" s="3082"/>
      <c r="G16" s="3083"/>
      <c r="H16" s="3101" t="s">
        <v>2058</v>
      </c>
      <c r="I16" s="3102"/>
    </row>
    <row r="17" spans="1:10" s="611" customFormat="1" ht="15" customHeight="1">
      <c r="A17" s="935"/>
      <c r="B17" s="3077"/>
      <c r="C17" s="3077"/>
      <c r="D17" s="3090"/>
      <c r="E17" s="3078" t="s">
        <v>2294</v>
      </c>
      <c r="F17" s="3079"/>
      <c r="G17" s="3080"/>
      <c r="H17" s="3099" t="s">
        <v>460</v>
      </c>
      <c r="I17" s="3100"/>
    </row>
    <row r="18" spans="1:10" s="611" customFormat="1" ht="20.100000000000001" customHeight="1">
      <c r="A18" s="935"/>
      <c r="B18" s="3077"/>
      <c r="C18" s="3077"/>
      <c r="D18" s="3090"/>
      <c r="E18" s="3092"/>
      <c r="F18" s="3093"/>
      <c r="G18" s="3094"/>
      <c r="H18" s="3101" t="s">
        <v>2058</v>
      </c>
      <c r="I18" s="3102"/>
    </row>
    <row r="19" spans="1:10" s="611" customFormat="1" ht="15" customHeight="1">
      <c r="A19" s="935"/>
      <c r="B19" s="3077"/>
      <c r="C19" s="3077"/>
      <c r="D19" s="3091"/>
      <c r="E19" s="3078" t="s">
        <v>2295</v>
      </c>
      <c r="F19" s="3079"/>
      <c r="G19" s="3080"/>
      <c r="H19" s="3099" t="s">
        <v>461</v>
      </c>
      <c r="I19" s="3100"/>
    </row>
    <row r="20" spans="1:10" s="611" customFormat="1" ht="20.100000000000001" customHeight="1">
      <c r="A20" s="935"/>
      <c r="B20" s="3077"/>
      <c r="C20" s="3077"/>
      <c r="D20" s="3091"/>
      <c r="E20" s="3092"/>
      <c r="F20" s="3093"/>
      <c r="G20" s="3094"/>
      <c r="H20" s="3101" t="s">
        <v>2058</v>
      </c>
      <c r="I20" s="3102"/>
    </row>
    <row r="21" spans="1:10" s="611" customFormat="1" ht="15" customHeight="1">
      <c r="A21" s="935"/>
      <c r="B21" s="3077"/>
      <c r="C21" s="3077"/>
      <c r="D21" s="3078" t="s">
        <v>2296</v>
      </c>
      <c r="E21" s="3079"/>
      <c r="F21" s="3079"/>
      <c r="G21" s="3080"/>
      <c r="H21" s="3099" t="s">
        <v>2063</v>
      </c>
      <c r="I21" s="3100"/>
    </row>
    <row r="22" spans="1:10" s="611" customFormat="1" ht="20.100000000000001" customHeight="1">
      <c r="A22" s="935"/>
      <c r="B22" s="3077"/>
      <c r="C22" s="3077"/>
      <c r="D22" s="3081"/>
      <c r="E22" s="3093"/>
      <c r="F22" s="3093"/>
      <c r="G22" s="3094"/>
      <c r="H22" s="3101" t="s">
        <v>2058</v>
      </c>
      <c r="I22" s="3102"/>
    </row>
    <row r="23" spans="1:10" s="611" customFormat="1" ht="15" customHeight="1">
      <c r="A23" s="935"/>
      <c r="B23" s="940"/>
      <c r="C23" s="940"/>
      <c r="D23" s="3090"/>
      <c r="E23" s="3078" t="s">
        <v>2297</v>
      </c>
      <c r="F23" s="3079"/>
      <c r="G23" s="3080"/>
      <c r="H23" s="3099" t="s">
        <v>462</v>
      </c>
      <c r="I23" s="3100"/>
    </row>
    <row r="24" spans="1:10" s="611" customFormat="1" ht="20.100000000000001" customHeight="1">
      <c r="A24" s="935"/>
      <c r="B24" s="940"/>
      <c r="C24" s="940"/>
      <c r="D24" s="3090"/>
      <c r="E24" s="3092"/>
      <c r="F24" s="3093"/>
      <c r="G24" s="3094"/>
      <c r="H24" s="3101" t="s">
        <v>2058</v>
      </c>
      <c r="I24" s="3102"/>
    </row>
    <row r="25" spans="1:10" s="611" customFormat="1" ht="15" customHeight="1">
      <c r="A25" s="935"/>
      <c r="B25" s="940"/>
      <c r="C25" s="940"/>
      <c r="D25" s="3091"/>
      <c r="E25" s="3078" t="s">
        <v>2298</v>
      </c>
      <c r="F25" s="3079"/>
      <c r="G25" s="3080"/>
      <c r="H25" s="3099" t="s">
        <v>463</v>
      </c>
      <c r="I25" s="3100"/>
    </row>
    <row r="26" spans="1:10" s="611" customFormat="1" ht="20.100000000000001" customHeight="1">
      <c r="A26" s="935"/>
      <c r="B26" s="941"/>
      <c r="C26" s="941"/>
      <c r="D26" s="3091"/>
      <c r="E26" s="3092"/>
      <c r="F26" s="3093"/>
      <c r="G26" s="3094"/>
      <c r="H26" s="3101" t="s">
        <v>2058</v>
      </c>
      <c r="I26" s="3102"/>
    </row>
    <row r="27" spans="1:10" s="611" customFormat="1" ht="15" customHeight="1">
      <c r="A27" s="935"/>
      <c r="C27" s="936"/>
      <c r="D27" s="936"/>
      <c r="E27" s="936"/>
      <c r="F27" s="936"/>
      <c r="G27" s="936"/>
      <c r="H27" s="936"/>
      <c r="I27" s="936"/>
      <c r="J27" s="936"/>
    </row>
    <row r="28" spans="1:10" s="611" customFormat="1" ht="20.100000000000001" customHeight="1">
      <c r="A28" s="936" t="s">
        <v>2300</v>
      </c>
      <c r="B28" s="936"/>
      <c r="C28" s="936"/>
      <c r="D28" s="936"/>
      <c r="E28" s="936"/>
      <c r="F28" s="936"/>
      <c r="G28" s="936"/>
      <c r="H28" s="936"/>
      <c r="I28" s="936"/>
      <c r="J28" s="936"/>
    </row>
    <row r="29" spans="1:10" s="611" customFormat="1" ht="15" customHeight="1">
      <c r="B29" s="3105" t="s">
        <v>2301</v>
      </c>
      <c r="C29" s="3105"/>
      <c r="D29" s="3105"/>
      <c r="E29" s="3106"/>
      <c r="F29" s="942"/>
      <c r="G29" s="942"/>
      <c r="H29" s="942"/>
      <c r="I29" s="943"/>
    </row>
    <row r="30" spans="1:10" s="611" customFormat="1" ht="15" customHeight="1">
      <c r="A30" s="935"/>
      <c r="B30" s="3105"/>
      <c r="C30" s="3105"/>
      <c r="D30" s="3105"/>
      <c r="E30" s="3105"/>
      <c r="F30" s="3107" t="s">
        <v>2302</v>
      </c>
      <c r="G30" s="943"/>
      <c r="H30" s="3091" t="s">
        <v>2303</v>
      </c>
      <c r="I30" s="3105" t="s">
        <v>2304</v>
      </c>
    </row>
    <row r="31" spans="1:10" s="611" customFormat="1" ht="30" customHeight="1">
      <c r="A31" s="935"/>
      <c r="B31" s="3105"/>
      <c r="C31" s="3105"/>
      <c r="D31" s="3105"/>
      <c r="E31" s="3105"/>
      <c r="F31" s="3091"/>
      <c r="G31" s="944" t="s">
        <v>2305</v>
      </c>
      <c r="H31" s="3091"/>
      <c r="I31" s="3091"/>
    </row>
    <row r="32" spans="1:10" s="611" customFormat="1" ht="15" customHeight="1">
      <c r="B32" s="3084" t="s">
        <v>2306</v>
      </c>
      <c r="C32" s="3085"/>
      <c r="D32" s="3085"/>
      <c r="E32" s="3086"/>
      <c r="F32" s="685" t="s">
        <v>460</v>
      </c>
      <c r="G32" s="945"/>
      <c r="H32" s="946" t="s">
        <v>461</v>
      </c>
      <c r="I32" s="947" t="s">
        <v>462</v>
      </c>
    </row>
    <row r="33" spans="1:9" s="611" customFormat="1" ht="20.100000000000001" customHeight="1">
      <c r="B33" s="3087" t="s">
        <v>1593</v>
      </c>
      <c r="C33" s="3088"/>
      <c r="D33" s="3088"/>
      <c r="E33" s="3089"/>
      <c r="F33" s="948" t="s">
        <v>1593</v>
      </c>
      <c r="G33" s="948" t="s">
        <v>1593</v>
      </c>
      <c r="H33" s="948" t="s">
        <v>1593</v>
      </c>
      <c r="I33" s="949" t="s">
        <v>1593</v>
      </c>
    </row>
    <row r="34" spans="1:9" s="611" customFormat="1" ht="15" customHeight="1"/>
    <row r="35" spans="1:9" s="611" customFormat="1" ht="20.100000000000001" customHeight="1"/>
    <row r="36" spans="1:9" s="611" customFormat="1" ht="20.100000000000001" customHeight="1">
      <c r="A36" s="611" t="s">
        <v>500</v>
      </c>
    </row>
    <row r="37" spans="1:9" s="611" customFormat="1" ht="30" customHeight="1">
      <c r="B37" s="3121" t="s">
        <v>2324</v>
      </c>
      <c r="C37" s="3122"/>
      <c r="D37" s="3122"/>
      <c r="E37" s="3122"/>
      <c r="F37" s="3122"/>
      <c r="G37" s="3123"/>
      <c r="H37" s="3124" t="s">
        <v>2058</v>
      </c>
      <c r="I37" s="3125"/>
    </row>
    <row r="38" spans="1:9" s="611" customFormat="1" ht="30" customHeight="1">
      <c r="B38" s="3121" t="s">
        <v>2326</v>
      </c>
      <c r="C38" s="3122"/>
      <c r="D38" s="3122"/>
      <c r="E38" s="3122"/>
      <c r="F38" s="3122"/>
      <c r="G38" s="3123"/>
      <c r="H38" s="3124" t="s">
        <v>1604</v>
      </c>
      <c r="I38" s="3125"/>
    </row>
    <row r="39" spans="1:9" s="611" customFormat="1" ht="30" customHeight="1">
      <c r="B39" s="3121" t="s">
        <v>2342</v>
      </c>
      <c r="C39" s="3122"/>
      <c r="D39" s="3122"/>
      <c r="E39" s="3122"/>
      <c r="F39" s="3122"/>
      <c r="G39" s="3123"/>
      <c r="H39" s="3124" t="s">
        <v>2343</v>
      </c>
      <c r="I39" s="3125"/>
    </row>
    <row r="40" spans="1:9" s="611" customFormat="1" ht="63.75" customHeight="1">
      <c r="B40" s="3126" t="s">
        <v>2344</v>
      </c>
      <c r="C40" s="3126"/>
      <c r="D40" s="3126"/>
      <c r="E40" s="3126"/>
      <c r="F40" s="3126"/>
      <c r="G40" s="3126"/>
      <c r="H40" s="3060" t="s">
        <v>2329</v>
      </c>
      <c r="I40" s="3060"/>
    </row>
    <row r="41" spans="1:9" s="611" customFormat="1" ht="39.75" customHeight="1">
      <c r="B41" s="3126" t="s">
        <v>2345</v>
      </c>
      <c r="C41" s="3126"/>
      <c r="D41" s="3126"/>
      <c r="E41" s="3126"/>
      <c r="F41" s="3126"/>
      <c r="G41" s="3126"/>
      <c r="H41" s="3061" t="s">
        <v>1604</v>
      </c>
      <c r="I41" s="3061"/>
    </row>
    <row r="42" spans="1:9" ht="15" customHeight="1"/>
    <row r="43" spans="1:9" ht="15" customHeight="1">
      <c r="B43" s="684" t="s">
        <v>1139</v>
      </c>
    </row>
    <row r="44" spans="1:9" ht="30" customHeight="1">
      <c r="C44" s="957">
        <v>1</v>
      </c>
      <c r="D44" s="3127" t="s">
        <v>2346</v>
      </c>
      <c r="E44" s="3127"/>
      <c r="F44" s="3127"/>
      <c r="G44" s="3127"/>
      <c r="H44" s="3127"/>
      <c r="I44" s="3127"/>
    </row>
    <row r="45" spans="1:9" s="651" customFormat="1" ht="30" customHeight="1">
      <c r="C45" s="957">
        <v>2</v>
      </c>
      <c r="D45" s="3054" t="s">
        <v>2334</v>
      </c>
      <c r="E45" s="3054"/>
      <c r="F45" s="3054"/>
      <c r="G45" s="3054"/>
      <c r="H45" s="3054"/>
      <c r="I45" s="3054"/>
    </row>
    <row r="46" spans="1:9" s="651" customFormat="1" ht="45" customHeight="1">
      <c r="C46" s="957">
        <v>3</v>
      </c>
      <c r="D46" s="3054" t="s">
        <v>2335</v>
      </c>
      <c r="E46" s="3054"/>
      <c r="F46" s="3054"/>
      <c r="G46" s="3054"/>
      <c r="H46" s="3054"/>
      <c r="I46" s="3054"/>
    </row>
    <row r="47" spans="1:9" s="651" customFormat="1" ht="30" customHeight="1">
      <c r="C47" s="957">
        <v>4</v>
      </c>
      <c r="D47" s="3054" t="s">
        <v>2336</v>
      </c>
      <c r="E47" s="3054"/>
      <c r="F47" s="3054"/>
      <c r="G47" s="3054"/>
      <c r="H47" s="3054"/>
      <c r="I47" s="3054"/>
    </row>
    <row r="48" spans="1:9" s="651" customFormat="1" ht="30" customHeight="1">
      <c r="C48" s="957">
        <v>5</v>
      </c>
      <c r="D48" s="3054" t="s">
        <v>2337</v>
      </c>
      <c r="E48" s="3054"/>
      <c r="F48" s="3054"/>
      <c r="G48" s="3054"/>
      <c r="H48" s="3054"/>
      <c r="I48" s="3054"/>
    </row>
    <row r="49" spans="5:5">
      <c r="E49" s="651"/>
    </row>
  </sheetData>
  <mergeCells count="53">
    <mergeCell ref="A2:I2"/>
    <mergeCell ref="H5:I5"/>
    <mergeCell ref="H6:I6"/>
    <mergeCell ref="B9:G9"/>
    <mergeCell ref="H9:I9"/>
    <mergeCell ref="E19:G20"/>
    <mergeCell ref="H19:I19"/>
    <mergeCell ref="H20:I20"/>
    <mergeCell ref="B11:F12"/>
    <mergeCell ref="H11:I12"/>
    <mergeCell ref="H30:H31"/>
    <mergeCell ref="I30:I31"/>
    <mergeCell ref="B32:E32"/>
    <mergeCell ref="H22:I22"/>
    <mergeCell ref="B13:B22"/>
    <mergeCell ref="C13:G14"/>
    <mergeCell ref="H13:I13"/>
    <mergeCell ref="H14:I14"/>
    <mergeCell ref="C15:C22"/>
    <mergeCell ref="D15:G16"/>
    <mergeCell ref="H15:I15"/>
    <mergeCell ref="H16:I16"/>
    <mergeCell ref="D17:D20"/>
    <mergeCell ref="E17:G18"/>
    <mergeCell ref="H17:I17"/>
    <mergeCell ref="H18:I18"/>
    <mergeCell ref="D21:G22"/>
    <mergeCell ref="H21:I21"/>
    <mergeCell ref="B37:G37"/>
    <mergeCell ref="H37:I37"/>
    <mergeCell ref="B38:G38"/>
    <mergeCell ref="H38:I38"/>
    <mergeCell ref="B33:E33"/>
    <mergeCell ref="D23:D26"/>
    <mergeCell ref="E23:G24"/>
    <mergeCell ref="H23:I23"/>
    <mergeCell ref="H24:I24"/>
    <mergeCell ref="E25:G26"/>
    <mergeCell ref="H25:I25"/>
    <mergeCell ref="H26:I26"/>
    <mergeCell ref="B29:E31"/>
    <mergeCell ref="F30:F31"/>
    <mergeCell ref="B39:G39"/>
    <mergeCell ref="H39:I39"/>
    <mergeCell ref="D46:I46"/>
    <mergeCell ref="D47:I47"/>
    <mergeCell ref="D48:I48"/>
    <mergeCell ref="B40:G40"/>
    <mergeCell ref="H40:I40"/>
    <mergeCell ref="B41:G41"/>
    <mergeCell ref="H41:I41"/>
    <mergeCell ref="D44:I44"/>
    <mergeCell ref="D45:I45"/>
  </mergeCells>
  <phoneticPr fontId="1"/>
  <printOptions horizontalCentered="1"/>
  <pageMargins left="0.39370078740157483" right="0.39370078740157483" top="0.39370078740157483" bottom="0.19685039370078741" header="0.31496062992125984" footer="0.31496062992125984"/>
  <pageSetup paperSize="9" scale="87" orientation="portrait" r:id="rId1"/>
  <rowBreaks count="1" manualBreakCount="1">
    <brk id="42" max="8"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9297E-3B0F-4D98-A245-8AEB129C55CA}">
  <dimension ref="A1:K41"/>
  <sheetViews>
    <sheetView zoomScaleNormal="100" zoomScaleSheetLayoutView="100" workbookViewId="0">
      <selection activeCell="H6" sqref="H6:I6"/>
    </sheetView>
  </sheetViews>
  <sheetFormatPr defaultRowHeight="13.5"/>
  <cols>
    <col min="1" max="4" width="2.625" style="1627" customWidth="1"/>
    <col min="5" max="5" width="9.625" style="1627" customWidth="1"/>
    <col min="6" max="9" width="15.625" style="1627" customWidth="1"/>
    <col min="10" max="10" width="9.625" style="1627" customWidth="1"/>
    <col min="11" max="256" width="9" style="1627"/>
    <col min="257" max="260" width="2.625" style="1627" customWidth="1"/>
    <col min="261" max="261" width="9.625" style="1627" customWidth="1"/>
    <col min="262" max="265" width="15.625" style="1627" customWidth="1"/>
    <col min="266" max="266" width="9.625" style="1627" customWidth="1"/>
    <col min="267" max="512" width="9" style="1627"/>
    <col min="513" max="516" width="2.625" style="1627" customWidth="1"/>
    <col min="517" max="517" width="9.625" style="1627" customWidth="1"/>
    <col min="518" max="521" width="15.625" style="1627" customWidth="1"/>
    <col min="522" max="522" width="9.625" style="1627" customWidth="1"/>
    <col min="523" max="768" width="9" style="1627"/>
    <col min="769" max="772" width="2.625" style="1627" customWidth="1"/>
    <col min="773" max="773" width="9.625" style="1627" customWidth="1"/>
    <col min="774" max="777" width="15.625" style="1627" customWidth="1"/>
    <col min="778" max="778" width="9.625" style="1627" customWidth="1"/>
    <col min="779" max="1024" width="9" style="1627"/>
    <col min="1025" max="1028" width="2.625" style="1627" customWidth="1"/>
    <col min="1029" max="1029" width="9.625" style="1627" customWidth="1"/>
    <col min="1030" max="1033" width="15.625" style="1627" customWidth="1"/>
    <col min="1034" max="1034" width="9.625" style="1627" customWidth="1"/>
    <col min="1035" max="1280" width="9" style="1627"/>
    <col min="1281" max="1284" width="2.625" style="1627" customWidth="1"/>
    <col min="1285" max="1285" width="9.625" style="1627" customWidth="1"/>
    <col min="1286" max="1289" width="15.625" style="1627" customWidth="1"/>
    <col min="1290" max="1290" width="9.625" style="1627" customWidth="1"/>
    <col min="1291" max="1536" width="9" style="1627"/>
    <col min="1537" max="1540" width="2.625" style="1627" customWidth="1"/>
    <col min="1541" max="1541" width="9.625" style="1627" customWidth="1"/>
    <col min="1542" max="1545" width="15.625" style="1627" customWidth="1"/>
    <col min="1546" max="1546" width="9.625" style="1627" customWidth="1"/>
    <col min="1547" max="1792" width="9" style="1627"/>
    <col min="1793" max="1796" width="2.625" style="1627" customWidth="1"/>
    <col min="1797" max="1797" width="9.625" style="1627" customWidth="1"/>
    <col min="1798" max="1801" width="15.625" style="1627" customWidth="1"/>
    <col min="1802" max="1802" width="9.625" style="1627" customWidth="1"/>
    <col min="1803" max="2048" width="9" style="1627"/>
    <col min="2049" max="2052" width="2.625" style="1627" customWidth="1"/>
    <col min="2053" max="2053" width="9.625" style="1627" customWidth="1"/>
    <col min="2054" max="2057" width="15.625" style="1627" customWidth="1"/>
    <col min="2058" max="2058" width="9.625" style="1627" customWidth="1"/>
    <col min="2059" max="2304" width="9" style="1627"/>
    <col min="2305" max="2308" width="2.625" style="1627" customWidth="1"/>
    <col min="2309" max="2309" width="9.625" style="1627" customWidth="1"/>
    <col min="2310" max="2313" width="15.625" style="1627" customWidth="1"/>
    <col min="2314" max="2314" width="9.625" style="1627" customWidth="1"/>
    <col min="2315" max="2560" width="9" style="1627"/>
    <col min="2561" max="2564" width="2.625" style="1627" customWidth="1"/>
    <col min="2565" max="2565" width="9.625" style="1627" customWidth="1"/>
    <col min="2566" max="2569" width="15.625" style="1627" customWidth="1"/>
    <col min="2570" max="2570" width="9.625" style="1627" customWidth="1"/>
    <col min="2571" max="2816" width="9" style="1627"/>
    <col min="2817" max="2820" width="2.625" style="1627" customWidth="1"/>
    <col min="2821" max="2821" width="9.625" style="1627" customWidth="1"/>
    <col min="2822" max="2825" width="15.625" style="1627" customWidth="1"/>
    <col min="2826" max="2826" width="9.625" style="1627" customWidth="1"/>
    <col min="2827" max="3072" width="9" style="1627"/>
    <col min="3073" max="3076" width="2.625" style="1627" customWidth="1"/>
    <col min="3077" max="3077" width="9.625" style="1627" customWidth="1"/>
    <col min="3078" max="3081" width="15.625" style="1627" customWidth="1"/>
    <col min="3082" max="3082" width="9.625" style="1627" customWidth="1"/>
    <col min="3083" max="3328" width="9" style="1627"/>
    <col min="3329" max="3332" width="2.625" style="1627" customWidth="1"/>
    <col min="3333" max="3333" width="9.625" style="1627" customWidth="1"/>
    <col min="3334" max="3337" width="15.625" style="1627" customWidth="1"/>
    <col min="3338" max="3338" width="9.625" style="1627" customWidth="1"/>
    <col min="3339" max="3584" width="9" style="1627"/>
    <col min="3585" max="3588" width="2.625" style="1627" customWidth="1"/>
    <col min="3589" max="3589" width="9.625" style="1627" customWidth="1"/>
    <col min="3590" max="3593" width="15.625" style="1627" customWidth="1"/>
    <col min="3594" max="3594" width="9.625" style="1627" customWidth="1"/>
    <col min="3595" max="3840" width="9" style="1627"/>
    <col min="3841" max="3844" width="2.625" style="1627" customWidth="1"/>
    <col min="3845" max="3845" width="9.625" style="1627" customWidth="1"/>
    <col min="3846" max="3849" width="15.625" style="1627" customWidth="1"/>
    <col min="3850" max="3850" width="9.625" style="1627" customWidth="1"/>
    <col min="3851" max="4096" width="9" style="1627"/>
    <col min="4097" max="4100" width="2.625" style="1627" customWidth="1"/>
    <col min="4101" max="4101" width="9.625" style="1627" customWidth="1"/>
    <col min="4102" max="4105" width="15.625" style="1627" customWidth="1"/>
    <col min="4106" max="4106" width="9.625" style="1627" customWidth="1"/>
    <col min="4107" max="4352" width="9" style="1627"/>
    <col min="4353" max="4356" width="2.625" style="1627" customWidth="1"/>
    <col min="4357" max="4357" width="9.625" style="1627" customWidth="1"/>
    <col min="4358" max="4361" width="15.625" style="1627" customWidth="1"/>
    <col min="4362" max="4362" width="9.625" style="1627" customWidth="1"/>
    <col min="4363" max="4608" width="9" style="1627"/>
    <col min="4609" max="4612" width="2.625" style="1627" customWidth="1"/>
    <col min="4613" max="4613" width="9.625" style="1627" customWidth="1"/>
    <col min="4614" max="4617" width="15.625" style="1627" customWidth="1"/>
    <col min="4618" max="4618" width="9.625" style="1627" customWidth="1"/>
    <col min="4619" max="4864" width="9" style="1627"/>
    <col min="4865" max="4868" width="2.625" style="1627" customWidth="1"/>
    <col min="4869" max="4869" width="9.625" style="1627" customWidth="1"/>
    <col min="4870" max="4873" width="15.625" style="1627" customWidth="1"/>
    <col min="4874" max="4874" width="9.625" style="1627" customWidth="1"/>
    <col min="4875" max="5120" width="9" style="1627"/>
    <col min="5121" max="5124" width="2.625" style="1627" customWidth="1"/>
    <col min="5125" max="5125" width="9.625" style="1627" customWidth="1"/>
    <col min="5126" max="5129" width="15.625" style="1627" customWidth="1"/>
    <col min="5130" max="5130" width="9.625" style="1627" customWidth="1"/>
    <col min="5131" max="5376" width="9" style="1627"/>
    <col min="5377" max="5380" width="2.625" style="1627" customWidth="1"/>
    <col min="5381" max="5381" width="9.625" style="1627" customWidth="1"/>
    <col min="5382" max="5385" width="15.625" style="1627" customWidth="1"/>
    <col min="5386" max="5386" width="9.625" style="1627" customWidth="1"/>
    <col min="5387" max="5632" width="9" style="1627"/>
    <col min="5633" max="5636" width="2.625" style="1627" customWidth="1"/>
    <col min="5637" max="5637" width="9.625" style="1627" customWidth="1"/>
    <col min="5638" max="5641" width="15.625" style="1627" customWidth="1"/>
    <col min="5642" max="5642" width="9.625" style="1627" customWidth="1"/>
    <col min="5643" max="5888" width="9" style="1627"/>
    <col min="5889" max="5892" width="2.625" style="1627" customWidth="1"/>
    <col min="5893" max="5893" width="9.625" style="1627" customWidth="1"/>
    <col min="5894" max="5897" width="15.625" style="1627" customWidth="1"/>
    <col min="5898" max="5898" width="9.625" style="1627" customWidth="1"/>
    <col min="5899" max="6144" width="9" style="1627"/>
    <col min="6145" max="6148" width="2.625" style="1627" customWidth="1"/>
    <col min="6149" max="6149" width="9.625" style="1627" customWidth="1"/>
    <col min="6150" max="6153" width="15.625" style="1627" customWidth="1"/>
    <col min="6154" max="6154" width="9.625" style="1627" customWidth="1"/>
    <col min="6155" max="6400" width="9" style="1627"/>
    <col min="6401" max="6404" width="2.625" style="1627" customWidth="1"/>
    <col min="6405" max="6405" width="9.625" style="1627" customWidth="1"/>
    <col min="6406" max="6409" width="15.625" style="1627" customWidth="1"/>
    <col min="6410" max="6410" width="9.625" style="1627" customWidth="1"/>
    <col min="6411" max="6656" width="9" style="1627"/>
    <col min="6657" max="6660" width="2.625" style="1627" customWidth="1"/>
    <col min="6661" max="6661" width="9.625" style="1627" customWidth="1"/>
    <col min="6662" max="6665" width="15.625" style="1627" customWidth="1"/>
    <col min="6666" max="6666" width="9.625" style="1627" customWidth="1"/>
    <col min="6667" max="6912" width="9" style="1627"/>
    <col min="6913" max="6916" width="2.625" style="1627" customWidth="1"/>
    <col min="6917" max="6917" width="9.625" style="1627" customWidth="1"/>
    <col min="6918" max="6921" width="15.625" style="1627" customWidth="1"/>
    <col min="6922" max="6922" width="9.625" style="1627" customWidth="1"/>
    <col min="6923" max="7168" width="9" style="1627"/>
    <col min="7169" max="7172" width="2.625" style="1627" customWidth="1"/>
    <col min="7173" max="7173" width="9.625" style="1627" customWidth="1"/>
    <col min="7174" max="7177" width="15.625" style="1627" customWidth="1"/>
    <col min="7178" max="7178" width="9.625" style="1627" customWidth="1"/>
    <col min="7179" max="7424" width="9" style="1627"/>
    <col min="7425" max="7428" width="2.625" style="1627" customWidth="1"/>
    <col min="7429" max="7429" width="9.625" style="1627" customWidth="1"/>
    <col min="7430" max="7433" width="15.625" style="1627" customWidth="1"/>
    <col min="7434" max="7434" width="9.625" style="1627" customWidth="1"/>
    <col min="7435" max="7680" width="9" style="1627"/>
    <col min="7681" max="7684" width="2.625" style="1627" customWidth="1"/>
    <col min="7685" max="7685" width="9.625" style="1627" customWidth="1"/>
    <col min="7686" max="7689" width="15.625" style="1627" customWidth="1"/>
    <col min="7690" max="7690" width="9.625" style="1627" customWidth="1"/>
    <col min="7691" max="7936" width="9" style="1627"/>
    <col min="7937" max="7940" width="2.625" style="1627" customWidth="1"/>
    <col min="7941" max="7941" width="9.625" style="1627" customWidth="1"/>
    <col min="7942" max="7945" width="15.625" style="1627" customWidth="1"/>
    <col min="7946" max="7946" width="9.625" style="1627" customWidth="1"/>
    <col min="7947" max="8192" width="9" style="1627"/>
    <col min="8193" max="8196" width="2.625" style="1627" customWidth="1"/>
    <col min="8197" max="8197" width="9.625" style="1627" customWidth="1"/>
    <col min="8198" max="8201" width="15.625" style="1627" customWidth="1"/>
    <col min="8202" max="8202" width="9.625" style="1627" customWidth="1"/>
    <col min="8203" max="8448" width="9" style="1627"/>
    <col min="8449" max="8452" width="2.625" style="1627" customWidth="1"/>
    <col min="8453" max="8453" width="9.625" style="1627" customWidth="1"/>
    <col min="8454" max="8457" width="15.625" style="1627" customWidth="1"/>
    <col min="8458" max="8458" width="9.625" style="1627" customWidth="1"/>
    <col min="8459" max="8704" width="9" style="1627"/>
    <col min="8705" max="8708" width="2.625" style="1627" customWidth="1"/>
    <col min="8709" max="8709" width="9.625" style="1627" customWidth="1"/>
    <col min="8710" max="8713" width="15.625" style="1627" customWidth="1"/>
    <col min="8714" max="8714" width="9.625" style="1627" customWidth="1"/>
    <col min="8715" max="8960" width="9" style="1627"/>
    <col min="8961" max="8964" width="2.625" style="1627" customWidth="1"/>
    <col min="8965" max="8965" width="9.625" style="1627" customWidth="1"/>
    <col min="8966" max="8969" width="15.625" style="1627" customWidth="1"/>
    <col min="8970" max="8970" width="9.625" style="1627" customWidth="1"/>
    <col min="8971" max="9216" width="9" style="1627"/>
    <col min="9217" max="9220" width="2.625" style="1627" customWidth="1"/>
    <col min="9221" max="9221" width="9.625" style="1627" customWidth="1"/>
    <col min="9222" max="9225" width="15.625" style="1627" customWidth="1"/>
    <col min="9226" max="9226" width="9.625" style="1627" customWidth="1"/>
    <col min="9227" max="9472" width="9" style="1627"/>
    <col min="9473" max="9476" width="2.625" style="1627" customWidth="1"/>
    <col min="9477" max="9477" width="9.625" style="1627" customWidth="1"/>
    <col min="9478" max="9481" width="15.625" style="1627" customWidth="1"/>
    <col min="9482" max="9482" width="9.625" style="1627" customWidth="1"/>
    <col min="9483" max="9728" width="9" style="1627"/>
    <col min="9729" max="9732" width="2.625" style="1627" customWidth="1"/>
    <col min="9733" max="9733" width="9.625" style="1627" customWidth="1"/>
    <col min="9734" max="9737" width="15.625" style="1627" customWidth="1"/>
    <col min="9738" max="9738" width="9.625" style="1627" customWidth="1"/>
    <col min="9739" max="9984" width="9" style="1627"/>
    <col min="9985" max="9988" width="2.625" style="1627" customWidth="1"/>
    <col min="9989" max="9989" width="9.625" style="1627" customWidth="1"/>
    <col min="9990" max="9993" width="15.625" style="1627" customWidth="1"/>
    <col min="9994" max="9994" width="9.625" style="1627" customWidth="1"/>
    <col min="9995" max="10240" width="9" style="1627"/>
    <col min="10241" max="10244" width="2.625" style="1627" customWidth="1"/>
    <col min="10245" max="10245" width="9.625" style="1627" customWidth="1"/>
    <col min="10246" max="10249" width="15.625" style="1627" customWidth="1"/>
    <col min="10250" max="10250" width="9.625" style="1627" customWidth="1"/>
    <col min="10251" max="10496" width="9" style="1627"/>
    <col min="10497" max="10500" width="2.625" style="1627" customWidth="1"/>
    <col min="10501" max="10501" width="9.625" style="1627" customWidth="1"/>
    <col min="10502" max="10505" width="15.625" style="1627" customWidth="1"/>
    <col min="10506" max="10506" width="9.625" style="1627" customWidth="1"/>
    <col min="10507" max="10752" width="9" style="1627"/>
    <col min="10753" max="10756" width="2.625" style="1627" customWidth="1"/>
    <col min="10757" max="10757" width="9.625" style="1627" customWidth="1"/>
    <col min="10758" max="10761" width="15.625" style="1627" customWidth="1"/>
    <col min="10762" max="10762" width="9.625" style="1627" customWidth="1"/>
    <col min="10763" max="11008" width="9" style="1627"/>
    <col min="11009" max="11012" width="2.625" style="1627" customWidth="1"/>
    <col min="11013" max="11013" width="9.625" style="1627" customWidth="1"/>
    <col min="11014" max="11017" width="15.625" style="1627" customWidth="1"/>
    <col min="11018" max="11018" width="9.625" style="1627" customWidth="1"/>
    <col min="11019" max="11264" width="9" style="1627"/>
    <col min="11265" max="11268" width="2.625" style="1627" customWidth="1"/>
    <col min="11269" max="11269" width="9.625" style="1627" customWidth="1"/>
    <col min="11270" max="11273" width="15.625" style="1627" customWidth="1"/>
    <col min="11274" max="11274" width="9.625" style="1627" customWidth="1"/>
    <col min="11275" max="11520" width="9" style="1627"/>
    <col min="11521" max="11524" width="2.625" style="1627" customWidth="1"/>
    <col min="11525" max="11525" width="9.625" style="1627" customWidth="1"/>
    <col min="11526" max="11529" width="15.625" style="1627" customWidth="1"/>
    <col min="11530" max="11530" width="9.625" style="1627" customWidth="1"/>
    <col min="11531" max="11776" width="9" style="1627"/>
    <col min="11777" max="11780" width="2.625" style="1627" customWidth="1"/>
    <col min="11781" max="11781" width="9.625" style="1627" customWidth="1"/>
    <col min="11782" max="11785" width="15.625" style="1627" customWidth="1"/>
    <col min="11786" max="11786" width="9.625" style="1627" customWidth="1"/>
    <col min="11787" max="12032" width="9" style="1627"/>
    <col min="12033" max="12036" width="2.625" style="1627" customWidth="1"/>
    <col min="12037" max="12037" width="9.625" style="1627" customWidth="1"/>
    <col min="12038" max="12041" width="15.625" style="1627" customWidth="1"/>
    <col min="12042" max="12042" width="9.625" style="1627" customWidth="1"/>
    <col min="12043" max="12288" width="9" style="1627"/>
    <col min="12289" max="12292" width="2.625" style="1627" customWidth="1"/>
    <col min="12293" max="12293" width="9.625" style="1627" customWidth="1"/>
    <col min="12294" max="12297" width="15.625" style="1627" customWidth="1"/>
    <col min="12298" max="12298" width="9.625" style="1627" customWidth="1"/>
    <col min="12299" max="12544" width="9" style="1627"/>
    <col min="12545" max="12548" width="2.625" style="1627" customWidth="1"/>
    <col min="12549" max="12549" width="9.625" style="1627" customWidth="1"/>
    <col min="12550" max="12553" width="15.625" style="1627" customWidth="1"/>
    <col min="12554" max="12554" width="9.625" style="1627" customWidth="1"/>
    <col min="12555" max="12800" width="9" style="1627"/>
    <col min="12801" max="12804" width="2.625" style="1627" customWidth="1"/>
    <col min="12805" max="12805" width="9.625" style="1627" customWidth="1"/>
    <col min="12806" max="12809" width="15.625" style="1627" customWidth="1"/>
    <col min="12810" max="12810" width="9.625" style="1627" customWidth="1"/>
    <col min="12811" max="13056" width="9" style="1627"/>
    <col min="13057" max="13060" width="2.625" style="1627" customWidth="1"/>
    <col min="13061" max="13061" width="9.625" style="1627" customWidth="1"/>
    <col min="13062" max="13065" width="15.625" style="1627" customWidth="1"/>
    <col min="13066" max="13066" width="9.625" style="1627" customWidth="1"/>
    <col min="13067" max="13312" width="9" style="1627"/>
    <col min="13313" max="13316" width="2.625" style="1627" customWidth="1"/>
    <col min="13317" max="13317" width="9.625" style="1627" customWidth="1"/>
    <col min="13318" max="13321" width="15.625" style="1627" customWidth="1"/>
    <col min="13322" max="13322" width="9.625" style="1627" customWidth="1"/>
    <col min="13323" max="13568" width="9" style="1627"/>
    <col min="13569" max="13572" width="2.625" style="1627" customWidth="1"/>
    <col min="13573" max="13573" width="9.625" style="1627" customWidth="1"/>
    <col min="13574" max="13577" width="15.625" style="1627" customWidth="1"/>
    <col min="13578" max="13578" width="9.625" style="1627" customWidth="1"/>
    <col min="13579" max="13824" width="9" style="1627"/>
    <col min="13825" max="13828" width="2.625" style="1627" customWidth="1"/>
    <col min="13829" max="13829" width="9.625" style="1627" customWidth="1"/>
    <col min="13830" max="13833" width="15.625" style="1627" customWidth="1"/>
    <col min="13834" max="13834" width="9.625" style="1627" customWidth="1"/>
    <col min="13835" max="14080" width="9" style="1627"/>
    <col min="14081" max="14084" width="2.625" style="1627" customWidth="1"/>
    <col min="14085" max="14085" width="9.625" style="1627" customWidth="1"/>
    <col min="14086" max="14089" width="15.625" style="1627" customWidth="1"/>
    <col min="14090" max="14090" width="9.625" style="1627" customWidth="1"/>
    <col min="14091" max="14336" width="9" style="1627"/>
    <col min="14337" max="14340" width="2.625" style="1627" customWidth="1"/>
    <col min="14341" max="14341" width="9.625" style="1627" customWidth="1"/>
    <col min="14342" max="14345" width="15.625" style="1627" customWidth="1"/>
    <col min="14346" max="14346" width="9.625" style="1627" customWidth="1"/>
    <col min="14347" max="14592" width="9" style="1627"/>
    <col min="14593" max="14596" width="2.625" style="1627" customWidth="1"/>
    <col min="14597" max="14597" width="9.625" style="1627" customWidth="1"/>
    <col min="14598" max="14601" width="15.625" style="1627" customWidth="1"/>
    <col min="14602" max="14602" width="9.625" style="1627" customWidth="1"/>
    <col min="14603" max="14848" width="9" style="1627"/>
    <col min="14849" max="14852" width="2.625" style="1627" customWidth="1"/>
    <col min="14853" max="14853" width="9.625" style="1627" customWidth="1"/>
    <col min="14854" max="14857" width="15.625" style="1627" customWidth="1"/>
    <col min="14858" max="14858" width="9.625" style="1627" customWidth="1"/>
    <col min="14859" max="15104" width="9" style="1627"/>
    <col min="15105" max="15108" width="2.625" style="1627" customWidth="1"/>
    <col min="15109" max="15109" width="9.625" style="1627" customWidth="1"/>
    <col min="15110" max="15113" width="15.625" style="1627" customWidth="1"/>
    <col min="15114" max="15114" width="9.625" style="1627" customWidth="1"/>
    <col min="15115" max="15360" width="9" style="1627"/>
    <col min="15361" max="15364" width="2.625" style="1627" customWidth="1"/>
    <col min="15365" max="15365" width="9.625" style="1627" customWidth="1"/>
    <col min="15366" max="15369" width="15.625" style="1627" customWidth="1"/>
    <col min="15370" max="15370" width="9.625" style="1627" customWidth="1"/>
    <col min="15371" max="15616" width="9" style="1627"/>
    <col min="15617" max="15620" width="2.625" style="1627" customWidth="1"/>
    <col min="15621" max="15621" width="9.625" style="1627" customWidth="1"/>
    <col min="15622" max="15625" width="15.625" style="1627" customWidth="1"/>
    <col min="15626" max="15626" width="9.625" style="1627" customWidth="1"/>
    <col min="15627" max="15872" width="9" style="1627"/>
    <col min="15873" max="15876" width="2.625" style="1627" customWidth="1"/>
    <col min="15877" max="15877" width="9.625" style="1627" customWidth="1"/>
    <col min="15878" max="15881" width="15.625" style="1627" customWidth="1"/>
    <col min="15882" max="15882" width="9.625" style="1627" customWidth="1"/>
    <col min="15883" max="16128" width="9" style="1627"/>
    <col min="16129" max="16132" width="2.625" style="1627" customWidth="1"/>
    <col min="16133" max="16133" width="9.625" style="1627" customWidth="1"/>
    <col min="16134" max="16137" width="15.625" style="1627" customWidth="1"/>
    <col min="16138" max="16138" width="9.625" style="1627" customWidth="1"/>
    <col min="16139" max="16384" width="9" style="1627"/>
  </cols>
  <sheetData>
    <row r="1" spans="1:11" ht="15" customHeight="1">
      <c r="A1" s="611" t="s">
        <v>5457</v>
      </c>
    </row>
    <row r="2" spans="1:11" ht="39.950000000000003" customHeight="1">
      <c r="A2" s="3112"/>
      <c r="B2" s="3113"/>
      <c r="C2" s="3113"/>
      <c r="D2" s="3113"/>
      <c r="E2" s="3113"/>
      <c r="F2" s="3113"/>
      <c r="G2" s="3113"/>
      <c r="H2" s="3113"/>
      <c r="I2" s="3113"/>
    </row>
    <row r="3" spans="1:11" s="611" customFormat="1" ht="15" customHeight="1">
      <c r="I3" s="617" t="s">
        <v>2285</v>
      </c>
    </row>
    <row r="4" spans="1:11" s="611" customFormat="1" ht="15" customHeight="1">
      <c r="I4" s="617"/>
    </row>
    <row r="5" spans="1:11" s="611" customFormat="1" ht="15" customHeight="1">
      <c r="G5" s="1754" t="s">
        <v>456</v>
      </c>
      <c r="H5" s="3114"/>
      <c r="I5" s="3114"/>
    </row>
    <row r="6" spans="1:11" s="611" customFormat="1" ht="15" customHeight="1">
      <c r="G6" s="1755" t="s">
        <v>2286</v>
      </c>
      <c r="H6" s="3115"/>
      <c r="I6" s="3115"/>
    </row>
    <row r="7" spans="1:11" s="611" customFormat="1" ht="15" customHeight="1"/>
    <row r="8" spans="1:11" s="611" customFormat="1" ht="20.100000000000001" customHeight="1">
      <c r="A8" s="611" t="s">
        <v>2287</v>
      </c>
      <c r="G8" s="1629"/>
      <c r="H8" s="1629"/>
      <c r="I8" s="1629"/>
      <c r="J8" s="1629"/>
    </row>
    <row r="9" spans="1:11" s="611" customFormat="1" ht="35.1" customHeight="1">
      <c r="B9" s="3121" t="s">
        <v>2288</v>
      </c>
      <c r="C9" s="3122"/>
      <c r="D9" s="3122"/>
      <c r="E9" s="3122"/>
      <c r="F9" s="3122"/>
      <c r="G9" s="3123"/>
      <c r="H9" s="3119" t="s">
        <v>2289</v>
      </c>
      <c r="I9" s="3120"/>
    </row>
    <row r="10" spans="1:11" s="611" customFormat="1" ht="9.9499999999999993" customHeight="1">
      <c r="H10" s="937"/>
      <c r="I10" s="937"/>
      <c r="J10" s="937"/>
      <c r="K10" s="1629"/>
    </row>
    <row r="11" spans="1:11" s="611" customFormat="1" ht="15" customHeight="1">
      <c r="B11" s="3138" t="s">
        <v>2290</v>
      </c>
      <c r="C11" s="3139"/>
      <c r="D11" s="3139"/>
      <c r="E11" s="3139"/>
      <c r="F11" s="3139"/>
      <c r="G11" s="1630"/>
      <c r="H11" s="3146" t="s">
        <v>1393</v>
      </c>
      <c r="I11" s="3147"/>
    </row>
    <row r="12" spans="1:11" s="611" customFormat="1" ht="20.100000000000001" customHeight="1">
      <c r="B12" s="3144"/>
      <c r="C12" s="3145"/>
      <c r="D12" s="3145"/>
      <c r="E12" s="3145"/>
      <c r="F12" s="3145"/>
      <c r="G12" s="1631"/>
      <c r="H12" s="3087"/>
      <c r="I12" s="3089"/>
    </row>
    <row r="13" spans="1:11" s="611" customFormat="1" ht="15" customHeight="1">
      <c r="B13" s="3148"/>
      <c r="C13" s="3138" t="s">
        <v>2291</v>
      </c>
      <c r="D13" s="3139"/>
      <c r="E13" s="3139"/>
      <c r="F13" s="3139"/>
      <c r="G13" s="3140"/>
      <c r="H13" s="3150" t="s">
        <v>2292</v>
      </c>
      <c r="I13" s="3151"/>
    </row>
    <row r="14" spans="1:11" s="611" customFormat="1" ht="20.100000000000001" customHeight="1">
      <c r="B14" s="3148"/>
      <c r="C14" s="3144"/>
      <c r="D14" s="3145"/>
      <c r="E14" s="3145"/>
      <c r="F14" s="3145"/>
      <c r="G14" s="3149"/>
      <c r="H14" s="3152" t="s">
        <v>2058</v>
      </c>
      <c r="I14" s="3153"/>
    </row>
    <row r="15" spans="1:11" s="611" customFormat="1" ht="15" customHeight="1">
      <c r="B15" s="3148"/>
      <c r="C15" s="3148"/>
      <c r="D15" s="3138" t="s">
        <v>2293</v>
      </c>
      <c r="E15" s="3139"/>
      <c r="F15" s="3139"/>
      <c r="G15" s="3140"/>
      <c r="H15" s="3135" t="s">
        <v>2050</v>
      </c>
      <c r="I15" s="3136"/>
    </row>
    <row r="16" spans="1:11" s="611" customFormat="1" ht="20.100000000000001" customHeight="1">
      <c r="B16" s="3148"/>
      <c r="C16" s="3148"/>
      <c r="D16" s="3144"/>
      <c r="E16" s="3145"/>
      <c r="F16" s="3145"/>
      <c r="G16" s="3149"/>
      <c r="H16" s="3087" t="s">
        <v>2058</v>
      </c>
      <c r="I16" s="3089"/>
    </row>
    <row r="17" spans="1:10" s="611" customFormat="1" ht="15" customHeight="1">
      <c r="B17" s="3148"/>
      <c r="C17" s="3148"/>
      <c r="D17" s="3137"/>
      <c r="E17" s="3138" t="s">
        <v>2294</v>
      </c>
      <c r="F17" s="3139"/>
      <c r="G17" s="3140"/>
      <c r="H17" s="3135" t="s">
        <v>460</v>
      </c>
      <c r="I17" s="3136"/>
    </row>
    <row r="18" spans="1:10" s="611" customFormat="1" ht="20.100000000000001" customHeight="1">
      <c r="B18" s="3148"/>
      <c r="C18" s="3148"/>
      <c r="D18" s="3137"/>
      <c r="E18" s="3141"/>
      <c r="F18" s="3142"/>
      <c r="G18" s="3143"/>
      <c r="H18" s="3087" t="s">
        <v>2058</v>
      </c>
      <c r="I18" s="3089"/>
    </row>
    <row r="19" spans="1:10" s="611" customFormat="1" ht="15" customHeight="1">
      <c r="B19" s="3148"/>
      <c r="C19" s="3148"/>
      <c r="D19" s="3131"/>
      <c r="E19" s="3138" t="s">
        <v>2295</v>
      </c>
      <c r="F19" s="3139"/>
      <c r="G19" s="3140"/>
      <c r="H19" s="3135" t="s">
        <v>461</v>
      </c>
      <c r="I19" s="3136"/>
    </row>
    <row r="20" spans="1:10" s="611" customFormat="1" ht="20.100000000000001" customHeight="1">
      <c r="B20" s="3148"/>
      <c r="C20" s="3148"/>
      <c r="D20" s="3131"/>
      <c r="E20" s="3141"/>
      <c r="F20" s="3142"/>
      <c r="G20" s="3143"/>
      <c r="H20" s="3087" t="s">
        <v>2058</v>
      </c>
      <c r="I20" s="3089"/>
    </row>
    <row r="21" spans="1:10" s="611" customFormat="1" ht="15" customHeight="1">
      <c r="B21" s="3148"/>
      <c r="C21" s="3148"/>
      <c r="D21" s="3138" t="s">
        <v>2296</v>
      </c>
      <c r="E21" s="3139"/>
      <c r="F21" s="3139"/>
      <c r="G21" s="3140"/>
      <c r="H21" s="3135" t="s">
        <v>2063</v>
      </c>
      <c r="I21" s="3136"/>
    </row>
    <row r="22" spans="1:10" s="611" customFormat="1" ht="20.100000000000001" customHeight="1">
      <c r="B22" s="3148"/>
      <c r="C22" s="3148"/>
      <c r="D22" s="3144"/>
      <c r="E22" s="3142"/>
      <c r="F22" s="3142"/>
      <c r="G22" s="3143"/>
      <c r="H22" s="3087" t="s">
        <v>2058</v>
      </c>
      <c r="I22" s="3089"/>
    </row>
    <row r="23" spans="1:10" s="611" customFormat="1" ht="15" customHeight="1">
      <c r="B23" s="1632"/>
      <c r="C23" s="1632"/>
      <c r="D23" s="3137"/>
      <c r="E23" s="3138" t="s">
        <v>2297</v>
      </c>
      <c r="F23" s="3139"/>
      <c r="G23" s="3140"/>
      <c r="H23" s="3135" t="s">
        <v>462</v>
      </c>
      <c r="I23" s="3136"/>
    </row>
    <row r="24" spans="1:10" s="611" customFormat="1" ht="20.100000000000001" customHeight="1">
      <c r="B24" s="1632"/>
      <c r="C24" s="1632"/>
      <c r="D24" s="3137"/>
      <c r="E24" s="3141"/>
      <c r="F24" s="3142"/>
      <c r="G24" s="3143"/>
      <c r="H24" s="3087" t="s">
        <v>2058</v>
      </c>
      <c r="I24" s="3089"/>
    </row>
    <row r="25" spans="1:10" s="611" customFormat="1" ht="15" customHeight="1">
      <c r="B25" s="1632"/>
      <c r="C25" s="1632"/>
      <c r="D25" s="3131"/>
      <c r="E25" s="3138" t="s">
        <v>2298</v>
      </c>
      <c r="F25" s="3139"/>
      <c r="G25" s="3140"/>
      <c r="H25" s="3135" t="s">
        <v>463</v>
      </c>
      <c r="I25" s="3136"/>
    </row>
    <row r="26" spans="1:10" s="611" customFormat="1" ht="20.100000000000001" customHeight="1">
      <c r="B26" s="1633"/>
      <c r="C26" s="1633"/>
      <c r="D26" s="3131"/>
      <c r="E26" s="3141"/>
      <c r="F26" s="3142"/>
      <c r="G26" s="3143"/>
      <c r="H26" s="3087" t="s">
        <v>2058</v>
      </c>
      <c r="I26" s="3089"/>
    </row>
    <row r="27" spans="1:10" s="611" customFormat="1" ht="15" customHeight="1">
      <c r="C27" s="1629"/>
      <c r="D27" s="1629"/>
      <c r="E27" s="1629"/>
      <c r="F27" s="1629"/>
      <c r="G27" s="1629"/>
      <c r="H27" s="1629"/>
      <c r="I27" s="1629"/>
      <c r="J27" s="1629"/>
    </row>
    <row r="28" spans="1:10" s="611" customFormat="1" ht="20.100000000000001" customHeight="1">
      <c r="A28" s="1629" t="s">
        <v>2300</v>
      </c>
      <c r="B28" s="1629"/>
      <c r="C28" s="1629"/>
      <c r="D28" s="1629"/>
      <c r="E28" s="1629"/>
      <c r="F28" s="1629"/>
      <c r="G28" s="1629"/>
      <c r="H28" s="1629"/>
      <c r="I28" s="1629"/>
      <c r="J28" s="1629"/>
    </row>
    <row r="29" spans="1:10" s="611" customFormat="1" ht="15" customHeight="1">
      <c r="B29" s="3128" t="s">
        <v>2301</v>
      </c>
      <c r="C29" s="3128"/>
      <c r="D29" s="3128"/>
      <c r="E29" s="3129"/>
      <c r="F29" s="1634"/>
      <c r="G29" s="1634"/>
      <c r="H29" s="1634"/>
      <c r="I29" s="1635"/>
    </row>
    <row r="30" spans="1:10" s="611" customFormat="1" ht="15" customHeight="1">
      <c r="B30" s="3128"/>
      <c r="C30" s="3128"/>
      <c r="D30" s="3128"/>
      <c r="E30" s="3128"/>
      <c r="F30" s="3130" t="s">
        <v>2302</v>
      </c>
      <c r="G30" s="1635"/>
      <c r="H30" s="3131" t="s">
        <v>2303</v>
      </c>
      <c r="I30" s="3128" t="s">
        <v>2304</v>
      </c>
    </row>
    <row r="31" spans="1:10" s="611" customFormat="1" ht="30" customHeight="1">
      <c r="B31" s="3128"/>
      <c r="C31" s="3128"/>
      <c r="D31" s="3128"/>
      <c r="E31" s="3128"/>
      <c r="F31" s="3131"/>
      <c r="G31" s="1636" t="s">
        <v>2305</v>
      </c>
      <c r="H31" s="3131"/>
      <c r="I31" s="3131"/>
    </row>
    <row r="32" spans="1:10" s="611" customFormat="1" ht="15" customHeight="1">
      <c r="B32" s="3132" t="s">
        <v>2306</v>
      </c>
      <c r="C32" s="3133"/>
      <c r="D32" s="3133"/>
      <c r="E32" s="3134"/>
      <c r="F32" s="1628" t="s">
        <v>460</v>
      </c>
      <c r="G32" s="1637"/>
      <c r="H32" s="1638" t="s">
        <v>461</v>
      </c>
      <c r="I32" s="1639" t="s">
        <v>462</v>
      </c>
    </row>
    <row r="33" spans="2:9" s="611" customFormat="1" ht="20.100000000000001" customHeight="1">
      <c r="B33" s="3087" t="s">
        <v>1593</v>
      </c>
      <c r="C33" s="3088"/>
      <c r="D33" s="3088"/>
      <c r="E33" s="3089"/>
      <c r="F33" s="1625" t="s">
        <v>1593</v>
      </c>
      <c r="G33" s="1625" t="s">
        <v>1593</v>
      </c>
      <c r="H33" s="1625" t="s">
        <v>1593</v>
      </c>
      <c r="I33" s="1624" t="s">
        <v>1593</v>
      </c>
    </row>
    <row r="34" spans="2:9" s="611" customFormat="1" ht="15" customHeight="1"/>
    <row r="35" spans="2:9" ht="15" customHeight="1"/>
    <row r="36" spans="2:9" ht="15" customHeight="1">
      <c r="B36" s="1627" t="s">
        <v>1139</v>
      </c>
    </row>
    <row r="37" spans="2:9" s="1626" customFormat="1" ht="30" customHeight="1">
      <c r="C37" s="1623">
        <v>1</v>
      </c>
      <c r="D37" s="3054" t="s">
        <v>2334</v>
      </c>
      <c r="E37" s="3054"/>
      <c r="F37" s="3054"/>
      <c r="G37" s="3054"/>
      <c r="H37" s="3054"/>
      <c r="I37" s="3054"/>
    </row>
    <row r="38" spans="2:9" s="1626" customFormat="1" ht="45" customHeight="1">
      <c r="C38" s="1623">
        <v>2</v>
      </c>
      <c r="D38" s="3054" t="s">
        <v>5458</v>
      </c>
      <c r="E38" s="3054"/>
      <c r="F38" s="3054"/>
      <c r="G38" s="3054"/>
      <c r="H38" s="3054"/>
      <c r="I38" s="3054"/>
    </row>
    <row r="39" spans="2:9" s="1626" customFormat="1" ht="30" customHeight="1">
      <c r="C39" s="1623">
        <v>3</v>
      </c>
      <c r="D39" s="3054" t="s">
        <v>2336</v>
      </c>
      <c r="E39" s="3054"/>
      <c r="F39" s="3054"/>
      <c r="G39" s="3054"/>
      <c r="H39" s="3054"/>
      <c r="I39" s="3054"/>
    </row>
    <row r="40" spans="2:9" s="1626" customFormat="1" ht="30" customHeight="1">
      <c r="C40" s="1623">
        <v>4</v>
      </c>
      <c r="D40" s="3054" t="s">
        <v>2337</v>
      </c>
      <c r="E40" s="3054"/>
      <c r="F40" s="3054"/>
      <c r="G40" s="3054"/>
      <c r="H40" s="3054"/>
      <c r="I40" s="3054"/>
    </row>
    <row r="41" spans="2:9">
      <c r="E41" s="1626"/>
    </row>
  </sheetData>
  <mergeCells count="42">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A2:I2"/>
    <mergeCell ref="B9:G9"/>
    <mergeCell ref="H9:I9"/>
    <mergeCell ref="B11:F12"/>
    <mergeCell ref="H11:I12"/>
    <mergeCell ref="H5:I5"/>
    <mergeCell ref="H6:I6"/>
    <mergeCell ref="H21:I21"/>
    <mergeCell ref="H22:I22"/>
    <mergeCell ref="D23:D26"/>
    <mergeCell ref="E23:G24"/>
    <mergeCell ref="H23:I23"/>
    <mergeCell ref="H24:I24"/>
    <mergeCell ref="E25:G26"/>
    <mergeCell ref="H25:I25"/>
    <mergeCell ref="H26:I26"/>
    <mergeCell ref="D37:I37"/>
    <mergeCell ref="D38:I38"/>
    <mergeCell ref="D39:I39"/>
    <mergeCell ref="D40:I40"/>
    <mergeCell ref="B29:E31"/>
    <mergeCell ref="F30:F31"/>
    <mergeCell ref="H30:H31"/>
    <mergeCell ref="I30:I31"/>
    <mergeCell ref="B32:E32"/>
    <mergeCell ref="B33:E33"/>
  </mergeCells>
  <phoneticPr fontId="1"/>
  <printOptions horizontalCentered="1"/>
  <pageMargins left="0.39370078740157483" right="0.39370078740157483" top="0.39370078740157483" bottom="0.39370078740157483" header="0.31496062992125984" footer="0.31496062992125984"/>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B050"/>
  </sheetPr>
  <dimension ref="A1:S41"/>
  <sheetViews>
    <sheetView zoomScaleNormal="100" zoomScaleSheetLayoutView="100" workbookViewId="0">
      <selection activeCell="H7" sqref="H7:J7"/>
    </sheetView>
  </sheetViews>
  <sheetFormatPr defaultRowHeight="12"/>
  <cols>
    <col min="1" max="4" width="2.625" style="24" customWidth="1"/>
    <col min="5" max="5" width="9.625" style="24" customWidth="1"/>
    <col min="6" max="6" width="18.875" style="24" customWidth="1"/>
    <col min="7" max="7" width="18.625" style="24" customWidth="1"/>
    <col min="8" max="8" width="13.125" style="24" customWidth="1"/>
    <col min="9" max="9" width="12.375" style="24" customWidth="1"/>
    <col min="10" max="10" width="12.5" style="24" customWidth="1"/>
    <col min="11" max="256" width="9" style="24"/>
    <col min="257" max="260" width="2.625" style="24" customWidth="1"/>
    <col min="261" max="261" width="9.625" style="24" customWidth="1"/>
    <col min="262" max="262" width="18.875" style="24" customWidth="1"/>
    <col min="263" max="263" width="18.625" style="24" customWidth="1"/>
    <col min="264" max="264" width="13.125" style="24" customWidth="1"/>
    <col min="265" max="265" width="12.375" style="24" customWidth="1"/>
    <col min="266" max="266" width="12.5" style="24" customWidth="1"/>
    <col min="267" max="512" width="9" style="24"/>
    <col min="513" max="516" width="2.625" style="24" customWidth="1"/>
    <col min="517" max="517" width="9.625" style="24" customWidth="1"/>
    <col min="518" max="518" width="18.875" style="24" customWidth="1"/>
    <col min="519" max="519" width="18.625" style="24" customWidth="1"/>
    <col min="520" max="520" width="13.125" style="24" customWidth="1"/>
    <col min="521" max="521" width="12.375" style="24" customWidth="1"/>
    <col min="522" max="522" width="12.5" style="24" customWidth="1"/>
    <col min="523" max="768" width="9" style="24"/>
    <col min="769" max="772" width="2.625" style="24" customWidth="1"/>
    <col min="773" max="773" width="9.625" style="24" customWidth="1"/>
    <col min="774" max="774" width="18.875" style="24" customWidth="1"/>
    <col min="775" max="775" width="18.625" style="24" customWidth="1"/>
    <col min="776" max="776" width="13.125" style="24" customWidth="1"/>
    <col min="777" max="777" width="12.375" style="24" customWidth="1"/>
    <col min="778" max="778" width="12.5" style="24" customWidth="1"/>
    <col min="779" max="1024" width="9" style="24"/>
    <col min="1025" max="1028" width="2.625" style="24" customWidth="1"/>
    <col min="1029" max="1029" width="9.625" style="24" customWidth="1"/>
    <col min="1030" max="1030" width="18.875" style="24" customWidth="1"/>
    <col min="1031" max="1031" width="18.625" style="24" customWidth="1"/>
    <col min="1032" max="1032" width="13.125" style="24" customWidth="1"/>
    <col min="1033" max="1033" width="12.375" style="24" customWidth="1"/>
    <col min="1034" max="1034" width="12.5" style="24" customWidth="1"/>
    <col min="1035" max="1280" width="9" style="24"/>
    <col min="1281" max="1284" width="2.625" style="24" customWidth="1"/>
    <col min="1285" max="1285" width="9.625" style="24" customWidth="1"/>
    <col min="1286" max="1286" width="18.875" style="24" customWidth="1"/>
    <col min="1287" max="1287" width="18.625" style="24" customWidth="1"/>
    <col min="1288" max="1288" width="13.125" style="24" customWidth="1"/>
    <col min="1289" max="1289" width="12.375" style="24" customWidth="1"/>
    <col min="1290" max="1290" width="12.5" style="24" customWidth="1"/>
    <col min="1291" max="1536" width="9" style="24"/>
    <col min="1537" max="1540" width="2.625" style="24" customWidth="1"/>
    <col min="1541" max="1541" width="9.625" style="24" customWidth="1"/>
    <col min="1542" max="1542" width="18.875" style="24" customWidth="1"/>
    <col min="1543" max="1543" width="18.625" style="24" customWidth="1"/>
    <col min="1544" max="1544" width="13.125" style="24" customWidth="1"/>
    <col min="1545" max="1545" width="12.375" style="24" customWidth="1"/>
    <col min="1546" max="1546" width="12.5" style="24" customWidth="1"/>
    <col min="1547" max="1792" width="9" style="24"/>
    <col min="1793" max="1796" width="2.625" style="24" customWidth="1"/>
    <col min="1797" max="1797" width="9.625" style="24" customWidth="1"/>
    <col min="1798" max="1798" width="18.875" style="24" customWidth="1"/>
    <col min="1799" max="1799" width="18.625" style="24" customWidth="1"/>
    <col min="1800" max="1800" width="13.125" style="24" customWidth="1"/>
    <col min="1801" max="1801" width="12.375" style="24" customWidth="1"/>
    <col min="1802" max="1802" width="12.5" style="24" customWidth="1"/>
    <col min="1803" max="2048" width="9" style="24"/>
    <col min="2049" max="2052" width="2.625" style="24" customWidth="1"/>
    <col min="2053" max="2053" width="9.625" style="24" customWidth="1"/>
    <col min="2054" max="2054" width="18.875" style="24" customWidth="1"/>
    <col min="2055" max="2055" width="18.625" style="24" customWidth="1"/>
    <col min="2056" max="2056" width="13.125" style="24" customWidth="1"/>
    <col min="2057" max="2057" width="12.375" style="24" customWidth="1"/>
    <col min="2058" max="2058" width="12.5" style="24" customWidth="1"/>
    <col min="2059" max="2304" width="9" style="24"/>
    <col min="2305" max="2308" width="2.625" style="24" customWidth="1"/>
    <col min="2309" max="2309" width="9.625" style="24" customWidth="1"/>
    <col min="2310" max="2310" width="18.875" style="24" customWidth="1"/>
    <col min="2311" max="2311" width="18.625" style="24" customWidth="1"/>
    <col min="2312" max="2312" width="13.125" style="24" customWidth="1"/>
    <col min="2313" max="2313" width="12.375" style="24" customWidth="1"/>
    <col min="2314" max="2314" width="12.5" style="24" customWidth="1"/>
    <col min="2315" max="2560" width="9" style="24"/>
    <col min="2561" max="2564" width="2.625" style="24" customWidth="1"/>
    <col min="2565" max="2565" width="9.625" style="24" customWidth="1"/>
    <col min="2566" max="2566" width="18.875" style="24" customWidth="1"/>
    <col min="2567" max="2567" width="18.625" style="24" customWidth="1"/>
    <col min="2568" max="2568" width="13.125" style="24" customWidth="1"/>
    <col min="2569" max="2569" width="12.375" style="24" customWidth="1"/>
    <col min="2570" max="2570" width="12.5" style="24" customWidth="1"/>
    <col min="2571" max="2816" width="9" style="24"/>
    <col min="2817" max="2820" width="2.625" style="24" customWidth="1"/>
    <col min="2821" max="2821" width="9.625" style="24" customWidth="1"/>
    <col min="2822" max="2822" width="18.875" style="24" customWidth="1"/>
    <col min="2823" max="2823" width="18.625" style="24" customWidth="1"/>
    <col min="2824" max="2824" width="13.125" style="24" customWidth="1"/>
    <col min="2825" max="2825" width="12.375" style="24" customWidth="1"/>
    <col min="2826" max="2826" width="12.5" style="24" customWidth="1"/>
    <col min="2827" max="3072" width="9" style="24"/>
    <col min="3073" max="3076" width="2.625" style="24" customWidth="1"/>
    <col min="3077" max="3077" width="9.625" style="24" customWidth="1"/>
    <col min="3078" max="3078" width="18.875" style="24" customWidth="1"/>
    <col min="3079" max="3079" width="18.625" style="24" customWidth="1"/>
    <col min="3080" max="3080" width="13.125" style="24" customWidth="1"/>
    <col min="3081" max="3081" width="12.375" style="24" customWidth="1"/>
    <col min="3082" max="3082" width="12.5" style="24" customWidth="1"/>
    <col min="3083" max="3328" width="9" style="24"/>
    <col min="3329" max="3332" width="2.625" style="24" customWidth="1"/>
    <col min="3333" max="3333" width="9.625" style="24" customWidth="1"/>
    <col min="3334" max="3334" width="18.875" style="24" customWidth="1"/>
    <col min="3335" max="3335" width="18.625" style="24" customWidth="1"/>
    <col min="3336" max="3336" width="13.125" style="24" customWidth="1"/>
    <col min="3337" max="3337" width="12.375" style="24" customWidth="1"/>
    <col min="3338" max="3338" width="12.5" style="24" customWidth="1"/>
    <col min="3339" max="3584" width="9" style="24"/>
    <col min="3585" max="3588" width="2.625" style="24" customWidth="1"/>
    <col min="3589" max="3589" width="9.625" style="24" customWidth="1"/>
    <col min="3590" max="3590" width="18.875" style="24" customWidth="1"/>
    <col min="3591" max="3591" width="18.625" style="24" customWidth="1"/>
    <col min="3592" max="3592" width="13.125" style="24" customWidth="1"/>
    <col min="3593" max="3593" width="12.375" style="24" customWidth="1"/>
    <col min="3594" max="3594" width="12.5" style="24" customWidth="1"/>
    <col min="3595" max="3840" width="9" style="24"/>
    <col min="3841" max="3844" width="2.625" style="24" customWidth="1"/>
    <col min="3845" max="3845" width="9.625" style="24" customWidth="1"/>
    <col min="3846" max="3846" width="18.875" style="24" customWidth="1"/>
    <col min="3847" max="3847" width="18.625" style="24" customWidth="1"/>
    <col min="3848" max="3848" width="13.125" style="24" customWidth="1"/>
    <col min="3849" max="3849" width="12.375" style="24" customWidth="1"/>
    <col min="3850" max="3850" width="12.5" style="24" customWidth="1"/>
    <col min="3851" max="4096" width="9" style="24"/>
    <col min="4097" max="4100" width="2.625" style="24" customWidth="1"/>
    <col min="4101" max="4101" width="9.625" style="24" customWidth="1"/>
    <col min="4102" max="4102" width="18.875" style="24" customWidth="1"/>
    <col min="4103" max="4103" width="18.625" style="24" customWidth="1"/>
    <col min="4104" max="4104" width="13.125" style="24" customWidth="1"/>
    <col min="4105" max="4105" width="12.375" style="24" customWidth="1"/>
    <col min="4106" max="4106" width="12.5" style="24" customWidth="1"/>
    <col min="4107" max="4352" width="9" style="24"/>
    <col min="4353" max="4356" width="2.625" style="24" customWidth="1"/>
    <col min="4357" max="4357" width="9.625" style="24" customWidth="1"/>
    <col min="4358" max="4358" width="18.875" style="24" customWidth="1"/>
    <col min="4359" max="4359" width="18.625" style="24" customWidth="1"/>
    <col min="4360" max="4360" width="13.125" style="24" customWidth="1"/>
    <col min="4361" max="4361" width="12.375" style="24" customWidth="1"/>
    <col min="4362" max="4362" width="12.5" style="24" customWidth="1"/>
    <col min="4363" max="4608" width="9" style="24"/>
    <col min="4609" max="4612" width="2.625" style="24" customWidth="1"/>
    <col min="4613" max="4613" width="9.625" style="24" customWidth="1"/>
    <col min="4614" max="4614" width="18.875" style="24" customWidth="1"/>
    <col min="4615" max="4615" width="18.625" style="24" customWidth="1"/>
    <col min="4616" max="4616" width="13.125" style="24" customWidth="1"/>
    <col min="4617" max="4617" width="12.375" style="24" customWidth="1"/>
    <col min="4618" max="4618" width="12.5" style="24" customWidth="1"/>
    <col min="4619" max="4864" width="9" style="24"/>
    <col min="4865" max="4868" width="2.625" style="24" customWidth="1"/>
    <col min="4869" max="4869" width="9.625" style="24" customWidth="1"/>
    <col min="4870" max="4870" width="18.875" style="24" customWidth="1"/>
    <col min="4871" max="4871" width="18.625" style="24" customWidth="1"/>
    <col min="4872" max="4872" width="13.125" style="24" customWidth="1"/>
    <col min="4873" max="4873" width="12.375" style="24" customWidth="1"/>
    <col min="4874" max="4874" width="12.5" style="24" customWidth="1"/>
    <col min="4875" max="5120" width="9" style="24"/>
    <col min="5121" max="5124" width="2.625" style="24" customWidth="1"/>
    <col min="5125" max="5125" width="9.625" style="24" customWidth="1"/>
    <col min="5126" max="5126" width="18.875" style="24" customWidth="1"/>
    <col min="5127" max="5127" width="18.625" style="24" customWidth="1"/>
    <col min="5128" max="5128" width="13.125" style="24" customWidth="1"/>
    <col min="5129" max="5129" width="12.375" style="24" customWidth="1"/>
    <col min="5130" max="5130" width="12.5" style="24" customWidth="1"/>
    <col min="5131" max="5376" width="9" style="24"/>
    <col min="5377" max="5380" width="2.625" style="24" customWidth="1"/>
    <col min="5381" max="5381" width="9.625" style="24" customWidth="1"/>
    <col min="5382" max="5382" width="18.875" style="24" customWidth="1"/>
    <col min="5383" max="5383" width="18.625" style="24" customWidth="1"/>
    <col min="5384" max="5384" width="13.125" style="24" customWidth="1"/>
    <col min="5385" max="5385" width="12.375" style="24" customWidth="1"/>
    <col min="5386" max="5386" width="12.5" style="24" customWidth="1"/>
    <col min="5387" max="5632" width="9" style="24"/>
    <col min="5633" max="5636" width="2.625" style="24" customWidth="1"/>
    <col min="5637" max="5637" width="9.625" style="24" customWidth="1"/>
    <col min="5638" max="5638" width="18.875" style="24" customWidth="1"/>
    <col min="5639" max="5639" width="18.625" style="24" customWidth="1"/>
    <col min="5640" max="5640" width="13.125" style="24" customWidth="1"/>
    <col min="5641" max="5641" width="12.375" style="24" customWidth="1"/>
    <col min="5642" max="5642" width="12.5" style="24" customWidth="1"/>
    <col min="5643" max="5888" width="9" style="24"/>
    <col min="5889" max="5892" width="2.625" style="24" customWidth="1"/>
    <col min="5893" max="5893" width="9.625" style="24" customWidth="1"/>
    <col min="5894" max="5894" width="18.875" style="24" customWidth="1"/>
    <col min="5895" max="5895" width="18.625" style="24" customWidth="1"/>
    <col min="5896" max="5896" width="13.125" style="24" customWidth="1"/>
    <col min="5897" max="5897" width="12.375" style="24" customWidth="1"/>
    <col min="5898" max="5898" width="12.5" style="24" customWidth="1"/>
    <col min="5899" max="6144" width="9" style="24"/>
    <col min="6145" max="6148" width="2.625" style="24" customWidth="1"/>
    <col min="6149" max="6149" width="9.625" style="24" customWidth="1"/>
    <col min="6150" max="6150" width="18.875" style="24" customWidth="1"/>
    <col min="6151" max="6151" width="18.625" style="24" customWidth="1"/>
    <col min="6152" max="6152" width="13.125" style="24" customWidth="1"/>
    <col min="6153" max="6153" width="12.375" style="24" customWidth="1"/>
    <col min="6154" max="6154" width="12.5" style="24" customWidth="1"/>
    <col min="6155" max="6400" width="9" style="24"/>
    <col min="6401" max="6404" width="2.625" style="24" customWidth="1"/>
    <col min="6405" max="6405" width="9.625" style="24" customWidth="1"/>
    <col min="6406" max="6406" width="18.875" style="24" customWidth="1"/>
    <col min="6407" max="6407" width="18.625" style="24" customWidth="1"/>
    <col min="6408" max="6408" width="13.125" style="24" customWidth="1"/>
    <col min="6409" max="6409" width="12.375" style="24" customWidth="1"/>
    <col min="6410" max="6410" width="12.5" style="24" customWidth="1"/>
    <col min="6411" max="6656" width="9" style="24"/>
    <col min="6657" max="6660" width="2.625" style="24" customWidth="1"/>
    <col min="6661" max="6661" width="9.625" style="24" customWidth="1"/>
    <col min="6662" max="6662" width="18.875" style="24" customWidth="1"/>
    <col min="6663" max="6663" width="18.625" style="24" customWidth="1"/>
    <col min="6664" max="6664" width="13.125" style="24" customWidth="1"/>
    <col min="6665" max="6665" width="12.375" style="24" customWidth="1"/>
    <col min="6666" max="6666" width="12.5" style="24" customWidth="1"/>
    <col min="6667" max="6912" width="9" style="24"/>
    <col min="6913" max="6916" width="2.625" style="24" customWidth="1"/>
    <col min="6917" max="6917" width="9.625" style="24" customWidth="1"/>
    <col min="6918" max="6918" width="18.875" style="24" customWidth="1"/>
    <col min="6919" max="6919" width="18.625" style="24" customWidth="1"/>
    <col min="6920" max="6920" width="13.125" style="24" customWidth="1"/>
    <col min="6921" max="6921" width="12.375" style="24" customWidth="1"/>
    <col min="6922" max="6922" width="12.5" style="24" customWidth="1"/>
    <col min="6923" max="7168" width="9" style="24"/>
    <col min="7169" max="7172" width="2.625" style="24" customWidth="1"/>
    <col min="7173" max="7173" width="9.625" style="24" customWidth="1"/>
    <col min="7174" max="7174" width="18.875" style="24" customWidth="1"/>
    <col min="7175" max="7175" width="18.625" style="24" customWidth="1"/>
    <col min="7176" max="7176" width="13.125" style="24" customWidth="1"/>
    <col min="7177" max="7177" width="12.375" style="24" customWidth="1"/>
    <col min="7178" max="7178" width="12.5" style="24" customWidth="1"/>
    <col min="7179" max="7424" width="9" style="24"/>
    <col min="7425" max="7428" width="2.625" style="24" customWidth="1"/>
    <col min="7429" max="7429" width="9.625" style="24" customWidth="1"/>
    <col min="7430" max="7430" width="18.875" style="24" customWidth="1"/>
    <col min="7431" max="7431" width="18.625" style="24" customWidth="1"/>
    <col min="7432" max="7432" width="13.125" style="24" customWidth="1"/>
    <col min="7433" max="7433" width="12.375" style="24" customWidth="1"/>
    <col min="7434" max="7434" width="12.5" style="24" customWidth="1"/>
    <col min="7435" max="7680" width="9" style="24"/>
    <col min="7681" max="7684" width="2.625" style="24" customWidth="1"/>
    <col min="7685" max="7685" width="9.625" style="24" customWidth="1"/>
    <col min="7686" max="7686" width="18.875" style="24" customWidth="1"/>
    <col min="7687" max="7687" width="18.625" style="24" customWidth="1"/>
    <col min="7688" max="7688" width="13.125" style="24" customWidth="1"/>
    <col min="7689" max="7689" width="12.375" style="24" customWidth="1"/>
    <col min="7690" max="7690" width="12.5" style="24" customWidth="1"/>
    <col min="7691" max="7936" width="9" style="24"/>
    <col min="7937" max="7940" width="2.625" style="24" customWidth="1"/>
    <col min="7941" max="7941" width="9.625" style="24" customWidth="1"/>
    <col min="7942" max="7942" width="18.875" style="24" customWidth="1"/>
    <col min="7943" max="7943" width="18.625" style="24" customWidth="1"/>
    <col min="7944" max="7944" width="13.125" style="24" customWidth="1"/>
    <col min="7945" max="7945" width="12.375" style="24" customWidth="1"/>
    <col min="7946" max="7946" width="12.5" style="24" customWidth="1"/>
    <col min="7947" max="8192" width="9" style="24"/>
    <col min="8193" max="8196" width="2.625" style="24" customWidth="1"/>
    <col min="8197" max="8197" width="9.625" style="24" customWidth="1"/>
    <col min="8198" max="8198" width="18.875" style="24" customWidth="1"/>
    <col min="8199" max="8199" width="18.625" style="24" customWidth="1"/>
    <col min="8200" max="8200" width="13.125" style="24" customWidth="1"/>
    <col min="8201" max="8201" width="12.375" style="24" customWidth="1"/>
    <col min="8202" max="8202" width="12.5" style="24" customWidth="1"/>
    <col min="8203" max="8448" width="9" style="24"/>
    <col min="8449" max="8452" width="2.625" style="24" customWidth="1"/>
    <col min="8453" max="8453" width="9.625" style="24" customWidth="1"/>
    <col min="8454" max="8454" width="18.875" style="24" customWidth="1"/>
    <col min="8455" max="8455" width="18.625" style="24" customWidth="1"/>
    <col min="8456" max="8456" width="13.125" style="24" customWidth="1"/>
    <col min="8457" max="8457" width="12.375" style="24" customWidth="1"/>
    <col min="8458" max="8458" width="12.5" style="24" customWidth="1"/>
    <col min="8459" max="8704" width="9" style="24"/>
    <col min="8705" max="8708" width="2.625" style="24" customWidth="1"/>
    <col min="8709" max="8709" width="9.625" style="24" customWidth="1"/>
    <col min="8710" max="8710" width="18.875" style="24" customWidth="1"/>
    <col min="8711" max="8711" width="18.625" style="24" customWidth="1"/>
    <col min="8712" max="8712" width="13.125" style="24" customWidth="1"/>
    <col min="8713" max="8713" width="12.375" style="24" customWidth="1"/>
    <col min="8714" max="8714" width="12.5" style="24" customWidth="1"/>
    <col min="8715" max="8960" width="9" style="24"/>
    <col min="8961" max="8964" width="2.625" style="24" customWidth="1"/>
    <col min="8965" max="8965" width="9.625" style="24" customWidth="1"/>
    <col min="8966" max="8966" width="18.875" style="24" customWidth="1"/>
    <col min="8967" max="8967" width="18.625" style="24" customWidth="1"/>
    <col min="8968" max="8968" width="13.125" style="24" customWidth="1"/>
    <col min="8969" max="8969" width="12.375" style="24" customWidth="1"/>
    <col min="8970" max="8970" width="12.5" style="24" customWidth="1"/>
    <col min="8971" max="9216" width="9" style="24"/>
    <col min="9217" max="9220" width="2.625" style="24" customWidth="1"/>
    <col min="9221" max="9221" width="9.625" style="24" customWidth="1"/>
    <col min="9222" max="9222" width="18.875" style="24" customWidth="1"/>
    <col min="9223" max="9223" width="18.625" style="24" customWidth="1"/>
    <col min="9224" max="9224" width="13.125" style="24" customWidth="1"/>
    <col min="9225" max="9225" width="12.375" style="24" customWidth="1"/>
    <col min="9226" max="9226" width="12.5" style="24" customWidth="1"/>
    <col min="9227" max="9472" width="9" style="24"/>
    <col min="9473" max="9476" width="2.625" style="24" customWidth="1"/>
    <col min="9477" max="9477" width="9.625" style="24" customWidth="1"/>
    <col min="9478" max="9478" width="18.875" style="24" customWidth="1"/>
    <col min="9479" max="9479" width="18.625" style="24" customWidth="1"/>
    <col min="9480" max="9480" width="13.125" style="24" customWidth="1"/>
    <col min="9481" max="9481" width="12.375" style="24" customWidth="1"/>
    <col min="9482" max="9482" width="12.5" style="24" customWidth="1"/>
    <col min="9483" max="9728" width="9" style="24"/>
    <col min="9729" max="9732" width="2.625" style="24" customWidth="1"/>
    <col min="9733" max="9733" width="9.625" style="24" customWidth="1"/>
    <col min="9734" max="9734" width="18.875" style="24" customWidth="1"/>
    <col min="9735" max="9735" width="18.625" style="24" customWidth="1"/>
    <col min="9736" max="9736" width="13.125" style="24" customWidth="1"/>
    <col min="9737" max="9737" width="12.375" style="24" customWidth="1"/>
    <col min="9738" max="9738" width="12.5" style="24" customWidth="1"/>
    <col min="9739" max="9984" width="9" style="24"/>
    <col min="9985" max="9988" width="2.625" style="24" customWidth="1"/>
    <col min="9989" max="9989" width="9.625" style="24" customWidth="1"/>
    <col min="9990" max="9990" width="18.875" style="24" customWidth="1"/>
    <col min="9991" max="9991" width="18.625" style="24" customWidth="1"/>
    <col min="9992" max="9992" width="13.125" style="24" customWidth="1"/>
    <col min="9993" max="9993" width="12.375" style="24" customWidth="1"/>
    <col min="9994" max="9994" width="12.5" style="24" customWidth="1"/>
    <col min="9995" max="10240" width="9" style="24"/>
    <col min="10241" max="10244" width="2.625" style="24" customWidth="1"/>
    <col min="10245" max="10245" width="9.625" style="24" customWidth="1"/>
    <col min="10246" max="10246" width="18.875" style="24" customWidth="1"/>
    <col min="10247" max="10247" width="18.625" style="24" customWidth="1"/>
    <col min="10248" max="10248" width="13.125" style="24" customWidth="1"/>
    <col min="10249" max="10249" width="12.375" style="24" customWidth="1"/>
    <col min="10250" max="10250" width="12.5" style="24" customWidth="1"/>
    <col min="10251" max="10496" width="9" style="24"/>
    <col min="10497" max="10500" width="2.625" style="24" customWidth="1"/>
    <col min="10501" max="10501" width="9.625" style="24" customWidth="1"/>
    <col min="10502" max="10502" width="18.875" style="24" customWidth="1"/>
    <col min="10503" max="10503" width="18.625" style="24" customWidth="1"/>
    <col min="10504" max="10504" width="13.125" style="24" customWidth="1"/>
    <col min="10505" max="10505" width="12.375" style="24" customWidth="1"/>
    <col min="10506" max="10506" width="12.5" style="24" customWidth="1"/>
    <col min="10507" max="10752" width="9" style="24"/>
    <col min="10753" max="10756" width="2.625" style="24" customWidth="1"/>
    <col min="10757" max="10757" width="9.625" style="24" customWidth="1"/>
    <col min="10758" max="10758" width="18.875" style="24" customWidth="1"/>
    <col min="10759" max="10759" width="18.625" style="24" customWidth="1"/>
    <col min="10760" max="10760" width="13.125" style="24" customWidth="1"/>
    <col min="10761" max="10761" width="12.375" style="24" customWidth="1"/>
    <col min="10762" max="10762" width="12.5" style="24" customWidth="1"/>
    <col min="10763" max="11008" width="9" style="24"/>
    <col min="11009" max="11012" width="2.625" style="24" customWidth="1"/>
    <col min="11013" max="11013" width="9.625" style="24" customWidth="1"/>
    <col min="11014" max="11014" width="18.875" style="24" customWidth="1"/>
    <col min="11015" max="11015" width="18.625" style="24" customWidth="1"/>
    <col min="11016" max="11016" width="13.125" style="24" customWidth="1"/>
    <col min="11017" max="11017" width="12.375" style="24" customWidth="1"/>
    <col min="11018" max="11018" width="12.5" style="24" customWidth="1"/>
    <col min="11019" max="11264" width="9" style="24"/>
    <col min="11265" max="11268" width="2.625" style="24" customWidth="1"/>
    <col min="11269" max="11269" width="9.625" style="24" customWidth="1"/>
    <col min="11270" max="11270" width="18.875" style="24" customWidth="1"/>
    <col min="11271" max="11271" width="18.625" style="24" customWidth="1"/>
    <col min="11272" max="11272" width="13.125" style="24" customWidth="1"/>
    <col min="11273" max="11273" width="12.375" style="24" customWidth="1"/>
    <col min="11274" max="11274" width="12.5" style="24" customWidth="1"/>
    <col min="11275" max="11520" width="9" style="24"/>
    <col min="11521" max="11524" width="2.625" style="24" customWidth="1"/>
    <col min="11525" max="11525" width="9.625" style="24" customWidth="1"/>
    <col min="11526" max="11526" width="18.875" style="24" customWidth="1"/>
    <col min="11527" max="11527" width="18.625" style="24" customWidth="1"/>
    <col min="11528" max="11528" width="13.125" style="24" customWidth="1"/>
    <col min="11529" max="11529" width="12.375" style="24" customWidth="1"/>
    <col min="11530" max="11530" width="12.5" style="24" customWidth="1"/>
    <col min="11531" max="11776" width="9" style="24"/>
    <col min="11777" max="11780" width="2.625" style="24" customWidth="1"/>
    <col min="11781" max="11781" width="9.625" style="24" customWidth="1"/>
    <col min="11782" max="11782" width="18.875" style="24" customWidth="1"/>
    <col min="11783" max="11783" width="18.625" style="24" customWidth="1"/>
    <col min="11784" max="11784" width="13.125" style="24" customWidth="1"/>
    <col min="11785" max="11785" width="12.375" style="24" customWidth="1"/>
    <col min="11786" max="11786" width="12.5" style="24" customWidth="1"/>
    <col min="11787" max="12032" width="9" style="24"/>
    <col min="12033" max="12036" width="2.625" style="24" customWidth="1"/>
    <col min="12037" max="12037" width="9.625" style="24" customWidth="1"/>
    <col min="12038" max="12038" width="18.875" style="24" customWidth="1"/>
    <col min="12039" max="12039" width="18.625" style="24" customWidth="1"/>
    <col min="12040" max="12040" width="13.125" style="24" customWidth="1"/>
    <col min="12041" max="12041" width="12.375" style="24" customWidth="1"/>
    <col min="12042" max="12042" width="12.5" style="24" customWidth="1"/>
    <col min="12043" max="12288" width="9" style="24"/>
    <col min="12289" max="12292" width="2.625" style="24" customWidth="1"/>
    <col min="12293" max="12293" width="9.625" style="24" customWidth="1"/>
    <col min="12294" max="12294" width="18.875" style="24" customWidth="1"/>
    <col min="12295" max="12295" width="18.625" style="24" customWidth="1"/>
    <col min="12296" max="12296" width="13.125" style="24" customWidth="1"/>
    <col min="12297" max="12297" width="12.375" style="24" customWidth="1"/>
    <col min="12298" max="12298" width="12.5" style="24" customWidth="1"/>
    <col min="12299" max="12544" width="9" style="24"/>
    <col min="12545" max="12548" width="2.625" style="24" customWidth="1"/>
    <col min="12549" max="12549" width="9.625" style="24" customWidth="1"/>
    <col min="12550" max="12550" width="18.875" style="24" customWidth="1"/>
    <col min="12551" max="12551" width="18.625" style="24" customWidth="1"/>
    <col min="12552" max="12552" width="13.125" style="24" customWidth="1"/>
    <col min="12553" max="12553" width="12.375" style="24" customWidth="1"/>
    <col min="12554" max="12554" width="12.5" style="24" customWidth="1"/>
    <col min="12555" max="12800" width="9" style="24"/>
    <col min="12801" max="12804" width="2.625" style="24" customWidth="1"/>
    <col min="12805" max="12805" width="9.625" style="24" customWidth="1"/>
    <col min="12806" max="12806" width="18.875" style="24" customWidth="1"/>
    <col min="12807" max="12807" width="18.625" style="24" customWidth="1"/>
    <col min="12808" max="12808" width="13.125" style="24" customWidth="1"/>
    <col min="12809" max="12809" width="12.375" style="24" customWidth="1"/>
    <col min="12810" max="12810" width="12.5" style="24" customWidth="1"/>
    <col min="12811" max="13056" width="9" style="24"/>
    <col min="13057" max="13060" width="2.625" style="24" customWidth="1"/>
    <col min="13061" max="13061" width="9.625" style="24" customWidth="1"/>
    <col min="13062" max="13062" width="18.875" style="24" customWidth="1"/>
    <col min="13063" max="13063" width="18.625" style="24" customWidth="1"/>
    <col min="13064" max="13064" width="13.125" style="24" customWidth="1"/>
    <col min="13065" max="13065" width="12.375" style="24" customWidth="1"/>
    <col min="13066" max="13066" width="12.5" style="24" customWidth="1"/>
    <col min="13067" max="13312" width="9" style="24"/>
    <col min="13313" max="13316" width="2.625" style="24" customWidth="1"/>
    <col min="13317" max="13317" width="9.625" style="24" customWidth="1"/>
    <col min="13318" max="13318" width="18.875" style="24" customWidth="1"/>
    <col min="13319" max="13319" width="18.625" style="24" customWidth="1"/>
    <col min="13320" max="13320" width="13.125" style="24" customWidth="1"/>
    <col min="13321" max="13321" width="12.375" style="24" customWidth="1"/>
    <col min="13322" max="13322" width="12.5" style="24" customWidth="1"/>
    <col min="13323" max="13568" width="9" style="24"/>
    <col min="13569" max="13572" width="2.625" style="24" customWidth="1"/>
    <col min="13573" max="13573" width="9.625" style="24" customWidth="1"/>
    <col min="13574" max="13574" width="18.875" style="24" customWidth="1"/>
    <col min="13575" max="13575" width="18.625" style="24" customWidth="1"/>
    <col min="13576" max="13576" width="13.125" style="24" customWidth="1"/>
    <col min="13577" max="13577" width="12.375" style="24" customWidth="1"/>
    <col min="13578" max="13578" width="12.5" style="24" customWidth="1"/>
    <col min="13579" max="13824" width="9" style="24"/>
    <col min="13825" max="13828" width="2.625" style="24" customWidth="1"/>
    <col min="13829" max="13829" width="9.625" style="24" customWidth="1"/>
    <col min="13830" max="13830" width="18.875" style="24" customWidth="1"/>
    <col min="13831" max="13831" width="18.625" style="24" customWidth="1"/>
    <col min="13832" max="13832" width="13.125" style="24" customWidth="1"/>
    <col min="13833" max="13833" width="12.375" style="24" customWidth="1"/>
    <col min="13834" max="13834" width="12.5" style="24" customWidth="1"/>
    <col min="13835" max="14080" width="9" style="24"/>
    <col min="14081" max="14084" width="2.625" style="24" customWidth="1"/>
    <col min="14085" max="14085" width="9.625" style="24" customWidth="1"/>
    <col min="14086" max="14086" width="18.875" style="24" customWidth="1"/>
    <col min="14087" max="14087" width="18.625" style="24" customWidth="1"/>
    <col min="14088" max="14088" width="13.125" style="24" customWidth="1"/>
    <col min="14089" max="14089" width="12.375" style="24" customWidth="1"/>
    <col min="14090" max="14090" width="12.5" style="24" customWidth="1"/>
    <col min="14091" max="14336" width="9" style="24"/>
    <col min="14337" max="14340" width="2.625" style="24" customWidth="1"/>
    <col min="14341" max="14341" width="9.625" style="24" customWidth="1"/>
    <col min="14342" max="14342" width="18.875" style="24" customWidth="1"/>
    <col min="14343" max="14343" width="18.625" style="24" customWidth="1"/>
    <col min="14344" max="14344" width="13.125" style="24" customWidth="1"/>
    <col min="14345" max="14345" width="12.375" style="24" customWidth="1"/>
    <col min="14346" max="14346" width="12.5" style="24" customWidth="1"/>
    <col min="14347" max="14592" width="9" style="24"/>
    <col min="14593" max="14596" width="2.625" style="24" customWidth="1"/>
    <col min="14597" max="14597" width="9.625" style="24" customWidth="1"/>
    <col min="14598" max="14598" width="18.875" style="24" customWidth="1"/>
    <col min="14599" max="14599" width="18.625" style="24" customWidth="1"/>
    <col min="14600" max="14600" width="13.125" style="24" customWidth="1"/>
    <col min="14601" max="14601" width="12.375" style="24" customWidth="1"/>
    <col min="14602" max="14602" width="12.5" style="24" customWidth="1"/>
    <col min="14603" max="14848" width="9" style="24"/>
    <col min="14849" max="14852" width="2.625" style="24" customWidth="1"/>
    <col min="14853" max="14853" width="9.625" style="24" customWidth="1"/>
    <col min="14854" max="14854" width="18.875" style="24" customWidth="1"/>
    <col min="14855" max="14855" width="18.625" style="24" customWidth="1"/>
    <col min="14856" max="14856" width="13.125" style="24" customWidth="1"/>
    <col min="14857" max="14857" width="12.375" style="24" customWidth="1"/>
    <col min="14858" max="14858" width="12.5" style="24" customWidth="1"/>
    <col min="14859" max="15104" width="9" style="24"/>
    <col min="15105" max="15108" width="2.625" style="24" customWidth="1"/>
    <col min="15109" max="15109" width="9.625" style="24" customWidth="1"/>
    <col min="15110" max="15110" width="18.875" style="24" customWidth="1"/>
    <col min="15111" max="15111" width="18.625" style="24" customWidth="1"/>
    <col min="15112" max="15112" width="13.125" style="24" customWidth="1"/>
    <col min="15113" max="15113" width="12.375" style="24" customWidth="1"/>
    <col min="15114" max="15114" width="12.5" style="24" customWidth="1"/>
    <col min="15115" max="15360" width="9" style="24"/>
    <col min="15361" max="15364" width="2.625" style="24" customWidth="1"/>
    <col min="15365" max="15365" width="9.625" style="24" customWidth="1"/>
    <col min="15366" max="15366" width="18.875" style="24" customWidth="1"/>
    <col min="15367" max="15367" width="18.625" style="24" customWidth="1"/>
    <col min="15368" max="15368" width="13.125" style="24" customWidth="1"/>
    <col min="15369" max="15369" width="12.375" style="24" customWidth="1"/>
    <col min="15370" max="15370" width="12.5" style="24" customWidth="1"/>
    <col min="15371" max="15616" width="9" style="24"/>
    <col min="15617" max="15620" width="2.625" style="24" customWidth="1"/>
    <col min="15621" max="15621" width="9.625" style="24" customWidth="1"/>
    <col min="15622" max="15622" width="18.875" style="24" customWidth="1"/>
    <col min="15623" max="15623" width="18.625" style="24" customWidth="1"/>
    <col min="15624" max="15624" width="13.125" style="24" customWidth="1"/>
    <col min="15625" max="15625" width="12.375" style="24" customWidth="1"/>
    <col min="15626" max="15626" width="12.5" style="24" customWidth="1"/>
    <col min="15627" max="15872" width="9" style="24"/>
    <col min="15873" max="15876" width="2.625" style="24" customWidth="1"/>
    <col min="15877" max="15877" width="9.625" style="24" customWidth="1"/>
    <col min="15878" max="15878" width="18.875" style="24" customWidth="1"/>
    <col min="15879" max="15879" width="18.625" style="24" customWidth="1"/>
    <col min="15880" max="15880" width="13.125" style="24" customWidth="1"/>
    <col min="15881" max="15881" width="12.375" style="24" customWidth="1"/>
    <col min="15882" max="15882" width="12.5" style="24" customWidth="1"/>
    <col min="15883" max="16128" width="9" style="24"/>
    <col min="16129" max="16132" width="2.625" style="24" customWidth="1"/>
    <col min="16133" max="16133" width="9.625" style="24" customWidth="1"/>
    <col min="16134" max="16134" width="18.875" style="24" customWidth="1"/>
    <col min="16135" max="16135" width="18.625" style="24" customWidth="1"/>
    <col min="16136" max="16136" width="13.125" style="24" customWidth="1"/>
    <col min="16137" max="16137" width="12.375" style="24" customWidth="1"/>
    <col min="16138" max="16138" width="12.5" style="24" customWidth="1"/>
    <col min="16139" max="16384" width="9" style="24"/>
  </cols>
  <sheetData>
    <row r="1" spans="1:19" ht="4.5" customHeight="1"/>
    <row r="2" spans="1:19" s="535" customFormat="1" ht="15" customHeight="1">
      <c r="A2" s="2486" t="s">
        <v>2720</v>
      </c>
      <c r="B2" s="2486"/>
      <c r="C2" s="2486"/>
      <c r="D2" s="2486"/>
      <c r="E2" s="2486"/>
      <c r="F2" s="120"/>
      <c r="G2" s="120"/>
      <c r="H2" s="120"/>
      <c r="I2" s="3159"/>
      <c r="J2" s="3159"/>
      <c r="K2" s="532"/>
      <c r="L2" s="533"/>
      <c r="M2" s="534"/>
      <c r="N2" s="534"/>
      <c r="O2" s="3160"/>
      <c r="P2" s="3161"/>
      <c r="Q2" s="3161"/>
      <c r="R2" s="3161"/>
      <c r="S2" s="534"/>
    </row>
    <row r="3" spans="1:19" s="20" customFormat="1" ht="39.950000000000003" customHeight="1">
      <c r="A3" s="3162" t="s">
        <v>2714</v>
      </c>
      <c r="B3" s="3162"/>
      <c r="C3" s="3162"/>
      <c r="D3" s="3162"/>
      <c r="E3" s="3162"/>
      <c r="F3" s="3162"/>
      <c r="G3" s="3162"/>
      <c r="H3" s="3162"/>
      <c r="I3" s="3162"/>
      <c r="J3" s="3162"/>
    </row>
    <row r="4" spans="1:19" s="20" customFormat="1" ht="15.75" customHeight="1">
      <c r="A4" s="3163" t="s">
        <v>2715</v>
      </c>
      <c r="B4" s="3163"/>
      <c r="C4" s="3163"/>
      <c r="D4" s="3163"/>
      <c r="E4" s="3163"/>
      <c r="F4" s="3163"/>
      <c r="G4" s="3163"/>
      <c r="H4" s="3163"/>
      <c r="I4" s="3163"/>
      <c r="J4" s="3163"/>
    </row>
    <row r="5" spans="1:19" s="20" customFormat="1" ht="15.75" customHeight="1">
      <c r="A5" s="536"/>
      <c r="B5" s="536"/>
      <c r="C5" s="536"/>
      <c r="D5" s="536"/>
      <c r="E5" s="536"/>
      <c r="F5" s="536"/>
      <c r="G5" s="536"/>
      <c r="H5" s="536"/>
      <c r="I5" s="536"/>
      <c r="J5" s="536"/>
    </row>
    <row r="6" spans="1:19" s="539" customFormat="1" ht="39.950000000000003" customHeight="1">
      <c r="A6" s="29"/>
      <c r="B6" s="2500"/>
      <c r="C6" s="2500"/>
      <c r="D6" s="2500"/>
      <c r="E6" s="2500"/>
      <c r="F6" s="29"/>
      <c r="G6" s="537" t="s">
        <v>1577</v>
      </c>
      <c r="H6" s="2264"/>
      <c r="I6" s="2264"/>
      <c r="J6" s="2264"/>
      <c r="K6" s="538"/>
      <c r="L6" s="538"/>
      <c r="M6" s="538"/>
      <c r="N6" s="538"/>
      <c r="O6" s="538"/>
    </row>
    <row r="7" spans="1:19" s="539" customFormat="1" ht="24.95" customHeight="1">
      <c r="A7" s="29"/>
      <c r="B7" s="29"/>
      <c r="C7" s="29"/>
      <c r="D7" s="29"/>
      <c r="E7" s="29"/>
      <c r="F7" s="29"/>
      <c r="G7" s="540" t="s">
        <v>1578</v>
      </c>
      <c r="H7" s="2267"/>
      <c r="I7" s="2267"/>
      <c r="J7" s="2267"/>
      <c r="K7" s="541"/>
      <c r="L7" s="541"/>
      <c r="M7" s="541"/>
      <c r="N7" s="541"/>
      <c r="O7" s="541"/>
    </row>
    <row r="8" spans="1:19" s="539" customFormat="1" ht="15.75" customHeight="1">
      <c r="A8" s="29"/>
      <c r="B8" s="29"/>
      <c r="C8" s="29"/>
      <c r="D8" s="29"/>
      <c r="E8" s="29"/>
      <c r="F8" s="29"/>
      <c r="G8" s="542"/>
      <c r="H8" s="542"/>
      <c r="I8" s="542"/>
      <c r="J8" s="543"/>
      <c r="K8" s="541"/>
      <c r="L8" s="541"/>
      <c r="M8" s="541"/>
      <c r="N8" s="541"/>
      <c r="O8" s="541"/>
    </row>
    <row r="9" spans="1:19" s="20" customFormat="1" ht="15" customHeight="1">
      <c r="A9" s="22" t="s">
        <v>1579</v>
      </c>
      <c r="B9" s="19"/>
      <c r="C9" s="19"/>
      <c r="D9" s="19"/>
      <c r="E9" s="19"/>
      <c r="F9" s="19"/>
      <c r="G9" s="19"/>
      <c r="H9" s="19"/>
      <c r="I9" s="21"/>
      <c r="J9" s="19"/>
    </row>
    <row r="10" spans="1:19" s="20" customFormat="1" ht="35.1" customHeight="1">
      <c r="A10" s="19"/>
      <c r="B10" s="3154" t="s">
        <v>1580</v>
      </c>
      <c r="C10" s="3155"/>
      <c r="D10" s="3155"/>
      <c r="E10" s="3155"/>
      <c r="F10" s="3155"/>
      <c r="G10" s="3156"/>
      <c r="H10" s="3157" t="s">
        <v>1581</v>
      </c>
      <c r="I10" s="3158"/>
      <c r="J10" s="19"/>
    </row>
    <row r="11" spans="1:19" s="20" customFormat="1" ht="35.1" customHeight="1">
      <c r="A11" s="19"/>
      <c r="B11" s="3154" t="s">
        <v>1582</v>
      </c>
      <c r="C11" s="3155"/>
      <c r="D11" s="3155"/>
      <c r="E11" s="3155"/>
      <c r="F11" s="3155"/>
      <c r="G11" s="3156"/>
      <c r="H11" s="3164" t="s">
        <v>2716</v>
      </c>
      <c r="I11" s="3165"/>
      <c r="J11" s="19"/>
    </row>
    <row r="12" spans="1:19" s="20" customFormat="1" ht="15" customHeight="1">
      <c r="A12" s="19"/>
      <c r="B12" s="19"/>
      <c r="C12" s="19"/>
      <c r="D12" s="19"/>
      <c r="E12" s="19"/>
      <c r="F12" s="19"/>
      <c r="G12" s="19"/>
      <c r="H12" s="19"/>
      <c r="I12" s="21"/>
      <c r="J12" s="19"/>
    </row>
    <row r="13" spans="1:19" s="20" customFormat="1" ht="20.100000000000001" customHeight="1">
      <c r="A13" s="22" t="s">
        <v>1583</v>
      </c>
      <c r="B13" s="22"/>
      <c r="C13" s="22"/>
      <c r="D13" s="22"/>
      <c r="E13" s="22"/>
      <c r="F13" s="22"/>
      <c r="G13" s="23"/>
      <c r="H13" s="23"/>
      <c r="I13" s="23"/>
      <c r="J13" s="23"/>
    </row>
    <row r="14" spans="1:19" s="20" customFormat="1" ht="35.1" customHeight="1">
      <c r="A14" s="19"/>
      <c r="B14" s="3154" t="s">
        <v>1584</v>
      </c>
      <c r="C14" s="3155"/>
      <c r="D14" s="3155"/>
      <c r="E14" s="3155"/>
      <c r="F14" s="3155"/>
      <c r="G14" s="3156"/>
      <c r="H14" s="3157" t="s">
        <v>1393</v>
      </c>
      <c r="I14" s="3158"/>
      <c r="J14" s="19"/>
    </row>
    <row r="15" spans="1:19" s="20" customFormat="1" ht="35.1" customHeight="1">
      <c r="A15" s="19"/>
      <c r="B15" s="3154" t="s">
        <v>1585</v>
      </c>
      <c r="C15" s="3155"/>
      <c r="D15" s="3155"/>
      <c r="E15" s="3155"/>
      <c r="F15" s="3155"/>
      <c r="G15" s="3156"/>
      <c r="H15" s="3157" t="s">
        <v>1393</v>
      </c>
      <c r="I15" s="3158"/>
      <c r="J15" s="19"/>
    </row>
    <row r="16" spans="1:19" s="20" customFormat="1" ht="35.1" customHeight="1">
      <c r="A16" s="19"/>
      <c r="B16" s="3154" t="s">
        <v>1586</v>
      </c>
      <c r="C16" s="3155"/>
      <c r="D16" s="3155"/>
      <c r="E16" s="3155"/>
      <c r="F16" s="3155"/>
      <c r="G16" s="3156"/>
      <c r="H16" s="3157" t="s">
        <v>1393</v>
      </c>
      <c r="I16" s="3158"/>
      <c r="J16" s="19"/>
    </row>
    <row r="17" spans="1:10" s="20" customFormat="1" ht="19.5" customHeight="1">
      <c r="A17" s="19"/>
      <c r="B17" s="544"/>
      <c r="C17" s="544"/>
      <c r="D17" s="544"/>
      <c r="E17" s="544"/>
      <c r="F17" s="544"/>
      <c r="G17" s="544"/>
      <c r="H17" s="545"/>
      <c r="I17" s="545"/>
      <c r="J17" s="19"/>
    </row>
    <row r="18" spans="1:10" s="20" customFormat="1" ht="20.100000000000001" customHeight="1">
      <c r="A18" s="23" t="s">
        <v>1587</v>
      </c>
      <c r="B18" s="546"/>
      <c r="C18" s="546"/>
      <c r="D18" s="546"/>
      <c r="E18" s="546"/>
      <c r="F18" s="546"/>
      <c r="G18" s="546"/>
      <c r="H18" s="546"/>
      <c r="I18" s="546"/>
      <c r="J18" s="23"/>
    </row>
    <row r="19" spans="1:10" s="20" customFormat="1" ht="15" customHeight="1">
      <c r="A19" s="19"/>
      <c r="B19" s="3166" t="s">
        <v>1588</v>
      </c>
      <c r="C19" s="3166"/>
      <c r="D19" s="3166"/>
      <c r="E19" s="3167"/>
      <c r="F19" s="547"/>
      <c r="G19" s="548"/>
      <c r="H19" s="549"/>
      <c r="I19" s="3169" t="s">
        <v>1589</v>
      </c>
      <c r="J19" s="3170"/>
    </row>
    <row r="20" spans="1:10" s="20" customFormat="1" ht="30" customHeight="1">
      <c r="A20" s="22"/>
      <c r="B20" s="3166"/>
      <c r="C20" s="3166"/>
      <c r="D20" s="3166"/>
      <c r="E20" s="3166"/>
      <c r="F20" s="550" t="s">
        <v>1590</v>
      </c>
      <c r="G20" s="551" t="s">
        <v>1591</v>
      </c>
      <c r="H20" s="552" t="s">
        <v>1592</v>
      </c>
      <c r="I20" s="3168"/>
      <c r="J20" s="3171"/>
    </row>
    <row r="21" spans="1:10" s="20" customFormat="1" ht="20.100000000000001" customHeight="1">
      <c r="A21" s="19"/>
      <c r="B21" s="3172" t="s">
        <v>1593</v>
      </c>
      <c r="C21" s="3173"/>
      <c r="D21" s="3173"/>
      <c r="E21" s="3174"/>
      <c r="F21" s="553" t="s">
        <v>1593</v>
      </c>
      <c r="G21" s="554" t="s">
        <v>1593</v>
      </c>
      <c r="H21" s="554" t="s">
        <v>1593</v>
      </c>
      <c r="I21" s="3175" t="s">
        <v>1593</v>
      </c>
      <c r="J21" s="3176"/>
    </row>
    <row r="22" spans="1:10" s="20" customFormat="1" ht="20.100000000000001" customHeight="1">
      <c r="A22" s="19"/>
      <c r="B22" s="3177" t="s">
        <v>1594</v>
      </c>
      <c r="C22" s="3178"/>
      <c r="D22" s="3178"/>
      <c r="E22" s="3179"/>
      <c r="F22" s="555" t="s">
        <v>1594</v>
      </c>
      <c r="G22" s="556" t="s">
        <v>1594</v>
      </c>
      <c r="H22" s="556" t="s">
        <v>1594</v>
      </c>
      <c r="I22" s="3177" t="s">
        <v>1594</v>
      </c>
      <c r="J22" s="3179"/>
    </row>
    <row r="23" spans="1:10" s="20" customFormat="1" ht="15" customHeight="1">
      <c r="A23" s="19"/>
      <c r="B23" s="557"/>
      <c r="C23" s="557"/>
      <c r="D23" s="557"/>
      <c r="E23" s="557"/>
      <c r="F23" s="557"/>
      <c r="G23" s="557"/>
      <c r="H23" s="557"/>
      <c r="I23" s="557"/>
      <c r="J23" s="19"/>
    </row>
    <row r="24" spans="1:10" s="20" customFormat="1" ht="20.100000000000001" customHeight="1">
      <c r="A24" s="23" t="s">
        <v>1595</v>
      </c>
      <c r="B24" s="546"/>
      <c r="C24" s="546"/>
      <c r="D24" s="546"/>
      <c r="E24" s="546"/>
      <c r="F24" s="546"/>
      <c r="G24" s="546"/>
      <c r="H24" s="546"/>
      <c r="I24" s="546"/>
      <c r="J24" s="23"/>
    </row>
    <row r="25" spans="1:10" s="20" customFormat="1" ht="15" customHeight="1">
      <c r="A25" s="19"/>
      <c r="B25" s="3166" t="s">
        <v>1596</v>
      </c>
      <c r="C25" s="3166"/>
      <c r="D25" s="3166"/>
      <c r="E25" s="3167"/>
      <c r="F25" s="547"/>
      <c r="G25" s="558"/>
      <c r="H25" s="558"/>
      <c r="I25" s="559"/>
      <c r="J25" s="560"/>
    </row>
    <row r="26" spans="1:10" s="20" customFormat="1" ht="15" customHeight="1">
      <c r="A26" s="19"/>
      <c r="B26" s="3166"/>
      <c r="C26" s="3166"/>
      <c r="D26" s="3166"/>
      <c r="E26" s="3167"/>
      <c r="F26" s="3168" t="s">
        <v>1597</v>
      </c>
      <c r="G26" s="548"/>
      <c r="H26" s="548"/>
      <c r="I26" s="561"/>
      <c r="J26" s="549"/>
    </row>
    <row r="27" spans="1:10" s="20" customFormat="1" ht="48.75" customHeight="1">
      <c r="A27" s="22"/>
      <c r="B27" s="3166"/>
      <c r="C27" s="3166"/>
      <c r="D27" s="3166"/>
      <c r="E27" s="3167"/>
      <c r="F27" s="3166"/>
      <c r="G27" s="551" t="s">
        <v>1598</v>
      </c>
      <c r="H27" s="562" t="s">
        <v>1599</v>
      </c>
      <c r="I27" s="562" t="s">
        <v>1600</v>
      </c>
      <c r="J27" s="562" t="s">
        <v>1601</v>
      </c>
    </row>
    <row r="28" spans="1:10" s="20" customFormat="1" ht="20.100000000000001" customHeight="1">
      <c r="A28" s="19"/>
      <c r="B28" s="3172" t="s">
        <v>1593</v>
      </c>
      <c r="C28" s="3173"/>
      <c r="D28" s="3173"/>
      <c r="E28" s="3174"/>
      <c r="F28" s="553" t="s">
        <v>1593</v>
      </c>
      <c r="G28" s="563" t="s">
        <v>1593</v>
      </c>
      <c r="H28" s="563" t="s">
        <v>1593</v>
      </c>
      <c r="I28" s="563" t="s">
        <v>1593</v>
      </c>
      <c r="J28" s="563" t="s">
        <v>1593</v>
      </c>
    </row>
    <row r="29" spans="1:10" s="20" customFormat="1" ht="20.100000000000001" customHeight="1">
      <c r="A29" s="19"/>
      <c r="B29" s="3177" t="s">
        <v>1594</v>
      </c>
      <c r="C29" s="3178"/>
      <c r="D29" s="3178"/>
      <c r="E29" s="3179"/>
      <c r="F29" s="555" t="s">
        <v>1594</v>
      </c>
      <c r="G29" s="556" t="s">
        <v>1594</v>
      </c>
      <c r="H29" s="556" t="s">
        <v>1594</v>
      </c>
      <c r="I29" s="556" t="s">
        <v>1594</v>
      </c>
      <c r="J29" s="556" t="s">
        <v>1594</v>
      </c>
    </row>
    <row r="30" spans="1:10" s="20" customFormat="1" ht="15" customHeight="1">
      <c r="A30" s="19"/>
      <c r="B30" s="557"/>
      <c r="C30" s="557"/>
      <c r="D30" s="557"/>
      <c r="E30" s="557"/>
      <c r="F30" s="557"/>
      <c r="G30" s="557"/>
      <c r="H30" s="557"/>
      <c r="I30" s="557"/>
      <c r="J30" s="19"/>
    </row>
    <row r="31" spans="1:10" s="20" customFormat="1" ht="20.100000000000001" customHeight="1">
      <c r="A31" s="19" t="s">
        <v>1602</v>
      </c>
      <c r="B31" s="557"/>
      <c r="C31" s="557"/>
      <c r="D31" s="557"/>
      <c r="E31" s="557"/>
      <c r="F31" s="557"/>
      <c r="G31" s="557"/>
      <c r="H31" s="557"/>
      <c r="I31" s="557"/>
      <c r="J31" s="19"/>
    </row>
    <row r="32" spans="1:10" s="20" customFormat="1" ht="30" customHeight="1">
      <c r="A32" s="19"/>
      <c r="B32" s="3154" t="s">
        <v>1603</v>
      </c>
      <c r="C32" s="3155"/>
      <c r="D32" s="3155"/>
      <c r="E32" s="3155"/>
      <c r="F32" s="3155"/>
      <c r="G32" s="3156"/>
      <c r="H32" s="3181" t="s">
        <v>1604</v>
      </c>
      <c r="I32" s="3182"/>
      <c r="J32" s="19"/>
    </row>
    <row r="33" spans="1:10" s="20" customFormat="1" ht="15" customHeight="1">
      <c r="A33" s="19"/>
      <c r="B33" s="19"/>
      <c r="C33" s="19"/>
      <c r="D33" s="19"/>
      <c r="E33" s="19"/>
      <c r="F33" s="19"/>
      <c r="G33" s="19"/>
      <c r="H33" s="19"/>
      <c r="I33" s="19"/>
      <c r="J33" s="19"/>
    </row>
    <row r="34" spans="1:10" s="1279" customFormat="1" ht="15" customHeight="1">
      <c r="B34" s="1280" t="s">
        <v>1139</v>
      </c>
    </row>
    <row r="35" spans="1:10" s="1281" customFormat="1" ht="27.75" customHeight="1">
      <c r="B35" s="1281">
        <v>1</v>
      </c>
      <c r="C35" s="1282"/>
      <c r="D35" s="3183" t="s">
        <v>2718</v>
      </c>
      <c r="E35" s="3183"/>
      <c r="F35" s="3183"/>
      <c r="G35" s="3183"/>
      <c r="H35" s="3183"/>
      <c r="I35" s="3183"/>
      <c r="J35" s="3183"/>
    </row>
    <row r="36" spans="1:10" s="1281" customFormat="1" ht="45" customHeight="1">
      <c r="B36" s="1281">
        <v>2</v>
      </c>
      <c r="C36" s="1282"/>
      <c r="D36" s="3183" t="s">
        <v>2719</v>
      </c>
      <c r="E36" s="3183"/>
      <c r="F36" s="3183"/>
      <c r="G36" s="3183"/>
      <c r="H36" s="3183"/>
      <c r="I36" s="3183"/>
      <c r="J36" s="3183"/>
    </row>
    <row r="37" spans="1:10" ht="15" customHeight="1">
      <c r="A37" s="19"/>
      <c r="B37" s="19"/>
      <c r="C37" s="19"/>
      <c r="D37" s="19"/>
      <c r="E37" s="19"/>
      <c r="F37" s="19"/>
      <c r="G37" s="19"/>
      <c r="H37" s="19"/>
      <c r="I37" s="19"/>
      <c r="J37" s="19"/>
    </row>
    <row r="38" spans="1:10" s="564" customFormat="1" ht="30" customHeight="1">
      <c r="C38" s="565"/>
      <c r="D38" s="3180"/>
      <c r="E38" s="3180"/>
      <c r="F38" s="3180"/>
      <c r="G38" s="3180"/>
      <c r="H38" s="3180"/>
      <c r="I38" s="3180"/>
    </row>
    <row r="39" spans="1:10" s="564" customFormat="1" ht="30" customHeight="1">
      <c r="C39" s="565"/>
      <c r="D39" s="3180"/>
      <c r="E39" s="3180"/>
      <c r="F39" s="3180"/>
      <c r="G39" s="3180"/>
      <c r="H39" s="3180"/>
      <c r="I39" s="3180"/>
    </row>
    <row r="40" spans="1:10" s="564" customFormat="1" ht="45" customHeight="1">
      <c r="C40" s="565"/>
      <c r="D40" s="3180"/>
      <c r="E40" s="3180"/>
      <c r="F40" s="3180"/>
      <c r="G40" s="3180"/>
      <c r="H40" s="3180"/>
      <c r="I40" s="3180"/>
    </row>
    <row r="41" spans="1:10">
      <c r="E41" s="564"/>
    </row>
  </sheetData>
  <mergeCells count="35">
    <mergeCell ref="D39:I39"/>
    <mergeCell ref="D40:I40"/>
    <mergeCell ref="B28:E28"/>
    <mergeCell ref="B29:E29"/>
    <mergeCell ref="B32:G32"/>
    <mergeCell ref="H32:I32"/>
    <mergeCell ref="D38:I38"/>
    <mergeCell ref="D35:J35"/>
    <mergeCell ref="D36:J36"/>
    <mergeCell ref="B25:E27"/>
    <mergeCell ref="F26:F27"/>
    <mergeCell ref="B15:G15"/>
    <mergeCell ref="H15:I15"/>
    <mergeCell ref="B16:G16"/>
    <mergeCell ref="H16:I16"/>
    <mergeCell ref="B19:E20"/>
    <mergeCell ref="I19:J20"/>
    <mergeCell ref="B21:E21"/>
    <mergeCell ref="I21:J21"/>
    <mergeCell ref="B22:E22"/>
    <mergeCell ref="I22:J22"/>
    <mergeCell ref="B14:G14"/>
    <mergeCell ref="H14:I14"/>
    <mergeCell ref="A2:E2"/>
    <mergeCell ref="I2:J2"/>
    <mergeCell ref="O2:R2"/>
    <mergeCell ref="A3:J3"/>
    <mergeCell ref="A4:J4"/>
    <mergeCell ref="B6:E6"/>
    <mergeCell ref="H6:J6"/>
    <mergeCell ref="H7:J7"/>
    <mergeCell ref="B10:G10"/>
    <mergeCell ref="H10:I10"/>
    <mergeCell ref="B11:G11"/>
    <mergeCell ref="H11:I11"/>
  </mergeCells>
  <phoneticPr fontId="1"/>
  <dataValidations count="1">
    <dataValidation imeMode="hiragana" allowBlank="1" showInputMessage="1" showErrorMessage="1" sqref="K6:O6 JG6:JK6 TC6:TG6 ACY6:ADC6 AMU6:AMY6 AWQ6:AWU6 BGM6:BGQ6 BQI6:BQM6 CAE6:CAI6 CKA6:CKE6 CTW6:CUA6 DDS6:DDW6 DNO6:DNS6 DXK6:DXO6 EHG6:EHK6 ERC6:ERG6 FAY6:FBC6 FKU6:FKY6 FUQ6:FUU6 GEM6:GEQ6 GOI6:GOM6 GYE6:GYI6 HIA6:HIE6 HRW6:HSA6 IBS6:IBW6 ILO6:ILS6 IVK6:IVO6 JFG6:JFK6 JPC6:JPG6 JYY6:JZC6 KIU6:KIY6 KSQ6:KSU6 LCM6:LCQ6 LMI6:LMM6 LWE6:LWI6 MGA6:MGE6 MPW6:MQA6 MZS6:MZW6 NJO6:NJS6 NTK6:NTO6 ODG6:ODK6 ONC6:ONG6 OWY6:OXC6 PGU6:PGY6 PQQ6:PQU6 QAM6:QAQ6 QKI6:QKM6 QUE6:QUI6 REA6:REE6 RNW6:ROA6 RXS6:RXW6 SHO6:SHS6 SRK6:SRO6 TBG6:TBK6 TLC6:TLG6 TUY6:TVC6 UEU6:UEY6 UOQ6:UOU6 UYM6:UYQ6 VII6:VIM6 VSE6:VSI6 WCA6:WCE6 WLW6:WMA6 WVS6:WVW6 K65543:O65543 JG65543:JK65543 TC65543:TG65543 ACY65543:ADC65543 AMU65543:AMY65543 AWQ65543:AWU65543 BGM65543:BGQ65543 BQI65543:BQM65543 CAE65543:CAI65543 CKA65543:CKE65543 CTW65543:CUA65543 DDS65543:DDW65543 DNO65543:DNS65543 DXK65543:DXO65543 EHG65543:EHK65543 ERC65543:ERG65543 FAY65543:FBC65543 FKU65543:FKY65543 FUQ65543:FUU65543 GEM65543:GEQ65543 GOI65543:GOM65543 GYE65543:GYI65543 HIA65543:HIE65543 HRW65543:HSA65543 IBS65543:IBW65543 ILO65543:ILS65543 IVK65543:IVO65543 JFG65543:JFK65543 JPC65543:JPG65543 JYY65543:JZC65543 KIU65543:KIY65543 KSQ65543:KSU65543 LCM65543:LCQ65543 LMI65543:LMM65543 LWE65543:LWI65543 MGA65543:MGE65543 MPW65543:MQA65543 MZS65543:MZW65543 NJO65543:NJS65543 NTK65543:NTO65543 ODG65543:ODK65543 ONC65543:ONG65543 OWY65543:OXC65543 PGU65543:PGY65543 PQQ65543:PQU65543 QAM65543:QAQ65543 QKI65543:QKM65543 QUE65543:QUI65543 REA65543:REE65543 RNW65543:ROA65543 RXS65543:RXW65543 SHO65543:SHS65543 SRK65543:SRO65543 TBG65543:TBK65543 TLC65543:TLG65543 TUY65543:TVC65543 UEU65543:UEY65543 UOQ65543:UOU65543 UYM65543:UYQ65543 VII65543:VIM65543 VSE65543:VSI65543 WCA65543:WCE65543 WLW65543:WMA65543 WVS65543:WVW65543 K131079:O131079 JG131079:JK131079 TC131079:TG131079 ACY131079:ADC131079 AMU131079:AMY131079 AWQ131079:AWU131079 BGM131079:BGQ131079 BQI131079:BQM131079 CAE131079:CAI131079 CKA131079:CKE131079 CTW131079:CUA131079 DDS131079:DDW131079 DNO131079:DNS131079 DXK131079:DXO131079 EHG131079:EHK131079 ERC131079:ERG131079 FAY131079:FBC131079 FKU131079:FKY131079 FUQ131079:FUU131079 GEM131079:GEQ131079 GOI131079:GOM131079 GYE131079:GYI131079 HIA131079:HIE131079 HRW131079:HSA131079 IBS131079:IBW131079 ILO131079:ILS131079 IVK131079:IVO131079 JFG131079:JFK131079 JPC131079:JPG131079 JYY131079:JZC131079 KIU131079:KIY131079 KSQ131079:KSU131079 LCM131079:LCQ131079 LMI131079:LMM131079 LWE131079:LWI131079 MGA131079:MGE131079 MPW131079:MQA131079 MZS131079:MZW131079 NJO131079:NJS131079 NTK131079:NTO131079 ODG131079:ODK131079 ONC131079:ONG131079 OWY131079:OXC131079 PGU131079:PGY131079 PQQ131079:PQU131079 QAM131079:QAQ131079 QKI131079:QKM131079 QUE131079:QUI131079 REA131079:REE131079 RNW131079:ROA131079 RXS131079:RXW131079 SHO131079:SHS131079 SRK131079:SRO131079 TBG131079:TBK131079 TLC131079:TLG131079 TUY131079:TVC131079 UEU131079:UEY131079 UOQ131079:UOU131079 UYM131079:UYQ131079 VII131079:VIM131079 VSE131079:VSI131079 WCA131079:WCE131079 WLW131079:WMA131079 WVS131079:WVW131079 K196615:O196615 JG196615:JK196615 TC196615:TG196615 ACY196615:ADC196615 AMU196615:AMY196615 AWQ196615:AWU196615 BGM196615:BGQ196615 BQI196615:BQM196615 CAE196615:CAI196615 CKA196615:CKE196615 CTW196615:CUA196615 DDS196615:DDW196615 DNO196615:DNS196615 DXK196615:DXO196615 EHG196615:EHK196615 ERC196615:ERG196615 FAY196615:FBC196615 FKU196615:FKY196615 FUQ196615:FUU196615 GEM196615:GEQ196615 GOI196615:GOM196615 GYE196615:GYI196615 HIA196615:HIE196615 HRW196615:HSA196615 IBS196615:IBW196615 ILO196615:ILS196615 IVK196615:IVO196615 JFG196615:JFK196615 JPC196615:JPG196615 JYY196615:JZC196615 KIU196615:KIY196615 KSQ196615:KSU196615 LCM196615:LCQ196615 LMI196615:LMM196615 LWE196615:LWI196615 MGA196615:MGE196615 MPW196615:MQA196615 MZS196615:MZW196615 NJO196615:NJS196615 NTK196615:NTO196615 ODG196615:ODK196615 ONC196615:ONG196615 OWY196615:OXC196615 PGU196615:PGY196615 PQQ196615:PQU196615 QAM196615:QAQ196615 QKI196615:QKM196615 QUE196615:QUI196615 REA196615:REE196615 RNW196615:ROA196615 RXS196615:RXW196615 SHO196615:SHS196615 SRK196615:SRO196615 TBG196615:TBK196615 TLC196615:TLG196615 TUY196615:TVC196615 UEU196615:UEY196615 UOQ196615:UOU196615 UYM196615:UYQ196615 VII196615:VIM196615 VSE196615:VSI196615 WCA196615:WCE196615 WLW196615:WMA196615 WVS196615:WVW196615 K262151:O262151 JG262151:JK262151 TC262151:TG262151 ACY262151:ADC262151 AMU262151:AMY262151 AWQ262151:AWU262151 BGM262151:BGQ262151 BQI262151:BQM262151 CAE262151:CAI262151 CKA262151:CKE262151 CTW262151:CUA262151 DDS262151:DDW262151 DNO262151:DNS262151 DXK262151:DXO262151 EHG262151:EHK262151 ERC262151:ERG262151 FAY262151:FBC262151 FKU262151:FKY262151 FUQ262151:FUU262151 GEM262151:GEQ262151 GOI262151:GOM262151 GYE262151:GYI262151 HIA262151:HIE262151 HRW262151:HSA262151 IBS262151:IBW262151 ILO262151:ILS262151 IVK262151:IVO262151 JFG262151:JFK262151 JPC262151:JPG262151 JYY262151:JZC262151 KIU262151:KIY262151 KSQ262151:KSU262151 LCM262151:LCQ262151 LMI262151:LMM262151 LWE262151:LWI262151 MGA262151:MGE262151 MPW262151:MQA262151 MZS262151:MZW262151 NJO262151:NJS262151 NTK262151:NTO262151 ODG262151:ODK262151 ONC262151:ONG262151 OWY262151:OXC262151 PGU262151:PGY262151 PQQ262151:PQU262151 QAM262151:QAQ262151 QKI262151:QKM262151 QUE262151:QUI262151 REA262151:REE262151 RNW262151:ROA262151 RXS262151:RXW262151 SHO262151:SHS262151 SRK262151:SRO262151 TBG262151:TBK262151 TLC262151:TLG262151 TUY262151:TVC262151 UEU262151:UEY262151 UOQ262151:UOU262151 UYM262151:UYQ262151 VII262151:VIM262151 VSE262151:VSI262151 WCA262151:WCE262151 WLW262151:WMA262151 WVS262151:WVW262151 K327687:O327687 JG327687:JK327687 TC327687:TG327687 ACY327687:ADC327687 AMU327687:AMY327687 AWQ327687:AWU327687 BGM327687:BGQ327687 BQI327687:BQM327687 CAE327687:CAI327687 CKA327687:CKE327687 CTW327687:CUA327687 DDS327687:DDW327687 DNO327687:DNS327687 DXK327687:DXO327687 EHG327687:EHK327687 ERC327687:ERG327687 FAY327687:FBC327687 FKU327687:FKY327687 FUQ327687:FUU327687 GEM327687:GEQ327687 GOI327687:GOM327687 GYE327687:GYI327687 HIA327687:HIE327687 HRW327687:HSA327687 IBS327687:IBW327687 ILO327687:ILS327687 IVK327687:IVO327687 JFG327687:JFK327687 JPC327687:JPG327687 JYY327687:JZC327687 KIU327687:KIY327687 KSQ327687:KSU327687 LCM327687:LCQ327687 LMI327687:LMM327687 LWE327687:LWI327687 MGA327687:MGE327687 MPW327687:MQA327687 MZS327687:MZW327687 NJO327687:NJS327687 NTK327687:NTO327687 ODG327687:ODK327687 ONC327687:ONG327687 OWY327687:OXC327687 PGU327687:PGY327687 PQQ327687:PQU327687 QAM327687:QAQ327687 QKI327687:QKM327687 QUE327687:QUI327687 REA327687:REE327687 RNW327687:ROA327687 RXS327687:RXW327687 SHO327687:SHS327687 SRK327687:SRO327687 TBG327687:TBK327687 TLC327687:TLG327687 TUY327687:TVC327687 UEU327687:UEY327687 UOQ327687:UOU327687 UYM327687:UYQ327687 VII327687:VIM327687 VSE327687:VSI327687 WCA327687:WCE327687 WLW327687:WMA327687 WVS327687:WVW327687 K393223:O393223 JG393223:JK393223 TC393223:TG393223 ACY393223:ADC393223 AMU393223:AMY393223 AWQ393223:AWU393223 BGM393223:BGQ393223 BQI393223:BQM393223 CAE393223:CAI393223 CKA393223:CKE393223 CTW393223:CUA393223 DDS393223:DDW393223 DNO393223:DNS393223 DXK393223:DXO393223 EHG393223:EHK393223 ERC393223:ERG393223 FAY393223:FBC393223 FKU393223:FKY393223 FUQ393223:FUU393223 GEM393223:GEQ393223 GOI393223:GOM393223 GYE393223:GYI393223 HIA393223:HIE393223 HRW393223:HSA393223 IBS393223:IBW393223 ILO393223:ILS393223 IVK393223:IVO393223 JFG393223:JFK393223 JPC393223:JPG393223 JYY393223:JZC393223 KIU393223:KIY393223 KSQ393223:KSU393223 LCM393223:LCQ393223 LMI393223:LMM393223 LWE393223:LWI393223 MGA393223:MGE393223 MPW393223:MQA393223 MZS393223:MZW393223 NJO393223:NJS393223 NTK393223:NTO393223 ODG393223:ODK393223 ONC393223:ONG393223 OWY393223:OXC393223 PGU393223:PGY393223 PQQ393223:PQU393223 QAM393223:QAQ393223 QKI393223:QKM393223 QUE393223:QUI393223 REA393223:REE393223 RNW393223:ROA393223 RXS393223:RXW393223 SHO393223:SHS393223 SRK393223:SRO393223 TBG393223:TBK393223 TLC393223:TLG393223 TUY393223:TVC393223 UEU393223:UEY393223 UOQ393223:UOU393223 UYM393223:UYQ393223 VII393223:VIM393223 VSE393223:VSI393223 WCA393223:WCE393223 WLW393223:WMA393223 WVS393223:WVW393223 K458759:O458759 JG458759:JK458759 TC458759:TG458759 ACY458759:ADC458759 AMU458759:AMY458759 AWQ458759:AWU458759 BGM458759:BGQ458759 BQI458759:BQM458759 CAE458759:CAI458759 CKA458759:CKE458759 CTW458759:CUA458759 DDS458759:DDW458759 DNO458759:DNS458759 DXK458759:DXO458759 EHG458759:EHK458759 ERC458759:ERG458759 FAY458759:FBC458759 FKU458759:FKY458759 FUQ458759:FUU458759 GEM458759:GEQ458759 GOI458759:GOM458759 GYE458759:GYI458759 HIA458759:HIE458759 HRW458759:HSA458759 IBS458759:IBW458759 ILO458759:ILS458759 IVK458759:IVO458759 JFG458759:JFK458759 JPC458759:JPG458759 JYY458759:JZC458759 KIU458759:KIY458759 KSQ458759:KSU458759 LCM458759:LCQ458759 LMI458759:LMM458759 LWE458759:LWI458759 MGA458759:MGE458759 MPW458759:MQA458759 MZS458759:MZW458759 NJO458759:NJS458759 NTK458759:NTO458759 ODG458759:ODK458759 ONC458759:ONG458759 OWY458759:OXC458759 PGU458759:PGY458759 PQQ458759:PQU458759 QAM458759:QAQ458759 QKI458759:QKM458759 QUE458759:QUI458759 REA458759:REE458759 RNW458759:ROA458759 RXS458759:RXW458759 SHO458759:SHS458759 SRK458759:SRO458759 TBG458759:TBK458759 TLC458759:TLG458759 TUY458759:TVC458759 UEU458759:UEY458759 UOQ458759:UOU458759 UYM458759:UYQ458759 VII458759:VIM458759 VSE458759:VSI458759 WCA458759:WCE458759 WLW458759:WMA458759 WVS458759:WVW458759 K524295:O524295 JG524295:JK524295 TC524295:TG524295 ACY524295:ADC524295 AMU524295:AMY524295 AWQ524295:AWU524295 BGM524295:BGQ524295 BQI524295:BQM524295 CAE524295:CAI524295 CKA524295:CKE524295 CTW524295:CUA524295 DDS524295:DDW524295 DNO524295:DNS524295 DXK524295:DXO524295 EHG524295:EHK524295 ERC524295:ERG524295 FAY524295:FBC524295 FKU524295:FKY524295 FUQ524295:FUU524295 GEM524295:GEQ524295 GOI524295:GOM524295 GYE524295:GYI524295 HIA524295:HIE524295 HRW524295:HSA524295 IBS524295:IBW524295 ILO524295:ILS524295 IVK524295:IVO524295 JFG524295:JFK524295 JPC524295:JPG524295 JYY524295:JZC524295 KIU524295:KIY524295 KSQ524295:KSU524295 LCM524295:LCQ524295 LMI524295:LMM524295 LWE524295:LWI524295 MGA524295:MGE524295 MPW524295:MQA524295 MZS524295:MZW524295 NJO524295:NJS524295 NTK524295:NTO524295 ODG524295:ODK524295 ONC524295:ONG524295 OWY524295:OXC524295 PGU524295:PGY524295 PQQ524295:PQU524295 QAM524295:QAQ524295 QKI524295:QKM524295 QUE524295:QUI524295 REA524295:REE524295 RNW524295:ROA524295 RXS524295:RXW524295 SHO524295:SHS524295 SRK524295:SRO524295 TBG524295:TBK524295 TLC524295:TLG524295 TUY524295:TVC524295 UEU524295:UEY524295 UOQ524295:UOU524295 UYM524295:UYQ524295 VII524295:VIM524295 VSE524295:VSI524295 WCA524295:WCE524295 WLW524295:WMA524295 WVS524295:WVW524295 K589831:O589831 JG589831:JK589831 TC589831:TG589831 ACY589831:ADC589831 AMU589831:AMY589831 AWQ589831:AWU589831 BGM589831:BGQ589831 BQI589831:BQM589831 CAE589831:CAI589831 CKA589831:CKE589831 CTW589831:CUA589831 DDS589831:DDW589831 DNO589831:DNS589831 DXK589831:DXO589831 EHG589831:EHK589831 ERC589831:ERG589831 FAY589831:FBC589831 FKU589831:FKY589831 FUQ589831:FUU589831 GEM589831:GEQ589831 GOI589831:GOM589831 GYE589831:GYI589831 HIA589831:HIE589831 HRW589831:HSA589831 IBS589831:IBW589831 ILO589831:ILS589831 IVK589831:IVO589831 JFG589831:JFK589831 JPC589831:JPG589831 JYY589831:JZC589831 KIU589831:KIY589831 KSQ589831:KSU589831 LCM589831:LCQ589831 LMI589831:LMM589831 LWE589831:LWI589831 MGA589831:MGE589831 MPW589831:MQA589831 MZS589831:MZW589831 NJO589831:NJS589831 NTK589831:NTO589831 ODG589831:ODK589831 ONC589831:ONG589831 OWY589831:OXC589831 PGU589831:PGY589831 PQQ589831:PQU589831 QAM589831:QAQ589831 QKI589831:QKM589831 QUE589831:QUI589831 REA589831:REE589831 RNW589831:ROA589831 RXS589831:RXW589831 SHO589831:SHS589831 SRK589831:SRO589831 TBG589831:TBK589831 TLC589831:TLG589831 TUY589831:TVC589831 UEU589831:UEY589831 UOQ589831:UOU589831 UYM589831:UYQ589831 VII589831:VIM589831 VSE589831:VSI589831 WCA589831:WCE589831 WLW589831:WMA589831 WVS589831:WVW589831 K655367:O655367 JG655367:JK655367 TC655367:TG655367 ACY655367:ADC655367 AMU655367:AMY655367 AWQ655367:AWU655367 BGM655367:BGQ655367 BQI655367:BQM655367 CAE655367:CAI655367 CKA655367:CKE655367 CTW655367:CUA655367 DDS655367:DDW655367 DNO655367:DNS655367 DXK655367:DXO655367 EHG655367:EHK655367 ERC655367:ERG655367 FAY655367:FBC655367 FKU655367:FKY655367 FUQ655367:FUU655367 GEM655367:GEQ655367 GOI655367:GOM655367 GYE655367:GYI655367 HIA655367:HIE655367 HRW655367:HSA655367 IBS655367:IBW655367 ILO655367:ILS655367 IVK655367:IVO655367 JFG655367:JFK655367 JPC655367:JPG655367 JYY655367:JZC655367 KIU655367:KIY655367 KSQ655367:KSU655367 LCM655367:LCQ655367 LMI655367:LMM655367 LWE655367:LWI655367 MGA655367:MGE655367 MPW655367:MQA655367 MZS655367:MZW655367 NJO655367:NJS655367 NTK655367:NTO655367 ODG655367:ODK655367 ONC655367:ONG655367 OWY655367:OXC655367 PGU655367:PGY655367 PQQ655367:PQU655367 QAM655367:QAQ655367 QKI655367:QKM655367 QUE655367:QUI655367 REA655367:REE655367 RNW655367:ROA655367 RXS655367:RXW655367 SHO655367:SHS655367 SRK655367:SRO655367 TBG655367:TBK655367 TLC655367:TLG655367 TUY655367:TVC655367 UEU655367:UEY655367 UOQ655367:UOU655367 UYM655367:UYQ655367 VII655367:VIM655367 VSE655367:VSI655367 WCA655367:WCE655367 WLW655367:WMA655367 WVS655367:WVW655367 K720903:O720903 JG720903:JK720903 TC720903:TG720903 ACY720903:ADC720903 AMU720903:AMY720903 AWQ720903:AWU720903 BGM720903:BGQ720903 BQI720903:BQM720903 CAE720903:CAI720903 CKA720903:CKE720903 CTW720903:CUA720903 DDS720903:DDW720903 DNO720903:DNS720903 DXK720903:DXO720903 EHG720903:EHK720903 ERC720903:ERG720903 FAY720903:FBC720903 FKU720903:FKY720903 FUQ720903:FUU720903 GEM720903:GEQ720903 GOI720903:GOM720903 GYE720903:GYI720903 HIA720903:HIE720903 HRW720903:HSA720903 IBS720903:IBW720903 ILO720903:ILS720903 IVK720903:IVO720903 JFG720903:JFK720903 JPC720903:JPG720903 JYY720903:JZC720903 KIU720903:KIY720903 KSQ720903:KSU720903 LCM720903:LCQ720903 LMI720903:LMM720903 LWE720903:LWI720903 MGA720903:MGE720903 MPW720903:MQA720903 MZS720903:MZW720903 NJO720903:NJS720903 NTK720903:NTO720903 ODG720903:ODK720903 ONC720903:ONG720903 OWY720903:OXC720903 PGU720903:PGY720903 PQQ720903:PQU720903 QAM720903:QAQ720903 QKI720903:QKM720903 QUE720903:QUI720903 REA720903:REE720903 RNW720903:ROA720903 RXS720903:RXW720903 SHO720903:SHS720903 SRK720903:SRO720903 TBG720903:TBK720903 TLC720903:TLG720903 TUY720903:TVC720903 UEU720903:UEY720903 UOQ720903:UOU720903 UYM720903:UYQ720903 VII720903:VIM720903 VSE720903:VSI720903 WCA720903:WCE720903 WLW720903:WMA720903 WVS720903:WVW720903 K786439:O786439 JG786439:JK786439 TC786439:TG786439 ACY786439:ADC786439 AMU786439:AMY786439 AWQ786439:AWU786439 BGM786439:BGQ786439 BQI786439:BQM786439 CAE786439:CAI786439 CKA786439:CKE786439 CTW786439:CUA786439 DDS786439:DDW786439 DNO786439:DNS786439 DXK786439:DXO786439 EHG786439:EHK786439 ERC786439:ERG786439 FAY786439:FBC786439 FKU786439:FKY786439 FUQ786439:FUU786439 GEM786439:GEQ786439 GOI786439:GOM786439 GYE786439:GYI786439 HIA786439:HIE786439 HRW786439:HSA786439 IBS786439:IBW786439 ILO786439:ILS786439 IVK786439:IVO786439 JFG786439:JFK786439 JPC786439:JPG786439 JYY786439:JZC786439 KIU786439:KIY786439 KSQ786439:KSU786439 LCM786439:LCQ786439 LMI786439:LMM786439 LWE786439:LWI786439 MGA786439:MGE786439 MPW786439:MQA786439 MZS786439:MZW786439 NJO786439:NJS786439 NTK786439:NTO786439 ODG786439:ODK786439 ONC786439:ONG786439 OWY786439:OXC786439 PGU786439:PGY786439 PQQ786439:PQU786439 QAM786439:QAQ786439 QKI786439:QKM786439 QUE786439:QUI786439 REA786439:REE786439 RNW786439:ROA786439 RXS786439:RXW786439 SHO786439:SHS786439 SRK786439:SRO786439 TBG786439:TBK786439 TLC786439:TLG786439 TUY786439:TVC786439 UEU786439:UEY786439 UOQ786439:UOU786439 UYM786439:UYQ786439 VII786439:VIM786439 VSE786439:VSI786439 WCA786439:WCE786439 WLW786439:WMA786439 WVS786439:WVW786439 K851975:O851975 JG851975:JK851975 TC851975:TG851975 ACY851975:ADC851975 AMU851975:AMY851975 AWQ851975:AWU851975 BGM851975:BGQ851975 BQI851975:BQM851975 CAE851975:CAI851975 CKA851975:CKE851975 CTW851975:CUA851975 DDS851975:DDW851975 DNO851975:DNS851975 DXK851975:DXO851975 EHG851975:EHK851975 ERC851975:ERG851975 FAY851975:FBC851975 FKU851975:FKY851975 FUQ851975:FUU851975 GEM851975:GEQ851975 GOI851975:GOM851975 GYE851975:GYI851975 HIA851975:HIE851975 HRW851975:HSA851975 IBS851975:IBW851975 ILO851975:ILS851975 IVK851975:IVO851975 JFG851975:JFK851975 JPC851975:JPG851975 JYY851975:JZC851975 KIU851975:KIY851975 KSQ851975:KSU851975 LCM851975:LCQ851975 LMI851975:LMM851975 LWE851975:LWI851975 MGA851975:MGE851975 MPW851975:MQA851975 MZS851975:MZW851975 NJO851975:NJS851975 NTK851975:NTO851975 ODG851975:ODK851975 ONC851975:ONG851975 OWY851975:OXC851975 PGU851975:PGY851975 PQQ851975:PQU851975 QAM851975:QAQ851975 QKI851975:QKM851975 QUE851975:QUI851975 REA851975:REE851975 RNW851975:ROA851975 RXS851975:RXW851975 SHO851975:SHS851975 SRK851975:SRO851975 TBG851975:TBK851975 TLC851975:TLG851975 TUY851975:TVC851975 UEU851975:UEY851975 UOQ851975:UOU851975 UYM851975:UYQ851975 VII851975:VIM851975 VSE851975:VSI851975 WCA851975:WCE851975 WLW851975:WMA851975 WVS851975:WVW851975 K917511:O917511 JG917511:JK917511 TC917511:TG917511 ACY917511:ADC917511 AMU917511:AMY917511 AWQ917511:AWU917511 BGM917511:BGQ917511 BQI917511:BQM917511 CAE917511:CAI917511 CKA917511:CKE917511 CTW917511:CUA917511 DDS917511:DDW917511 DNO917511:DNS917511 DXK917511:DXO917511 EHG917511:EHK917511 ERC917511:ERG917511 FAY917511:FBC917511 FKU917511:FKY917511 FUQ917511:FUU917511 GEM917511:GEQ917511 GOI917511:GOM917511 GYE917511:GYI917511 HIA917511:HIE917511 HRW917511:HSA917511 IBS917511:IBW917511 ILO917511:ILS917511 IVK917511:IVO917511 JFG917511:JFK917511 JPC917511:JPG917511 JYY917511:JZC917511 KIU917511:KIY917511 KSQ917511:KSU917511 LCM917511:LCQ917511 LMI917511:LMM917511 LWE917511:LWI917511 MGA917511:MGE917511 MPW917511:MQA917511 MZS917511:MZW917511 NJO917511:NJS917511 NTK917511:NTO917511 ODG917511:ODK917511 ONC917511:ONG917511 OWY917511:OXC917511 PGU917511:PGY917511 PQQ917511:PQU917511 QAM917511:QAQ917511 QKI917511:QKM917511 QUE917511:QUI917511 REA917511:REE917511 RNW917511:ROA917511 RXS917511:RXW917511 SHO917511:SHS917511 SRK917511:SRO917511 TBG917511:TBK917511 TLC917511:TLG917511 TUY917511:TVC917511 UEU917511:UEY917511 UOQ917511:UOU917511 UYM917511:UYQ917511 VII917511:VIM917511 VSE917511:VSI917511 WCA917511:WCE917511 WLW917511:WMA917511 WVS917511:WVW917511 K983047:O983047 JG983047:JK983047 TC983047:TG983047 ACY983047:ADC983047 AMU983047:AMY983047 AWQ983047:AWU983047 BGM983047:BGQ983047 BQI983047:BQM983047 CAE983047:CAI983047 CKA983047:CKE983047 CTW983047:CUA983047 DDS983047:DDW983047 DNO983047:DNS983047 DXK983047:DXO983047 EHG983047:EHK983047 ERC983047:ERG983047 FAY983047:FBC983047 FKU983047:FKY983047 FUQ983047:FUU983047 GEM983047:GEQ983047 GOI983047:GOM983047 GYE983047:GYI983047 HIA983047:HIE983047 HRW983047:HSA983047 IBS983047:IBW983047 ILO983047:ILS983047 IVK983047:IVO983047 JFG983047:JFK983047 JPC983047:JPG983047 JYY983047:JZC983047 KIU983047:KIY983047 KSQ983047:KSU983047 LCM983047:LCQ983047 LMI983047:LMM983047 LWE983047:LWI983047 MGA983047:MGE983047 MPW983047:MQA983047 MZS983047:MZW983047 NJO983047:NJS983047 NTK983047:NTO983047 ODG983047:ODK983047 ONC983047:ONG983047 OWY983047:OXC983047 PGU983047:PGY983047 PQQ983047:PQU983047 QAM983047:QAQ983047 QKI983047:QKM983047 QUE983047:QUI983047 REA983047:REE983047 RNW983047:ROA983047 RXS983047:RXW983047 SHO983047:SHS983047 SRK983047:SRO983047 TBG983047:TBK983047 TLC983047:TLG983047 TUY983047:TVC983047 UEU983047:UEY983047 UOQ983047:UOU983047 UYM983047:UYQ983047 VII983047:VIM983047 VSE983047:VSI983047 WCA983047:WCE983047 WLW983047:WMA983047 WVS983047:WVW983047" xr:uid="{00000000-0002-0000-4300-000000000000}"/>
  </dataValidations>
  <printOptions horizontalCentered="1"/>
  <pageMargins left="0.39370078740157483" right="0.39370078740157483" top="0.39370078740157483" bottom="0.39370078740157483" header="0.31496062992125984" footer="0.31496062992125984"/>
  <pageSetup paperSize="9" scale="91"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B050"/>
  </sheetPr>
  <dimension ref="A1:R57"/>
  <sheetViews>
    <sheetView zoomScaleNormal="100" zoomScaleSheetLayoutView="100" workbookViewId="0">
      <selection activeCell="B11" sqref="B11:M14"/>
    </sheetView>
  </sheetViews>
  <sheetFormatPr defaultRowHeight="13.5"/>
  <cols>
    <col min="1" max="1" width="1.625" style="28" customWidth="1"/>
    <col min="2" max="12" width="5.375" style="28" customWidth="1"/>
    <col min="13" max="13" width="2.125" style="28" customWidth="1"/>
    <col min="14" max="15" width="5.375" style="28" customWidth="1"/>
    <col min="16" max="16" width="6.75" style="28" customWidth="1"/>
    <col min="17" max="17" width="3.375" style="28" customWidth="1"/>
    <col min="18" max="18" width="1.5" style="28" customWidth="1"/>
    <col min="19" max="256" width="9" style="28"/>
    <col min="257" max="257" width="1.625" style="28" customWidth="1"/>
    <col min="258" max="268" width="5.375" style="28" customWidth="1"/>
    <col min="269" max="269" width="2.125" style="28" customWidth="1"/>
    <col min="270" max="271" width="5.375" style="28" customWidth="1"/>
    <col min="272" max="272" width="6.75" style="28" customWidth="1"/>
    <col min="273" max="273" width="3.375" style="28" customWidth="1"/>
    <col min="274" max="274" width="1.5" style="28" customWidth="1"/>
    <col min="275" max="512" width="9" style="28"/>
    <col min="513" max="513" width="1.625" style="28" customWidth="1"/>
    <col min="514" max="524" width="5.375" style="28" customWidth="1"/>
    <col min="525" max="525" width="2.125" style="28" customWidth="1"/>
    <col min="526" max="527" width="5.375" style="28" customWidth="1"/>
    <col min="528" max="528" width="6.75" style="28" customWidth="1"/>
    <col min="529" max="529" width="3.375" style="28" customWidth="1"/>
    <col min="530" max="530" width="1.5" style="28" customWidth="1"/>
    <col min="531" max="768" width="9" style="28"/>
    <col min="769" max="769" width="1.625" style="28" customWidth="1"/>
    <col min="770" max="780" width="5.375" style="28" customWidth="1"/>
    <col min="781" max="781" width="2.125" style="28" customWidth="1"/>
    <col min="782" max="783" width="5.375" style="28" customWidth="1"/>
    <col min="784" max="784" width="6.75" style="28" customWidth="1"/>
    <col min="785" max="785" width="3.375" style="28" customWidth="1"/>
    <col min="786" max="786" width="1.5" style="28" customWidth="1"/>
    <col min="787" max="1024" width="9" style="28"/>
    <col min="1025" max="1025" width="1.625" style="28" customWidth="1"/>
    <col min="1026" max="1036" width="5.375" style="28" customWidth="1"/>
    <col min="1037" max="1037" width="2.125" style="28" customWidth="1"/>
    <col min="1038" max="1039" width="5.375" style="28" customWidth="1"/>
    <col min="1040" max="1040" width="6.75" style="28" customWidth="1"/>
    <col min="1041" max="1041" width="3.375" style="28" customWidth="1"/>
    <col min="1042" max="1042" width="1.5" style="28" customWidth="1"/>
    <col min="1043" max="1280" width="9" style="28"/>
    <col min="1281" max="1281" width="1.625" style="28" customWidth="1"/>
    <col min="1282" max="1292" width="5.375" style="28" customWidth="1"/>
    <col min="1293" max="1293" width="2.125" style="28" customWidth="1"/>
    <col min="1294" max="1295" width="5.375" style="28" customWidth="1"/>
    <col min="1296" max="1296" width="6.75" style="28" customWidth="1"/>
    <col min="1297" max="1297" width="3.375" style="28" customWidth="1"/>
    <col min="1298" max="1298" width="1.5" style="28" customWidth="1"/>
    <col min="1299" max="1536" width="9" style="28"/>
    <col min="1537" max="1537" width="1.625" style="28" customWidth="1"/>
    <col min="1538" max="1548" width="5.375" style="28" customWidth="1"/>
    <col min="1549" max="1549" width="2.125" style="28" customWidth="1"/>
    <col min="1550" max="1551" width="5.375" style="28" customWidth="1"/>
    <col min="1552" max="1552" width="6.75" style="28" customWidth="1"/>
    <col min="1553" max="1553" width="3.375" style="28" customWidth="1"/>
    <col min="1554" max="1554" width="1.5" style="28" customWidth="1"/>
    <col min="1555" max="1792" width="9" style="28"/>
    <col min="1793" max="1793" width="1.625" style="28" customWidth="1"/>
    <col min="1794" max="1804" width="5.375" style="28" customWidth="1"/>
    <col min="1805" max="1805" width="2.125" style="28" customWidth="1"/>
    <col min="1806" max="1807" width="5.375" style="28" customWidth="1"/>
    <col min="1808" max="1808" width="6.75" style="28" customWidth="1"/>
    <col min="1809" max="1809" width="3.375" style="28" customWidth="1"/>
    <col min="1810" max="1810" width="1.5" style="28" customWidth="1"/>
    <col min="1811" max="2048" width="9" style="28"/>
    <col min="2049" max="2049" width="1.625" style="28" customWidth="1"/>
    <col min="2050" max="2060" width="5.375" style="28" customWidth="1"/>
    <col min="2061" max="2061" width="2.125" style="28" customWidth="1"/>
    <col min="2062" max="2063" width="5.375" style="28" customWidth="1"/>
    <col min="2064" max="2064" width="6.75" style="28" customWidth="1"/>
    <col min="2065" max="2065" width="3.375" style="28" customWidth="1"/>
    <col min="2066" max="2066" width="1.5" style="28" customWidth="1"/>
    <col min="2067" max="2304" width="9" style="28"/>
    <col min="2305" max="2305" width="1.625" style="28" customWidth="1"/>
    <col min="2306" max="2316" width="5.375" style="28" customWidth="1"/>
    <col min="2317" max="2317" width="2.125" style="28" customWidth="1"/>
    <col min="2318" max="2319" width="5.375" style="28" customWidth="1"/>
    <col min="2320" max="2320" width="6.75" style="28" customWidth="1"/>
    <col min="2321" max="2321" width="3.375" style="28" customWidth="1"/>
    <col min="2322" max="2322" width="1.5" style="28" customWidth="1"/>
    <col min="2323" max="2560" width="9" style="28"/>
    <col min="2561" max="2561" width="1.625" style="28" customWidth="1"/>
    <col min="2562" max="2572" width="5.375" style="28" customWidth="1"/>
    <col min="2573" max="2573" width="2.125" style="28" customWidth="1"/>
    <col min="2574" max="2575" width="5.375" style="28" customWidth="1"/>
    <col min="2576" max="2576" width="6.75" style="28" customWidth="1"/>
    <col min="2577" max="2577" width="3.375" style="28" customWidth="1"/>
    <col min="2578" max="2578" width="1.5" style="28" customWidth="1"/>
    <col min="2579" max="2816" width="9" style="28"/>
    <col min="2817" max="2817" width="1.625" style="28" customWidth="1"/>
    <col min="2818" max="2828" width="5.375" style="28" customWidth="1"/>
    <col min="2829" max="2829" width="2.125" style="28" customWidth="1"/>
    <col min="2830" max="2831" width="5.375" style="28" customWidth="1"/>
    <col min="2832" max="2832" width="6.75" style="28" customWidth="1"/>
    <col min="2833" max="2833" width="3.375" style="28" customWidth="1"/>
    <col min="2834" max="2834" width="1.5" style="28" customWidth="1"/>
    <col min="2835" max="3072" width="9" style="28"/>
    <col min="3073" max="3073" width="1.625" style="28" customWidth="1"/>
    <col min="3074" max="3084" width="5.375" style="28" customWidth="1"/>
    <col min="3085" max="3085" width="2.125" style="28" customWidth="1"/>
    <col min="3086" max="3087" width="5.375" style="28" customWidth="1"/>
    <col min="3088" max="3088" width="6.75" style="28" customWidth="1"/>
    <col min="3089" max="3089" width="3.375" style="28" customWidth="1"/>
    <col min="3090" max="3090" width="1.5" style="28" customWidth="1"/>
    <col min="3091" max="3328" width="9" style="28"/>
    <col min="3329" max="3329" width="1.625" style="28" customWidth="1"/>
    <col min="3330" max="3340" width="5.375" style="28" customWidth="1"/>
    <col min="3341" max="3341" width="2.125" style="28" customWidth="1"/>
    <col min="3342" max="3343" width="5.375" style="28" customWidth="1"/>
    <col min="3344" max="3344" width="6.75" style="28" customWidth="1"/>
    <col min="3345" max="3345" width="3.375" style="28" customWidth="1"/>
    <col min="3346" max="3346" width="1.5" style="28" customWidth="1"/>
    <col min="3347" max="3584" width="9" style="28"/>
    <col min="3585" max="3585" width="1.625" style="28" customWidth="1"/>
    <col min="3586" max="3596" width="5.375" style="28" customWidth="1"/>
    <col min="3597" max="3597" width="2.125" style="28" customWidth="1"/>
    <col min="3598" max="3599" width="5.375" style="28" customWidth="1"/>
    <col min="3600" max="3600" width="6.75" style="28" customWidth="1"/>
    <col min="3601" max="3601" width="3.375" style="28" customWidth="1"/>
    <col min="3602" max="3602" width="1.5" style="28" customWidth="1"/>
    <col min="3603" max="3840" width="9" style="28"/>
    <col min="3841" max="3841" width="1.625" style="28" customWidth="1"/>
    <col min="3842" max="3852" width="5.375" style="28" customWidth="1"/>
    <col min="3853" max="3853" width="2.125" style="28" customWidth="1"/>
    <col min="3854" max="3855" width="5.375" style="28" customWidth="1"/>
    <col min="3856" max="3856" width="6.75" style="28" customWidth="1"/>
    <col min="3857" max="3857" width="3.375" style="28" customWidth="1"/>
    <col min="3858" max="3858" width="1.5" style="28" customWidth="1"/>
    <col min="3859" max="4096" width="9" style="28"/>
    <col min="4097" max="4097" width="1.625" style="28" customWidth="1"/>
    <col min="4098" max="4108" width="5.375" style="28" customWidth="1"/>
    <col min="4109" max="4109" width="2.125" style="28" customWidth="1"/>
    <col min="4110" max="4111" width="5.375" style="28" customWidth="1"/>
    <col min="4112" max="4112" width="6.75" style="28" customWidth="1"/>
    <col min="4113" max="4113" width="3.375" style="28" customWidth="1"/>
    <col min="4114" max="4114" width="1.5" style="28" customWidth="1"/>
    <col min="4115" max="4352" width="9" style="28"/>
    <col min="4353" max="4353" width="1.625" style="28" customWidth="1"/>
    <col min="4354" max="4364" width="5.375" style="28" customWidth="1"/>
    <col min="4365" max="4365" width="2.125" style="28" customWidth="1"/>
    <col min="4366" max="4367" width="5.375" style="28" customWidth="1"/>
    <col min="4368" max="4368" width="6.75" style="28" customWidth="1"/>
    <col min="4369" max="4369" width="3.375" style="28" customWidth="1"/>
    <col min="4370" max="4370" width="1.5" style="28" customWidth="1"/>
    <col min="4371" max="4608" width="9" style="28"/>
    <col min="4609" max="4609" width="1.625" style="28" customWidth="1"/>
    <col min="4610" max="4620" width="5.375" style="28" customWidth="1"/>
    <col min="4621" max="4621" width="2.125" style="28" customWidth="1"/>
    <col min="4622" max="4623" width="5.375" style="28" customWidth="1"/>
    <col min="4624" max="4624" width="6.75" style="28" customWidth="1"/>
    <col min="4625" max="4625" width="3.375" style="28" customWidth="1"/>
    <col min="4626" max="4626" width="1.5" style="28" customWidth="1"/>
    <col min="4627" max="4864" width="9" style="28"/>
    <col min="4865" max="4865" width="1.625" style="28" customWidth="1"/>
    <col min="4866" max="4876" width="5.375" style="28" customWidth="1"/>
    <col min="4877" max="4877" width="2.125" style="28" customWidth="1"/>
    <col min="4878" max="4879" width="5.375" style="28" customWidth="1"/>
    <col min="4880" max="4880" width="6.75" style="28" customWidth="1"/>
    <col min="4881" max="4881" width="3.375" style="28" customWidth="1"/>
    <col min="4882" max="4882" width="1.5" style="28" customWidth="1"/>
    <col min="4883" max="5120" width="9" style="28"/>
    <col min="5121" max="5121" width="1.625" style="28" customWidth="1"/>
    <col min="5122" max="5132" width="5.375" style="28" customWidth="1"/>
    <col min="5133" max="5133" width="2.125" style="28" customWidth="1"/>
    <col min="5134" max="5135" width="5.375" style="28" customWidth="1"/>
    <col min="5136" max="5136" width="6.75" style="28" customWidth="1"/>
    <col min="5137" max="5137" width="3.375" style="28" customWidth="1"/>
    <col min="5138" max="5138" width="1.5" style="28" customWidth="1"/>
    <col min="5139" max="5376" width="9" style="28"/>
    <col min="5377" max="5377" width="1.625" style="28" customWidth="1"/>
    <col min="5378" max="5388" width="5.375" style="28" customWidth="1"/>
    <col min="5389" max="5389" width="2.125" style="28" customWidth="1"/>
    <col min="5390" max="5391" width="5.375" style="28" customWidth="1"/>
    <col min="5392" max="5392" width="6.75" style="28" customWidth="1"/>
    <col min="5393" max="5393" width="3.375" style="28" customWidth="1"/>
    <col min="5394" max="5394" width="1.5" style="28" customWidth="1"/>
    <col min="5395" max="5632" width="9" style="28"/>
    <col min="5633" max="5633" width="1.625" style="28" customWidth="1"/>
    <col min="5634" max="5644" width="5.375" style="28" customWidth="1"/>
    <col min="5645" max="5645" width="2.125" style="28" customWidth="1"/>
    <col min="5646" max="5647" width="5.375" style="28" customWidth="1"/>
    <col min="5648" max="5648" width="6.75" style="28" customWidth="1"/>
    <col min="5649" max="5649" width="3.375" style="28" customWidth="1"/>
    <col min="5650" max="5650" width="1.5" style="28" customWidth="1"/>
    <col min="5651" max="5888" width="9" style="28"/>
    <col min="5889" max="5889" width="1.625" style="28" customWidth="1"/>
    <col min="5890" max="5900" width="5.375" style="28" customWidth="1"/>
    <col min="5901" max="5901" width="2.125" style="28" customWidth="1"/>
    <col min="5902" max="5903" width="5.375" style="28" customWidth="1"/>
    <col min="5904" max="5904" width="6.75" style="28" customWidth="1"/>
    <col min="5905" max="5905" width="3.375" style="28" customWidth="1"/>
    <col min="5906" max="5906" width="1.5" style="28" customWidth="1"/>
    <col min="5907" max="6144" width="9" style="28"/>
    <col min="6145" max="6145" width="1.625" style="28" customWidth="1"/>
    <col min="6146" max="6156" width="5.375" style="28" customWidth="1"/>
    <col min="6157" max="6157" width="2.125" style="28" customWidth="1"/>
    <col min="6158" max="6159" width="5.375" style="28" customWidth="1"/>
    <col min="6160" max="6160" width="6.75" style="28" customWidth="1"/>
    <col min="6161" max="6161" width="3.375" style="28" customWidth="1"/>
    <col min="6162" max="6162" width="1.5" style="28" customWidth="1"/>
    <col min="6163" max="6400" width="9" style="28"/>
    <col min="6401" max="6401" width="1.625" style="28" customWidth="1"/>
    <col min="6402" max="6412" width="5.375" style="28" customWidth="1"/>
    <col min="6413" max="6413" width="2.125" style="28" customWidth="1"/>
    <col min="6414" max="6415" width="5.375" style="28" customWidth="1"/>
    <col min="6416" max="6416" width="6.75" style="28" customWidth="1"/>
    <col min="6417" max="6417" width="3.375" style="28" customWidth="1"/>
    <col min="6418" max="6418" width="1.5" style="28" customWidth="1"/>
    <col min="6419" max="6656" width="9" style="28"/>
    <col min="6657" max="6657" width="1.625" style="28" customWidth="1"/>
    <col min="6658" max="6668" width="5.375" style="28" customWidth="1"/>
    <col min="6669" max="6669" width="2.125" style="28" customWidth="1"/>
    <col min="6670" max="6671" width="5.375" style="28" customWidth="1"/>
    <col min="6672" max="6672" width="6.75" style="28" customWidth="1"/>
    <col min="6673" max="6673" width="3.375" style="28" customWidth="1"/>
    <col min="6674" max="6674" width="1.5" style="28" customWidth="1"/>
    <col min="6675" max="6912" width="9" style="28"/>
    <col min="6913" max="6913" width="1.625" style="28" customWidth="1"/>
    <col min="6914" max="6924" width="5.375" style="28" customWidth="1"/>
    <col min="6925" max="6925" width="2.125" style="28" customWidth="1"/>
    <col min="6926" max="6927" width="5.375" style="28" customWidth="1"/>
    <col min="6928" max="6928" width="6.75" style="28" customWidth="1"/>
    <col min="6929" max="6929" width="3.375" style="28" customWidth="1"/>
    <col min="6930" max="6930" width="1.5" style="28" customWidth="1"/>
    <col min="6931" max="7168" width="9" style="28"/>
    <col min="7169" max="7169" width="1.625" style="28" customWidth="1"/>
    <col min="7170" max="7180" width="5.375" style="28" customWidth="1"/>
    <col min="7181" max="7181" width="2.125" style="28" customWidth="1"/>
    <col min="7182" max="7183" width="5.375" style="28" customWidth="1"/>
    <col min="7184" max="7184" width="6.75" style="28" customWidth="1"/>
    <col min="7185" max="7185" width="3.375" style="28" customWidth="1"/>
    <col min="7186" max="7186" width="1.5" style="28" customWidth="1"/>
    <col min="7187" max="7424" width="9" style="28"/>
    <col min="7425" max="7425" width="1.625" style="28" customWidth="1"/>
    <col min="7426" max="7436" width="5.375" style="28" customWidth="1"/>
    <col min="7437" max="7437" width="2.125" style="28" customWidth="1"/>
    <col min="7438" max="7439" width="5.375" style="28" customWidth="1"/>
    <col min="7440" max="7440" width="6.75" style="28" customWidth="1"/>
    <col min="7441" max="7441" width="3.375" style="28" customWidth="1"/>
    <col min="7442" max="7442" width="1.5" style="28" customWidth="1"/>
    <col min="7443" max="7680" width="9" style="28"/>
    <col min="7681" max="7681" width="1.625" style="28" customWidth="1"/>
    <col min="7682" max="7692" width="5.375" style="28" customWidth="1"/>
    <col min="7693" max="7693" width="2.125" style="28" customWidth="1"/>
    <col min="7694" max="7695" width="5.375" style="28" customWidth="1"/>
    <col min="7696" max="7696" width="6.75" style="28" customWidth="1"/>
    <col min="7697" max="7697" width="3.375" style="28" customWidth="1"/>
    <col min="7698" max="7698" width="1.5" style="28" customWidth="1"/>
    <col min="7699" max="7936" width="9" style="28"/>
    <col min="7937" max="7937" width="1.625" style="28" customWidth="1"/>
    <col min="7938" max="7948" width="5.375" style="28" customWidth="1"/>
    <col min="7949" max="7949" width="2.125" style="28" customWidth="1"/>
    <col min="7950" max="7951" width="5.375" style="28" customWidth="1"/>
    <col min="7952" max="7952" width="6.75" style="28" customWidth="1"/>
    <col min="7953" max="7953" width="3.375" style="28" customWidth="1"/>
    <col min="7954" max="7954" width="1.5" style="28" customWidth="1"/>
    <col min="7955" max="8192" width="9" style="28"/>
    <col min="8193" max="8193" width="1.625" style="28" customWidth="1"/>
    <col min="8194" max="8204" width="5.375" style="28" customWidth="1"/>
    <col min="8205" max="8205" width="2.125" style="28" customWidth="1"/>
    <col min="8206" max="8207" width="5.375" style="28" customWidth="1"/>
    <col min="8208" max="8208" width="6.75" style="28" customWidth="1"/>
    <col min="8209" max="8209" width="3.375" style="28" customWidth="1"/>
    <col min="8210" max="8210" width="1.5" style="28" customWidth="1"/>
    <col min="8211" max="8448" width="9" style="28"/>
    <col min="8449" max="8449" width="1.625" style="28" customWidth="1"/>
    <col min="8450" max="8460" width="5.375" style="28" customWidth="1"/>
    <col min="8461" max="8461" width="2.125" style="28" customWidth="1"/>
    <col min="8462" max="8463" width="5.375" style="28" customWidth="1"/>
    <col min="8464" max="8464" width="6.75" style="28" customWidth="1"/>
    <col min="8465" max="8465" width="3.375" style="28" customWidth="1"/>
    <col min="8466" max="8466" width="1.5" style="28" customWidth="1"/>
    <col min="8467" max="8704" width="9" style="28"/>
    <col min="8705" max="8705" width="1.625" style="28" customWidth="1"/>
    <col min="8706" max="8716" width="5.375" style="28" customWidth="1"/>
    <col min="8717" max="8717" width="2.125" style="28" customWidth="1"/>
    <col min="8718" max="8719" width="5.375" style="28" customWidth="1"/>
    <col min="8720" max="8720" width="6.75" style="28" customWidth="1"/>
    <col min="8721" max="8721" width="3.375" style="28" customWidth="1"/>
    <col min="8722" max="8722" width="1.5" style="28" customWidth="1"/>
    <col min="8723" max="8960" width="9" style="28"/>
    <col min="8961" max="8961" width="1.625" style="28" customWidth="1"/>
    <col min="8962" max="8972" width="5.375" style="28" customWidth="1"/>
    <col min="8973" max="8973" width="2.125" style="28" customWidth="1"/>
    <col min="8974" max="8975" width="5.375" style="28" customWidth="1"/>
    <col min="8976" max="8976" width="6.75" style="28" customWidth="1"/>
    <col min="8977" max="8977" width="3.375" style="28" customWidth="1"/>
    <col min="8978" max="8978" width="1.5" style="28" customWidth="1"/>
    <col min="8979" max="9216" width="9" style="28"/>
    <col min="9217" max="9217" width="1.625" style="28" customWidth="1"/>
    <col min="9218" max="9228" width="5.375" style="28" customWidth="1"/>
    <col min="9229" max="9229" width="2.125" style="28" customWidth="1"/>
    <col min="9230" max="9231" width="5.375" style="28" customWidth="1"/>
    <col min="9232" max="9232" width="6.75" style="28" customWidth="1"/>
    <col min="9233" max="9233" width="3.375" style="28" customWidth="1"/>
    <col min="9234" max="9234" width="1.5" style="28" customWidth="1"/>
    <col min="9235" max="9472" width="9" style="28"/>
    <col min="9473" max="9473" width="1.625" style="28" customWidth="1"/>
    <col min="9474" max="9484" width="5.375" style="28" customWidth="1"/>
    <col min="9485" max="9485" width="2.125" style="28" customWidth="1"/>
    <col min="9486" max="9487" width="5.375" style="28" customWidth="1"/>
    <col min="9488" max="9488" width="6.75" style="28" customWidth="1"/>
    <col min="9489" max="9489" width="3.375" style="28" customWidth="1"/>
    <col min="9490" max="9490" width="1.5" style="28" customWidth="1"/>
    <col min="9491" max="9728" width="9" style="28"/>
    <col min="9729" max="9729" width="1.625" style="28" customWidth="1"/>
    <col min="9730" max="9740" width="5.375" style="28" customWidth="1"/>
    <col min="9741" max="9741" width="2.125" style="28" customWidth="1"/>
    <col min="9742" max="9743" width="5.375" style="28" customWidth="1"/>
    <col min="9744" max="9744" width="6.75" style="28" customWidth="1"/>
    <col min="9745" max="9745" width="3.375" style="28" customWidth="1"/>
    <col min="9746" max="9746" width="1.5" style="28" customWidth="1"/>
    <col min="9747" max="9984" width="9" style="28"/>
    <col min="9985" max="9985" width="1.625" style="28" customWidth="1"/>
    <col min="9986" max="9996" width="5.375" style="28" customWidth="1"/>
    <col min="9997" max="9997" width="2.125" style="28" customWidth="1"/>
    <col min="9998" max="9999" width="5.375" style="28" customWidth="1"/>
    <col min="10000" max="10000" width="6.75" style="28" customWidth="1"/>
    <col min="10001" max="10001" width="3.375" style="28" customWidth="1"/>
    <col min="10002" max="10002" width="1.5" style="28" customWidth="1"/>
    <col min="10003" max="10240" width="9" style="28"/>
    <col min="10241" max="10241" width="1.625" style="28" customWidth="1"/>
    <col min="10242" max="10252" width="5.375" style="28" customWidth="1"/>
    <col min="10253" max="10253" width="2.125" style="28" customWidth="1"/>
    <col min="10254" max="10255" width="5.375" style="28" customWidth="1"/>
    <col min="10256" max="10256" width="6.75" style="28" customWidth="1"/>
    <col min="10257" max="10257" width="3.375" style="28" customWidth="1"/>
    <col min="10258" max="10258" width="1.5" style="28" customWidth="1"/>
    <col min="10259" max="10496" width="9" style="28"/>
    <col min="10497" max="10497" width="1.625" style="28" customWidth="1"/>
    <col min="10498" max="10508" width="5.375" style="28" customWidth="1"/>
    <col min="10509" max="10509" width="2.125" style="28" customWidth="1"/>
    <col min="10510" max="10511" width="5.375" style="28" customWidth="1"/>
    <col min="10512" max="10512" width="6.75" style="28" customWidth="1"/>
    <col min="10513" max="10513" width="3.375" style="28" customWidth="1"/>
    <col min="10514" max="10514" width="1.5" style="28" customWidth="1"/>
    <col min="10515" max="10752" width="9" style="28"/>
    <col min="10753" max="10753" width="1.625" style="28" customWidth="1"/>
    <col min="10754" max="10764" width="5.375" style="28" customWidth="1"/>
    <col min="10765" max="10765" width="2.125" style="28" customWidth="1"/>
    <col min="10766" max="10767" width="5.375" style="28" customWidth="1"/>
    <col min="10768" max="10768" width="6.75" style="28" customWidth="1"/>
    <col min="10769" max="10769" width="3.375" style="28" customWidth="1"/>
    <col min="10770" max="10770" width="1.5" style="28" customWidth="1"/>
    <col min="10771" max="11008" width="9" style="28"/>
    <col min="11009" max="11009" width="1.625" style="28" customWidth="1"/>
    <col min="11010" max="11020" width="5.375" style="28" customWidth="1"/>
    <col min="11021" max="11021" width="2.125" style="28" customWidth="1"/>
    <col min="11022" max="11023" width="5.375" style="28" customWidth="1"/>
    <col min="11024" max="11024" width="6.75" style="28" customWidth="1"/>
    <col min="11025" max="11025" width="3.375" style="28" customWidth="1"/>
    <col min="11026" max="11026" width="1.5" style="28" customWidth="1"/>
    <col min="11027" max="11264" width="9" style="28"/>
    <col min="11265" max="11265" width="1.625" style="28" customWidth="1"/>
    <col min="11266" max="11276" width="5.375" style="28" customWidth="1"/>
    <col min="11277" max="11277" width="2.125" style="28" customWidth="1"/>
    <col min="11278" max="11279" width="5.375" style="28" customWidth="1"/>
    <col min="11280" max="11280" width="6.75" style="28" customWidth="1"/>
    <col min="11281" max="11281" width="3.375" style="28" customWidth="1"/>
    <col min="11282" max="11282" width="1.5" style="28" customWidth="1"/>
    <col min="11283" max="11520" width="9" style="28"/>
    <col min="11521" max="11521" width="1.625" style="28" customWidth="1"/>
    <col min="11522" max="11532" width="5.375" style="28" customWidth="1"/>
    <col min="11533" max="11533" width="2.125" style="28" customWidth="1"/>
    <col min="11534" max="11535" width="5.375" style="28" customWidth="1"/>
    <col min="11536" max="11536" width="6.75" style="28" customWidth="1"/>
    <col min="11537" max="11537" width="3.375" style="28" customWidth="1"/>
    <col min="11538" max="11538" width="1.5" style="28" customWidth="1"/>
    <col min="11539" max="11776" width="9" style="28"/>
    <col min="11777" max="11777" width="1.625" style="28" customWidth="1"/>
    <col min="11778" max="11788" width="5.375" style="28" customWidth="1"/>
    <col min="11789" max="11789" width="2.125" style="28" customWidth="1"/>
    <col min="11790" max="11791" width="5.375" style="28" customWidth="1"/>
    <col min="11792" max="11792" width="6.75" style="28" customWidth="1"/>
    <col min="11793" max="11793" width="3.375" style="28" customWidth="1"/>
    <col min="11794" max="11794" width="1.5" style="28" customWidth="1"/>
    <col min="11795" max="12032" width="9" style="28"/>
    <col min="12033" max="12033" width="1.625" style="28" customWidth="1"/>
    <col min="12034" max="12044" width="5.375" style="28" customWidth="1"/>
    <col min="12045" max="12045" width="2.125" style="28" customWidth="1"/>
    <col min="12046" max="12047" width="5.375" style="28" customWidth="1"/>
    <col min="12048" max="12048" width="6.75" style="28" customWidth="1"/>
    <col min="12049" max="12049" width="3.375" style="28" customWidth="1"/>
    <col min="12050" max="12050" width="1.5" style="28" customWidth="1"/>
    <col min="12051" max="12288" width="9" style="28"/>
    <col min="12289" max="12289" width="1.625" style="28" customWidth="1"/>
    <col min="12290" max="12300" width="5.375" style="28" customWidth="1"/>
    <col min="12301" max="12301" width="2.125" style="28" customWidth="1"/>
    <col min="12302" max="12303" width="5.375" style="28" customWidth="1"/>
    <col min="12304" max="12304" width="6.75" style="28" customWidth="1"/>
    <col min="12305" max="12305" width="3.375" style="28" customWidth="1"/>
    <col min="12306" max="12306" width="1.5" style="28" customWidth="1"/>
    <col min="12307" max="12544" width="9" style="28"/>
    <col min="12545" max="12545" width="1.625" style="28" customWidth="1"/>
    <col min="12546" max="12556" width="5.375" style="28" customWidth="1"/>
    <col min="12557" max="12557" width="2.125" style="28" customWidth="1"/>
    <col min="12558" max="12559" width="5.375" style="28" customWidth="1"/>
    <col min="12560" max="12560" width="6.75" style="28" customWidth="1"/>
    <col min="12561" max="12561" width="3.375" style="28" customWidth="1"/>
    <col min="12562" max="12562" width="1.5" style="28" customWidth="1"/>
    <col min="12563" max="12800" width="9" style="28"/>
    <col min="12801" max="12801" width="1.625" style="28" customWidth="1"/>
    <col min="12802" max="12812" width="5.375" style="28" customWidth="1"/>
    <col min="12813" max="12813" width="2.125" style="28" customWidth="1"/>
    <col min="12814" max="12815" width="5.375" style="28" customWidth="1"/>
    <col min="12816" max="12816" width="6.75" style="28" customWidth="1"/>
    <col min="12817" max="12817" width="3.375" style="28" customWidth="1"/>
    <col min="12818" max="12818" width="1.5" style="28" customWidth="1"/>
    <col min="12819" max="13056" width="9" style="28"/>
    <col min="13057" max="13057" width="1.625" style="28" customWidth="1"/>
    <col min="13058" max="13068" width="5.375" style="28" customWidth="1"/>
    <col min="13069" max="13069" width="2.125" style="28" customWidth="1"/>
    <col min="13070" max="13071" width="5.375" style="28" customWidth="1"/>
    <col min="13072" max="13072" width="6.75" style="28" customWidth="1"/>
    <col min="13073" max="13073" width="3.375" style="28" customWidth="1"/>
    <col min="13074" max="13074" width="1.5" style="28" customWidth="1"/>
    <col min="13075" max="13312" width="9" style="28"/>
    <col min="13313" max="13313" width="1.625" style="28" customWidth="1"/>
    <col min="13314" max="13324" width="5.375" style="28" customWidth="1"/>
    <col min="13325" max="13325" width="2.125" style="28" customWidth="1"/>
    <col min="13326" max="13327" width="5.375" style="28" customWidth="1"/>
    <col min="13328" max="13328" width="6.75" style="28" customWidth="1"/>
    <col min="13329" max="13329" width="3.375" style="28" customWidth="1"/>
    <col min="13330" max="13330" width="1.5" style="28" customWidth="1"/>
    <col min="13331" max="13568" width="9" style="28"/>
    <col min="13569" max="13569" width="1.625" style="28" customWidth="1"/>
    <col min="13570" max="13580" width="5.375" style="28" customWidth="1"/>
    <col min="13581" max="13581" width="2.125" style="28" customWidth="1"/>
    <col min="13582" max="13583" width="5.375" style="28" customWidth="1"/>
    <col min="13584" max="13584" width="6.75" style="28" customWidth="1"/>
    <col min="13585" max="13585" width="3.375" style="28" customWidth="1"/>
    <col min="13586" max="13586" width="1.5" style="28" customWidth="1"/>
    <col min="13587" max="13824" width="9" style="28"/>
    <col min="13825" max="13825" width="1.625" style="28" customWidth="1"/>
    <col min="13826" max="13836" width="5.375" style="28" customWidth="1"/>
    <col min="13837" max="13837" width="2.125" style="28" customWidth="1"/>
    <col min="13838" max="13839" width="5.375" style="28" customWidth="1"/>
    <col min="13840" max="13840" width="6.75" style="28" customWidth="1"/>
    <col min="13841" max="13841" width="3.375" style="28" customWidth="1"/>
    <col min="13842" max="13842" width="1.5" style="28" customWidth="1"/>
    <col min="13843" max="14080" width="9" style="28"/>
    <col min="14081" max="14081" width="1.625" style="28" customWidth="1"/>
    <col min="14082" max="14092" width="5.375" style="28" customWidth="1"/>
    <col min="14093" max="14093" width="2.125" style="28" customWidth="1"/>
    <col min="14094" max="14095" width="5.375" style="28" customWidth="1"/>
    <col min="14096" max="14096" width="6.75" style="28" customWidth="1"/>
    <col min="14097" max="14097" width="3.375" style="28" customWidth="1"/>
    <col min="14098" max="14098" width="1.5" style="28" customWidth="1"/>
    <col min="14099" max="14336" width="9" style="28"/>
    <col min="14337" max="14337" width="1.625" style="28" customWidth="1"/>
    <col min="14338" max="14348" width="5.375" style="28" customWidth="1"/>
    <col min="14349" max="14349" width="2.125" style="28" customWidth="1"/>
    <col min="14350" max="14351" width="5.375" style="28" customWidth="1"/>
    <col min="14352" max="14352" width="6.75" style="28" customWidth="1"/>
    <col min="14353" max="14353" width="3.375" style="28" customWidth="1"/>
    <col min="14354" max="14354" width="1.5" style="28" customWidth="1"/>
    <col min="14355" max="14592" width="9" style="28"/>
    <col min="14593" max="14593" width="1.625" style="28" customWidth="1"/>
    <col min="14594" max="14604" width="5.375" style="28" customWidth="1"/>
    <col min="14605" max="14605" width="2.125" style="28" customWidth="1"/>
    <col min="14606" max="14607" width="5.375" style="28" customWidth="1"/>
    <col min="14608" max="14608" width="6.75" style="28" customWidth="1"/>
    <col min="14609" max="14609" width="3.375" style="28" customWidth="1"/>
    <col min="14610" max="14610" width="1.5" style="28" customWidth="1"/>
    <col min="14611" max="14848" width="9" style="28"/>
    <col min="14849" max="14849" width="1.625" style="28" customWidth="1"/>
    <col min="14850" max="14860" width="5.375" style="28" customWidth="1"/>
    <col min="14861" max="14861" width="2.125" style="28" customWidth="1"/>
    <col min="14862" max="14863" width="5.375" style="28" customWidth="1"/>
    <col min="14864" max="14864" width="6.75" style="28" customWidth="1"/>
    <col min="14865" max="14865" width="3.375" style="28" customWidth="1"/>
    <col min="14866" max="14866" width="1.5" style="28" customWidth="1"/>
    <col min="14867" max="15104" width="9" style="28"/>
    <col min="15105" max="15105" width="1.625" style="28" customWidth="1"/>
    <col min="15106" max="15116" width="5.375" style="28" customWidth="1"/>
    <col min="15117" max="15117" width="2.125" style="28" customWidth="1"/>
    <col min="15118" max="15119" width="5.375" style="28" customWidth="1"/>
    <col min="15120" max="15120" width="6.75" style="28" customWidth="1"/>
    <col min="15121" max="15121" width="3.375" style="28" customWidth="1"/>
    <col min="15122" max="15122" width="1.5" style="28" customWidth="1"/>
    <col min="15123" max="15360" width="9" style="28"/>
    <col min="15361" max="15361" width="1.625" style="28" customWidth="1"/>
    <col min="15362" max="15372" width="5.375" style="28" customWidth="1"/>
    <col min="15373" max="15373" width="2.125" style="28" customWidth="1"/>
    <col min="15374" max="15375" width="5.375" style="28" customWidth="1"/>
    <col min="15376" max="15376" width="6.75" style="28" customWidth="1"/>
    <col min="15377" max="15377" width="3.375" style="28" customWidth="1"/>
    <col min="15378" max="15378" width="1.5" style="28" customWidth="1"/>
    <col min="15379" max="15616" width="9" style="28"/>
    <col min="15617" max="15617" width="1.625" style="28" customWidth="1"/>
    <col min="15618" max="15628" width="5.375" style="28" customWidth="1"/>
    <col min="15629" max="15629" width="2.125" style="28" customWidth="1"/>
    <col min="15630" max="15631" width="5.375" style="28" customWidth="1"/>
    <col min="15632" max="15632" width="6.75" style="28" customWidth="1"/>
    <col min="15633" max="15633" width="3.375" style="28" customWidth="1"/>
    <col min="15634" max="15634" width="1.5" style="28" customWidth="1"/>
    <col min="15635" max="15872" width="9" style="28"/>
    <col min="15873" max="15873" width="1.625" style="28" customWidth="1"/>
    <col min="15874" max="15884" width="5.375" style="28" customWidth="1"/>
    <col min="15885" max="15885" width="2.125" style="28" customWidth="1"/>
    <col min="15886" max="15887" width="5.375" style="28" customWidth="1"/>
    <col min="15888" max="15888" width="6.75" style="28" customWidth="1"/>
    <col min="15889" max="15889" width="3.375" style="28" customWidth="1"/>
    <col min="15890" max="15890" width="1.5" style="28" customWidth="1"/>
    <col min="15891" max="16128" width="9" style="28"/>
    <col min="16129" max="16129" width="1.625" style="28" customWidth="1"/>
    <col min="16130" max="16140" width="5.375" style="28" customWidth="1"/>
    <col min="16141" max="16141" width="2.125" style="28" customWidth="1"/>
    <col min="16142" max="16143" width="5.375" style="28" customWidth="1"/>
    <col min="16144" max="16144" width="6.75" style="28" customWidth="1"/>
    <col min="16145" max="16145" width="3.375" style="28" customWidth="1"/>
    <col min="16146" max="16146" width="1.5" style="28" customWidth="1"/>
    <col min="16147" max="16384" width="9" style="28"/>
  </cols>
  <sheetData>
    <row r="1" spans="1:18" ht="24" customHeight="1">
      <c r="A1" s="27"/>
      <c r="B1" s="2497" t="s">
        <v>2713</v>
      </c>
      <c r="C1" s="2497"/>
      <c r="D1" s="2497"/>
      <c r="E1" s="2497"/>
      <c r="F1" s="27"/>
      <c r="G1" s="27"/>
      <c r="H1" s="27"/>
      <c r="I1" s="27"/>
      <c r="J1" s="27"/>
      <c r="K1" s="27"/>
      <c r="L1" s="2498"/>
      <c r="M1" s="2498"/>
      <c r="N1" s="2498"/>
      <c r="O1" s="2498"/>
      <c r="P1" s="2498"/>
      <c r="Q1" s="2498"/>
      <c r="R1" s="2498"/>
    </row>
    <row r="2" spans="1:18" ht="23.25" customHeight="1">
      <c r="A2" s="27"/>
      <c r="B2" s="2499" t="s">
        <v>1605</v>
      </c>
      <c r="C2" s="2499"/>
      <c r="D2" s="2499"/>
      <c r="E2" s="2499"/>
      <c r="F2" s="2499"/>
      <c r="G2" s="2499"/>
      <c r="H2" s="2499"/>
      <c r="I2" s="2499"/>
      <c r="J2" s="2499"/>
      <c r="K2" s="2499"/>
      <c r="L2" s="2499"/>
      <c r="M2" s="2499"/>
      <c r="N2" s="2499"/>
      <c r="O2" s="2499"/>
      <c r="P2" s="2499"/>
      <c r="Q2" s="2499"/>
      <c r="R2" s="2499"/>
    </row>
    <row r="3" spans="1:18" s="29" customFormat="1" ht="51.75" customHeight="1">
      <c r="A3" s="566"/>
      <c r="B3" s="2500"/>
      <c r="C3" s="2500"/>
      <c r="D3" s="2500"/>
      <c r="E3" s="566"/>
      <c r="F3" s="566"/>
      <c r="G3" s="566"/>
      <c r="H3" s="566"/>
      <c r="I3" s="3197" t="s">
        <v>456</v>
      </c>
      <c r="J3" s="3197"/>
      <c r="K3" s="3197"/>
      <c r="L3" s="2502"/>
      <c r="M3" s="2503"/>
      <c r="N3" s="2503"/>
      <c r="O3" s="2503"/>
      <c r="P3" s="2503"/>
      <c r="Q3" s="2503"/>
      <c r="R3" s="2503"/>
    </row>
    <row r="4" spans="1:18" s="29" customFormat="1" ht="24.95" customHeight="1">
      <c r="A4" s="566"/>
      <c r="B4" s="566"/>
      <c r="C4" s="566"/>
      <c r="D4" s="566"/>
      <c r="E4" s="566"/>
      <c r="F4" s="566"/>
      <c r="G4" s="566"/>
      <c r="H4" s="566"/>
      <c r="I4" s="3197" t="s">
        <v>457</v>
      </c>
      <c r="J4" s="3197"/>
      <c r="K4" s="3197"/>
      <c r="L4" s="3198"/>
      <c r="M4" s="3199"/>
      <c r="N4" s="3199"/>
      <c r="O4" s="3199"/>
      <c r="P4" s="3199"/>
      <c r="Q4" s="3199"/>
      <c r="R4" s="3199"/>
    </row>
    <row r="5" spans="1:18" s="29" customFormat="1" ht="12" customHeight="1">
      <c r="A5" s="566"/>
      <c r="B5" s="566"/>
      <c r="C5" s="566"/>
      <c r="D5" s="566"/>
      <c r="E5" s="566"/>
      <c r="F5" s="566"/>
      <c r="G5" s="566"/>
      <c r="H5" s="566"/>
      <c r="I5" s="567"/>
      <c r="J5" s="567"/>
      <c r="K5" s="567"/>
      <c r="L5" s="568"/>
      <c r="M5" s="569"/>
      <c r="N5" s="569"/>
      <c r="O5" s="569"/>
      <c r="P5" s="569"/>
      <c r="Q5" s="569"/>
      <c r="R5" s="569"/>
    </row>
    <row r="6" spans="1:18" ht="22.5" customHeight="1">
      <c r="A6" s="27"/>
      <c r="B6" s="28" t="s">
        <v>1606</v>
      </c>
      <c r="C6" s="27"/>
      <c r="D6" s="27"/>
      <c r="E6" s="27"/>
      <c r="F6" s="27"/>
      <c r="G6" s="27"/>
      <c r="H6" s="27"/>
      <c r="I6" s="27"/>
      <c r="J6" s="27"/>
      <c r="K6" s="27"/>
      <c r="L6" s="27"/>
      <c r="M6" s="27"/>
      <c r="N6" s="27"/>
      <c r="O6" s="27"/>
      <c r="P6" s="27"/>
      <c r="Q6" s="27"/>
      <c r="R6" s="27"/>
    </row>
    <row r="7" spans="1:18" ht="11.25" customHeight="1">
      <c r="A7" s="27"/>
      <c r="B7" s="3200" t="s">
        <v>5480</v>
      </c>
      <c r="C7" s="3201"/>
      <c r="D7" s="3201"/>
      <c r="E7" s="3201"/>
      <c r="F7" s="3201"/>
      <c r="G7" s="3201"/>
      <c r="H7" s="3201"/>
      <c r="I7" s="3201"/>
      <c r="J7" s="3201"/>
      <c r="K7" s="3201"/>
      <c r="L7" s="3201"/>
      <c r="M7" s="3202"/>
      <c r="N7" s="570"/>
      <c r="O7" s="570"/>
      <c r="P7" s="570"/>
      <c r="Q7" s="570"/>
      <c r="R7" s="571"/>
    </row>
    <row r="8" spans="1:18" ht="11.25" customHeight="1">
      <c r="A8" s="27"/>
      <c r="B8" s="3203"/>
      <c r="C8" s="3204"/>
      <c r="D8" s="3204"/>
      <c r="E8" s="3204"/>
      <c r="F8" s="3204"/>
      <c r="G8" s="3204"/>
      <c r="H8" s="3204"/>
      <c r="I8" s="3204"/>
      <c r="J8" s="3204"/>
      <c r="K8" s="3204"/>
      <c r="L8" s="3204"/>
      <c r="M8" s="3205"/>
      <c r="N8" s="26"/>
      <c r="O8" s="3193"/>
      <c r="P8" s="3193"/>
      <c r="Q8" s="3195" t="s">
        <v>1607</v>
      </c>
      <c r="R8" s="572"/>
    </row>
    <row r="9" spans="1:18" ht="11.25" customHeight="1">
      <c r="A9" s="27"/>
      <c r="B9" s="3203"/>
      <c r="C9" s="3204"/>
      <c r="D9" s="3204"/>
      <c r="E9" s="3204"/>
      <c r="F9" s="3204"/>
      <c r="G9" s="3204"/>
      <c r="H9" s="3204"/>
      <c r="I9" s="3204"/>
      <c r="J9" s="3204"/>
      <c r="K9" s="3204"/>
      <c r="L9" s="3204"/>
      <c r="M9" s="3205"/>
      <c r="N9" s="26"/>
      <c r="O9" s="3194"/>
      <c r="P9" s="3194"/>
      <c r="Q9" s="3196"/>
      <c r="R9" s="572"/>
    </row>
    <row r="10" spans="1:18" ht="11.25" customHeight="1">
      <c r="A10" s="27"/>
      <c r="B10" s="3206"/>
      <c r="C10" s="3207"/>
      <c r="D10" s="3207"/>
      <c r="E10" s="3207"/>
      <c r="F10" s="3207"/>
      <c r="G10" s="3207"/>
      <c r="H10" s="3207"/>
      <c r="I10" s="3207"/>
      <c r="J10" s="3207"/>
      <c r="K10" s="3207"/>
      <c r="L10" s="3207"/>
      <c r="M10" s="3208"/>
      <c r="N10" s="573"/>
      <c r="O10" s="573"/>
      <c r="P10" s="573"/>
      <c r="Q10" s="573"/>
      <c r="R10" s="574"/>
    </row>
    <row r="11" spans="1:18" ht="11.25" customHeight="1">
      <c r="A11" s="27"/>
      <c r="B11" s="3184" t="s">
        <v>1608</v>
      </c>
      <c r="C11" s="3185"/>
      <c r="D11" s="3185"/>
      <c r="E11" s="3185"/>
      <c r="F11" s="3185"/>
      <c r="G11" s="3185"/>
      <c r="H11" s="3185"/>
      <c r="I11" s="3185"/>
      <c r="J11" s="3185"/>
      <c r="K11" s="3185"/>
      <c r="L11" s="3185"/>
      <c r="M11" s="3186"/>
      <c r="N11" s="570"/>
      <c r="O11" s="570"/>
      <c r="P11" s="570"/>
      <c r="Q11" s="570"/>
      <c r="R11" s="571"/>
    </row>
    <row r="12" spans="1:18" ht="11.25" customHeight="1">
      <c r="A12" s="27"/>
      <c r="B12" s="3187"/>
      <c r="C12" s="3188"/>
      <c r="D12" s="3188"/>
      <c r="E12" s="3188"/>
      <c r="F12" s="3188"/>
      <c r="G12" s="3188"/>
      <c r="H12" s="3188"/>
      <c r="I12" s="3188"/>
      <c r="J12" s="3188"/>
      <c r="K12" s="3188"/>
      <c r="L12" s="3188"/>
      <c r="M12" s="3189"/>
      <c r="N12" s="26"/>
      <c r="O12" s="3193"/>
      <c r="P12" s="3193"/>
      <c r="Q12" s="3195" t="s">
        <v>1609</v>
      </c>
      <c r="R12" s="572"/>
    </row>
    <row r="13" spans="1:18" ht="11.25" customHeight="1">
      <c r="A13" s="27"/>
      <c r="B13" s="3187"/>
      <c r="C13" s="3188"/>
      <c r="D13" s="3188"/>
      <c r="E13" s="3188"/>
      <c r="F13" s="3188"/>
      <c r="G13" s="3188"/>
      <c r="H13" s="3188"/>
      <c r="I13" s="3188"/>
      <c r="J13" s="3188"/>
      <c r="K13" s="3188"/>
      <c r="L13" s="3188"/>
      <c r="M13" s="3189"/>
      <c r="N13" s="26"/>
      <c r="O13" s="3194"/>
      <c r="P13" s="3194"/>
      <c r="Q13" s="3196"/>
      <c r="R13" s="572"/>
    </row>
    <row r="14" spans="1:18" ht="11.25" customHeight="1">
      <c r="A14" s="27"/>
      <c r="B14" s="3190"/>
      <c r="C14" s="3191"/>
      <c r="D14" s="3191"/>
      <c r="E14" s="3191"/>
      <c r="F14" s="3191"/>
      <c r="G14" s="3191"/>
      <c r="H14" s="3191"/>
      <c r="I14" s="3191"/>
      <c r="J14" s="3191"/>
      <c r="K14" s="3191"/>
      <c r="L14" s="3191"/>
      <c r="M14" s="3192"/>
      <c r="N14" s="573"/>
      <c r="O14" s="573"/>
      <c r="P14" s="573"/>
      <c r="Q14" s="573"/>
      <c r="R14" s="574"/>
    </row>
    <row r="15" spans="1:18" ht="11.25" customHeight="1">
      <c r="A15" s="27"/>
      <c r="B15" s="3184" t="s">
        <v>1610</v>
      </c>
      <c r="C15" s="3185"/>
      <c r="D15" s="3185"/>
      <c r="E15" s="3185"/>
      <c r="F15" s="3185"/>
      <c r="G15" s="3185"/>
      <c r="H15" s="3185"/>
      <c r="I15" s="3185"/>
      <c r="J15" s="3185"/>
      <c r="K15" s="3185"/>
      <c r="L15" s="3185"/>
      <c r="M15" s="3186"/>
      <c r="N15" s="570"/>
      <c r="O15" s="570"/>
      <c r="P15" s="570"/>
      <c r="Q15" s="570"/>
      <c r="R15" s="571"/>
    </row>
    <row r="16" spans="1:18" ht="11.25" customHeight="1">
      <c r="A16" s="27"/>
      <c r="B16" s="3187"/>
      <c r="C16" s="3188"/>
      <c r="D16" s="3188"/>
      <c r="E16" s="3188"/>
      <c r="F16" s="3188"/>
      <c r="G16" s="3188"/>
      <c r="H16" s="3188"/>
      <c r="I16" s="3188"/>
      <c r="J16" s="3188"/>
      <c r="K16" s="3188"/>
      <c r="L16" s="3188"/>
      <c r="M16" s="3189"/>
      <c r="N16" s="26"/>
      <c r="O16" s="3193"/>
      <c r="P16" s="3193"/>
      <c r="Q16" s="3195" t="s">
        <v>1609</v>
      </c>
      <c r="R16" s="572"/>
    </row>
    <row r="17" spans="1:18" ht="11.25" customHeight="1">
      <c r="A17" s="27"/>
      <c r="B17" s="3187"/>
      <c r="C17" s="3188"/>
      <c r="D17" s="3188"/>
      <c r="E17" s="3188"/>
      <c r="F17" s="3188"/>
      <c r="G17" s="3188"/>
      <c r="H17" s="3188"/>
      <c r="I17" s="3188"/>
      <c r="J17" s="3188"/>
      <c r="K17" s="3188"/>
      <c r="L17" s="3188"/>
      <c r="M17" s="3189"/>
      <c r="N17" s="26"/>
      <c r="O17" s="3194"/>
      <c r="P17" s="3194"/>
      <c r="Q17" s="3196"/>
      <c r="R17" s="572"/>
    </row>
    <row r="18" spans="1:18" ht="11.25" customHeight="1">
      <c r="A18" s="27"/>
      <c r="B18" s="3190"/>
      <c r="C18" s="3191"/>
      <c r="D18" s="3191"/>
      <c r="E18" s="3191"/>
      <c r="F18" s="3191"/>
      <c r="G18" s="3191"/>
      <c r="H18" s="3191"/>
      <c r="I18" s="3191"/>
      <c r="J18" s="3191"/>
      <c r="K18" s="3191"/>
      <c r="L18" s="3191"/>
      <c r="M18" s="3192"/>
      <c r="N18" s="573"/>
      <c r="O18" s="573"/>
      <c r="P18" s="573"/>
      <c r="Q18" s="573"/>
      <c r="R18" s="574"/>
    </row>
    <row r="19" spans="1:18" ht="11.25" customHeight="1">
      <c r="A19" s="27"/>
      <c r="B19" s="3184" t="s">
        <v>1611</v>
      </c>
      <c r="C19" s="3185"/>
      <c r="D19" s="3185"/>
      <c r="E19" s="3185"/>
      <c r="F19" s="3185"/>
      <c r="G19" s="3185"/>
      <c r="H19" s="3185"/>
      <c r="I19" s="3185"/>
      <c r="J19" s="3185"/>
      <c r="K19" s="3185"/>
      <c r="L19" s="3185"/>
      <c r="M19" s="3186"/>
      <c r="N19" s="570"/>
      <c r="O19" s="570"/>
      <c r="P19" s="570"/>
      <c r="Q19" s="570"/>
      <c r="R19" s="571"/>
    </row>
    <row r="20" spans="1:18" ht="11.25" customHeight="1">
      <c r="A20" s="27"/>
      <c r="B20" s="3187"/>
      <c r="C20" s="3188"/>
      <c r="D20" s="3188"/>
      <c r="E20" s="3188"/>
      <c r="F20" s="3188"/>
      <c r="G20" s="3188"/>
      <c r="H20" s="3188"/>
      <c r="I20" s="3188"/>
      <c r="J20" s="3188"/>
      <c r="K20" s="3188"/>
      <c r="L20" s="3188"/>
      <c r="M20" s="3189"/>
      <c r="N20" s="26"/>
      <c r="O20" s="3193"/>
      <c r="P20" s="3193"/>
      <c r="Q20" s="3195" t="s">
        <v>1609</v>
      </c>
      <c r="R20" s="572"/>
    </row>
    <row r="21" spans="1:18" ht="11.25" customHeight="1">
      <c r="A21" s="27"/>
      <c r="B21" s="3187"/>
      <c r="C21" s="3188"/>
      <c r="D21" s="3188"/>
      <c r="E21" s="3188"/>
      <c r="F21" s="3188"/>
      <c r="G21" s="3188"/>
      <c r="H21" s="3188"/>
      <c r="I21" s="3188"/>
      <c r="J21" s="3188"/>
      <c r="K21" s="3188"/>
      <c r="L21" s="3188"/>
      <c r="M21" s="3189"/>
      <c r="N21" s="26"/>
      <c r="O21" s="3194"/>
      <c r="P21" s="3194"/>
      <c r="Q21" s="3196"/>
      <c r="R21" s="572"/>
    </row>
    <row r="22" spans="1:18" ht="11.25" customHeight="1">
      <c r="A22" s="27"/>
      <c r="B22" s="3190"/>
      <c r="C22" s="3191"/>
      <c r="D22" s="3191"/>
      <c r="E22" s="3191"/>
      <c r="F22" s="3191"/>
      <c r="G22" s="3191"/>
      <c r="H22" s="3191"/>
      <c r="I22" s="3191"/>
      <c r="J22" s="3191"/>
      <c r="K22" s="3191"/>
      <c r="L22" s="3191"/>
      <c r="M22" s="3192"/>
      <c r="N22" s="573"/>
      <c r="O22" s="573"/>
      <c r="P22" s="573"/>
      <c r="Q22" s="573"/>
      <c r="R22" s="574"/>
    </row>
    <row r="23" spans="1:18" ht="11.25" customHeight="1">
      <c r="A23" s="27"/>
      <c r="B23" s="3184" t="s">
        <v>1612</v>
      </c>
      <c r="C23" s="3185"/>
      <c r="D23" s="3185"/>
      <c r="E23" s="3185"/>
      <c r="F23" s="3185"/>
      <c r="G23" s="3185"/>
      <c r="H23" s="3185"/>
      <c r="I23" s="3185"/>
      <c r="J23" s="3185"/>
      <c r="K23" s="3185"/>
      <c r="L23" s="3185"/>
      <c r="M23" s="3186"/>
      <c r="N23" s="570"/>
      <c r="O23" s="570"/>
      <c r="P23" s="570"/>
      <c r="Q23" s="570"/>
      <c r="R23" s="571"/>
    </row>
    <row r="24" spans="1:18" ht="11.25" customHeight="1">
      <c r="A24" s="27"/>
      <c r="B24" s="3187"/>
      <c r="C24" s="3188"/>
      <c r="D24" s="3188"/>
      <c r="E24" s="3188"/>
      <c r="F24" s="3188"/>
      <c r="G24" s="3188"/>
      <c r="H24" s="3188"/>
      <c r="I24" s="3188"/>
      <c r="J24" s="3188"/>
      <c r="K24" s="3188"/>
      <c r="L24" s="3188"/>
      <c r="M24" s="3189"/>
      <c r="N24" s="26"/>
      <c r="O24" s="3193"/>
      <c r="P24" s="3193"/>
      <c r="Q24" s="3195" t="s">
        <v>1609</v>
      </c>
      <c r="R24" s="572"/>
    </row>
    <row r="25" spans="1:18" ht="11.25" customHeight="1">
      <c r="A25" s="27"/>
      <c r="B25" s="3187"/>
      <c r="C25" s="3188"/>
      <c r="D25" s="3188"/>
      <c r="E25" s="3188"/>
      <c r="F25" s="3188"/>
      <c r="G25" s="3188"/>
      <c r="H25" s="3188"/>
      <c r="I25" s="3188"/>
      <c r="J25" s="3188"/>
      <c r="K25" s="3188"/>
      <c r="L25" s="3188"/>
      <c r="M25" s="3189"/>
      <c r="N25" s="26"/>
      <c r="O25" s="3194"/>
      <c r="P25" s="3194"/>
      <c r="Q25" s="3196"/>
      <c r="R25" s="572"/>
    </row>
    <row r="26" spans="1:18" ht="11.25" customHeight="1">
      <c r="A26" s="27"/>
      <c r="B26" s="3190"/>
      <c r="C26" s="3191"/>
      <c r="D26" s="3191"/>
      <c r="E26" s="3191"/>
      <c r="F26" s="3191"/>
      <c r="G26" s="3191"/>
      <c r="H26" s="3191"/>
      <c r="I26" s="3191"/>
      <c r="J26" s="3191"/>
      <c r="K26" s="3191"/>
      <c r="L26" s="3191"/>
      <c r="M26" s="3192"/>
      <c r="N26" s="573"/>
      <c r="O26" s="573"/>
      <c r="P26" s="573"/>
      <c r="Q26" s="573"/>
      <c r="R26" s="574"/>
    </row>
    <row r="27" spans="1:18" ht="8.25" customHeight="1">
      <c r="A27" s="27"/>
      <c r="B27" s="42"/>
      <c r="C27" s="42"/>
      <c r="D27" s="42"/>
      <c r="E27" s="42"/>
      <c r="F27" s="42"/>
      <c r="G27" s="42"/>
      <c r="H27" s="42"/>
      <c r="I27" s="42"/>
      <c r="J27" s="42"/>
      <c r="K27" s="42"/>
      <c r="L27" s="42"/>
      <c r="M27" s="42"/>
      <c r="N27" s="42"/>
      <c r="O27" s="42"/>
      <c r="P27" s="42"/>
      <c r="Q27" s="42"/>
      <c r="R27" s="42"/>
    </row>
    <row r="28" spans="1:18" ht="22.5" customHeight="1" thickBot="1">
      <c r="A28" s="27"/>
      <c r="B28" s="42" t="s">
        <v>1613</v>
      </c>
      <c r="C28" s="42"/>
      <c r="D28" s="42"/>
      <c r="E28" s="42"/>
      <c r="F28" s="42"/>
      <c r="G28" s="42"/>
      <c r="H28" s="42"/>
      <c r="I28" s="42"/>
      <c r="J28" s="42"/>
      <c r="K28" s="42"/>
      <c r="L28" s="42"/>
      <c r="M28" s="42"/>
      <c r="N28" s="42"/>
      <c r="O28" s="42"/>
      <c r="P28" s="42"/>
      <c r="Q28" s="42"/>
      <c r="R28" s="42"/>
    </row>
    <row r="29" spans="1:18" ht="14.25" customHeight="1">
      <c r="A29" s="27"/>
      <c r="B29" s="3209" t="s">
        <v>1614</v>
      </c>
      <c r="C29" s="3210"/>
      <c r="D29" s="3213" t="s">
        <v>1615</v>
      </c>
      <c r="E29" s="3210"/>
      <c r="F29" s="3210"/>
      <c r="G29" s="3210"/>
      <c r="H29" s="3210"/>
      <c r="I29" s="3210"/>
      <c r="J29" s="3210" t="s">
        <v>1616</v>
      </c>
      <c r="K29" s="3210" t="s">
        <v>1617</v>
      </c>
      <c r="L29" s="3210" t="s">
        <v>1618</v>
      </c>
      <c r="M29" s="3210"/>
      <c r="N29" s="3210"/>
      <c r="O29" s="3210"/>
      <c r="P29" s="3210"/>
      <c r="Q29" s="3210"/>
      <c r="R29" s="3215"/>
    </row>
    <row r="30" spans="1:18" ht="14.25" customHeight="1">
      <c r="A30" s="27"/>
      <c r="B30" s="3211"/>
      <c r="C30" s="3212"/>
      <c r="D30" s="3045"/>
      <c r="E30" s="3212"/>
      <c r="F30" s="3212"/>
      <c r="G30" s="3212"/>
      <c r="H30" s="3212"/>
      <c r="I30" s="3212"/>
      <c r="J30" s="3212"/>
      <c r="K30" s="3212"/>
      <c r="L30" s="3212"/>
      <c r="M30" s="3212"/>
      <c r="N30" s="3212"/>
      <c r="O30" s="3212"/>
      <c r="P30" s="3212"/>
      <c r="Q30" s="3212"/>
      <c r="R30" s="3216"/>
    </row>
    <row r="31" spans="1:18" ht="14.25">
      <c r="A31" s="27"/>
      <c r="B31" s="3211"/>
      <c r="C31" s="3212"/>
      <c r="D31" s="3045"/>
      <c r="E31" s="3212"/>
      <c r="F31" s="3212"/>
      <c r="G31" s="3212"/>
      <c r="H31" s="3212"/>
      <c r="I31" s="3212"/>
      <c r="J31" s="3214"/>
      <c r="K31" s="3214"/>
      <c r="L31" s="3212"/>
      <c r="M31" s="3212"/>
      <c r="N31" s="3212"/>
      <c r="O31" s="3212"/>
      <c r="P31" s="3212"/>
      <c r="Q31" s="3212"/>
      <c r="R31" s="3216"/>
    </row>
    <row r="32" spans="1:18" ht="14.25">
      <c r="A32" s="27"/>
      <c r="B32" s="3217"/>
      <c r="C32" s="3218"/>
      <c r="D32" s="3219"/>
      <c r="E32" s="3220"/>
      <c r="F32" s="3220"/>
      <c r="G32" s="3220"/>
      <c r="H32" s="3220"/>
      <c r="I32" s="3221"/>
      <c r="J32" s="118"/>
      <c r="K32" s="575"/>
      <c r="L32" s="3219"/>
      <c r="M32" s="3220"/>
      <c r="N32" s="3220"/>
      <c r="O32" s="3220"/>
      <c r="P32" s="3220"/>
      <c r="Q32" s="3220"/>
      <c r="R32" s="3222"/>
    </row>
    <row r="33" spans="1:18" ht="14.25">
      <c r="A33" s="27"/>
      <c r="B33" s="3223"/>
      <c r="C33" s="3224"/>
      <c r="D33" s="3225"/>
      <c r="E33" s="3226"/>
      <c r="F33" s="3226"/>
      <c r="G33" s="3226"/>
      <c r="H33" s="3226"/>
      <c r="I33" s="3227"/>
      <c r="J33" s="119"/>
      <c r="K33" s="575"/>
      <c r="L33" s="3225"/>
      <c r="M33" s="3226"/>
      <c r="N33" s="3226"/>
      <c r="O33" s="3226"/>
      <c r="P33" s="3226"/>
      <c r="Q33" s="3226"/>
      <c r="R33" s="3228"/>
    </row>
    <row r="34" spans="1:18" ht="14.25">
      <c r="A34" s="27"/>
      <c r="B34" s="3223"/>
      <c r="C34" s="3224"/>
      <c r="D34" s="3225"/>
      <c r="E34" s="3226"/>
      <c r="F34" s="3226"/>
      <c r="G34" s="3226"/>
      <c r="H34" s="3226"/>
      <c r="I34" s="3227"/>
      <c r="J34" s="119"/>
      <c r="K34" s="575"/>
      <c r="L34" s="3225"/>
      <c r="M34" s="3226"/>
      <c r="N34" s="3226"/>
      <c r="O34" s="3226"/>
      <c r="P34" s="3226"/>
      <c r="Q34" s="3226"/>
      <c r="R34" s="3228"/>
    </row>
    <row r="35" spans="1:18" ht="14.25">
      <c r="A35" s="27"/>
      <c r="B35" s="3223"/>
      <c r="C35" s="3224"/>
      <c r="D35" s="3225"/>
      <c r="E35" s="3226"/>
      <c r="F35" s="3226"/>
      <c r="G35" s="3226"/>
      <c r="H35" s="3226"/>
      <c r="I35" s="3227"/>
      <c r="J35" s="119"/>
      <c r="K35" s="575"/>
      <c r="L35" s="3225"/>
      <c r="M35" s="3226"/>
      <c r="N35" s="3226"/>
      <c r="O35" s="3226"/>
      <c r="P35" s="3226"/>
      <c r="Q35" s="3226"/>
      <c r="R35" s="3228"/>
    </row>
    <row r="36" spans="1:18" ht="14.25">
      <c r="A36" s="27"/>
      <c r="B36" s="3223"/>
      <c r="C36" s="3224"/>
      <c r="D36" s="3225"/>
      <c r="E36" s="3226"/>
      <c r="F36" s="3226"/>
      <c r="G36" s="3226"/>
      <c r="H36" s="3226"/>
      <c r="I36" s="3227"/>
      <c r="J36" s="119"/>
      <c r="K36" s="575"/>
      <c r="L36" s="3225"/>
      <c r="M36" s="3226"/>
      <c r="N36" s="3226"/>
      <c r="O36" s="3226"/>
      <c r="P36" s="3226"/>
      <c r="Q36" s="3226"/>
      <c r="R36" s="3228"/>
    </row>
    <row r="37" spans="1:18" ht="14.25">
      <c r="A37" s="27"/>
      <c r="B37" s="3223"/>
      <c r="C37" s="3224"/>
      <c r="D37" s="3225"/>
      <c r="E37" s="3226"/>
      <c r="F37" s="3226"/>
      <c r="G37" s="3226"/>
      <c r="H37" s="3226"/>
      <c r="I37" s="3227"/>
      <c r="J37" s="119"/>
      <c r="K37" s="575"/>
      <c r="L37" s="3225"/>
      <c r="M37" s="3226"/>
      <c r="N37" s="3226"/>
      <c r="O37" s="3226"/>
      <c r="P37" s="3226"/>
      <c r="Q37" s="3226"/>
      <c r="R37" s="3228"/>
    </row>
    <row r="38" spans="1:18" ht="14.25">
      <c r="A38" s="27"/>
      <c r="B38" s="3223"/>
      <c r="C38" s="3224"/>
      <c r="D38" s="3225"/>
      <c r="E38" s="3226"/>
      <c r="F38" s="3226"/>
      <c r="G38" s="3226"/>
      <c r="H38" s="3226"/>
      <c r="I38" s="3227"/>
      <c r="J38" s="119"/>
      <c r="K38" s="575"/>
      <c r="L38" s="3225"/>
      <c r="M38" s="3226"/>
      <c r="N38" s="3226"/>
      <c r="O38" s="3226"/>
      <c r="P38" s="3226"/>
      <c r="Q38" s="3226"/>
      <c r="R38" s="3228"/>
    </row>
    <row r="39" spans="1:18" ht="14.25">
      <c r="A39" s="27"/>
      <c r="B39" s="3223"/>
      <c r="C39" s="3224"/>
      <c r="D39" s="3225"/>
      <c r="E39" s="3226"/>
      <c r="F39" s="3226"/>
      <c r="G39" s="3226"/>
      <c r="H39" s="3226"/>
      <c r="I39" s="3227"/>
      <c r="J39" s="119"/>
      <c r="K39" s="575"/>
      <c r="L39" s="3225"/>
      <c r="M39" s="3226"/>
      <c r="N39" s="3226"/>
      <c r="O39" s="3226"/>
      <c r="P39" s="3226"/>
      <c r="Q39" s="3226"/>
      <c r="R39" s="3228"/>
    </row>
    <row r="40" spans="1:18" ht="14.25">
      <c r="A40" s="27"/>
      <c r="B40" s="3223"/>
      <c r="C40" s="3224"/>
      <c r="D40" s="3225"/>
      <c r="E40" s="3226"/>
      <c r="F40" s="3226"/>
      <c r="G40" s="3226"/>
      <c r="H40" s="3226"/>
      <c r="I40" s="3227"/>
      <c r="J40" s="119"/>
      <c r="K40" s="575"/>
      <c r="L40" s="3225"/>
      <c r="M40" s="3226"/>
      <c r="N40" s="3226"/>
      <c r="O40" s="3226"/>
      <c r="P40" s="3226"/>
      <c r="Q40" s="3226"/>
      <c r="R40" s="3228"/>
    </row>
    <row r="41" spans="1:18" ht="14.25">
      <c r="A41" s="27"/>
      <c r="B41" s="3223"/>
      <c r="C41" s="3224"/>
      <c r="D41" s="3225"/>
      <c r="E41" s="3226"/>
      <c r="F41" s="3226"/>
      <c r="G41" s="3226"/>
      <c r="H41" s="3226"/>
      <c r="I41" s="3227"/>
      <c r="J41" s="119"/>
      <c r="K41" s="575"/>
      <c r="L41" s="3225"/>
      <c r="M41" s="3226"/>
      <c r="N41" s="3226"/>
      <c r="O41" s="3226"/>
      <c r="P41" s="3226"/>
      <c r="Q41" s="3226"/>
      <c r="R41" s="3228"/>
    </row>
    <row r="42" spans="1:18" ht="14.25">
      <c r="A42" s="27"/>
      <c r="B42" s="3223"/>
      <c r="C42" s="3224"/>
      <c r="D42" s="3225"/>
      <c r="E42" s="3226"/>
      <c r="F42" s="3226"/>
      <c r="G42" s="3226"/>
      <c r="H42" s="3226"/>
      <c r="I42" s="3227"/>
      <c r="J42" s="119"/>
      <c r="K42" s="575"/>
      <c r="L42" s="3225"/>
      <c r="M42" s="3226"/>
      <c r="N42" s="3226"/>
      <c r="O42" s="3226"/>
      <c r="P42" s="3226"/>
      <c r="Q42" s="3226"/>
      <c r="R42" s="3228"/>
    </row>
    <row r="43" spans="1:18" ht="14.25">
      <c r="A43" s="27"/>
      <c r="B43" s="3223"/>
      <c r="C43" s="3224"/>
      <c r="D43" s="3225"/>
      <c r="E43" s="3226"/>
      <c r="F43" s="3226"/>
      <c r="G43" s="3226"/>
      <c r="H43" s="3226"/>
      <c r="I43" s="3227"/>
      <c r="J43" s="119"/>
      <c r="K43" s="575"/>
      <c r="L43" s="3225"/>
      <c r="M43" s="3226"/>
      <c r="N43" s="3226"/>
      <c r="O43" s="3226"/>
      <c r="P43" s="3226"/>
      <c r="Q43" s="3226"/>
      <c r="R43" s="3228"/>
    </row>
    <row r="44" spans="1:18" ht="14.25">
      <c r="A44" s="27"/>
      <c r="B44" s="3223"/>
      <c r="C44" s="3224"/>
      <c r="D44" s="3225"/>
      <c r="E44" s="3226"/>
      <c r="F44" s="3226"/>
      <c r="G44" s="3226"/>
      <c r="H44" s="3226"/>
      <c r="I44" s="3227"/>
      <c r="J44" s="119"/>
      <c r="K44" s="575"/>
      <c r="L44" s="3225"/>
      <c r="M44" s="3226"/>
      <c r="N44" s="3226"/>
      <c r="O44" s="3226"/>
      <c r="P44" s="3226"/>
      <c r="Q44" s="3226"/>
      <c r="R44" s="3228"/>
    </row>
    <row r="45" spans="1:18" ht="14.25">
      <c r="A45" s="27"/>
      <c r="B45" s="3223"/>
      <c r="C45" s="3224"/>
      <c r="D45" s="3225"/>
      <c r="E45" s="3226"/>
      <c r="F45" s="3226"/>
      <c r="G45" s="3226"/>
      <c r="H45" s="3226"/>
      <c r="I45" s="3227"/>
      <c r="J45" s="119"/>
      <c r="K45" s="575"/>
      <c r="L45" s="3225"/>
      <c r="M45" s="3226"/>
      <c r="N45" s="3226"/>
      <c r="O45" s="3226"/>
      <c r="P45" s="3226"/>
      <c r="Q45" s="3226"/>
      <c r="R45" s="3228"/>
    </row>
    <row r="46" spans="1:18" ht="14.25">
      <c r="A46" s="27"/>
      <c r="B46" s="3223"/>
      <c r="C46" s="3224"/>
      <c r="D46" s="3225"/>
      <c r="E46" s="3226"/>
      <c r="F46" s="3226"/>
      <c r="G46" s="3226"/>
      <c r="H46" s="3226"/>
      <c r="I46" s="3227"/>
      <c r="J46" s="119"/>
      <c r="K46" s="575"/>
      <c r="L46" s="3225"/>
      <c r="M46" s="3226"/>
      <c r="N46" s="3226"/>
      <c r="O46" s="3226"/>
      <c r="P46" s="3226"/>
      <c r="Q46" s="3226"/>
      <c r="R46" s="3228"/>
    </row>
    <row r="47" spans="1:18" ht="14.25">
      <c r="A47" s="27"/>
      <c r="B47" s="3223"/>
      <c r="C47" s="3224"/>
      <c r="D47" s="3225"/>
      <c r="E47" s="3226"/>
      <c r="F47" s="3226"/>
      <c r="G47" s="3226"/>
      <c r="H47" s="3226"/>
      <c r="I47" s="3227"/>
      <c r="J47" s="119"/>
      <c r="K47" s="575"/>
      <c r="L47" s="3225"/>
      <c r="M47" s="3226"/>
      <c r="N47" s="3226"/>
      <c r="O47" s="3226"/>
      <c r="P47" s="3226"/>
      <c r="Q47" s="3226"/>
      <c r="R47" s="3228"/>
    </row>
    <row r="48" spans="1:18" ht="14.25">
      <c r="A48" s="27"/>
      <c r="B48" s="3223"/>
      <c r="C48" s="3224"/>
      <c r="D48" s="3225"/>
      <c r="E48" s="3226"/>
      <c r="F48" s="3226"/>
      <c r="G48" s="3226"/>
      <c r="H48" s="3226"/>
      <c r="I48" s="3227"/>
      <c r="J48" s="119"/>
      <c r="K48" s="575"/>
      <c r="L48" s="3225"/>
      <c r="M48" s="3226"/>
      <c r="N48" s="3226"/>
      <c r="O48" s="3226"/>
      <c r="P48" s="3226"/>
      <c r="Q48" s="3226"/>
      <c r="R48" s="3228"/>
    </row>
    <row r="49" spans="1:18" ht="14.25">
      <c r="A49" s="27"/>
      <c r="B49" s="3223"/>
      <c r="C49" s="3224"/>
      <c r="D49" s="3225"/>
      <c r="E49" s="3226"/>
      <c r="F49" s="3226"/>
      <c r="G49" s="3226"/>
      <c r="H49" s="3226"/>
      <c r="I49" s="3227"/>
      <c r="J49" s="119"/>
      <c r="K49" s="575"/>
      <c r="L49" s="3225"/>
      <c r="M49" s="3226"/>
      <c r="N49" s="3226"/>
      <c r="O49" s="3226"/>
      <c r="P49" s="3226"/>
      <c r="Q49" s="3226"/>
      <c r="R49" s="3228"/>
    </row>
    <row r="50" spans="1:18" ht="14.25">
      <c r="A50" s="27"/>
      <c r="B50" s="3223"/>
      <c r="C50" s="3224"/>
      <c r="D50" s="3225"/>
      <c r="E50" s="3226"/>
      <c r="F50" s="3226"/>
      <c r="G50" s="3226"/>
      <c r="H50" s="3226"/>
      <c r="I50" s="3227"/>
      <c r="J50" s="119"/>
      <c r="K50" s="575"/>
      <c r="L50" s="3225"/>
      <c r="M50" s="3226"/>
      <c r="N50" s="3226"/>
      <c r="O50" s="3226"/>
      <c r="P50" s="3226"/>
      <c r="Q50" s="3226"/>
      <c r="R50" s="3228"/>
    </row>
    <row r="51" spans="1:18" ht="15" thickBot="1">
      <c r="A51" s="27"/>
      <c r="B51" s="3230"/>
      <c r="C51" s="3231"/>
      <c r="D51" s="3232"/>
      <c r="E51" s="3233"/>
      <c r="F51" s="3233"/>
      <c r="G51" s="3233"/>
      <c r="H51" s="3233"/>
      <c r="I51" s="3234"/>
      <c r="J51" s="576"/>
      <c r="K51" s="577"/>
      <c r="L51" s="3232"/>
      <c r="M51" s="3233"/>
      <c r="N51" s="3233"/>
      <c r="O51" s="3233"/>
      <c r="P51" s="3233"/>
      <c r="Q51" s="3233"/>
      <c r="R51" s="3235"/>
    </row>
    <row r="52" spans="1:18" ht="7.5" customHeight="1">
      <c r="A52" s="27"/>
      <c r="B52" s="26"/>
      <c r="C52" s="26"/>
      <c r="D52" s="26"/>
      <c r="E52" s="26"/>
      <c r="F52" s="26"/>
      <c r="G52" s="26"/>
      <c r="H52" s="26"/>
      <c r="I52" s="26"/>
      <c r="J52" s="26"/>
      <c r="K52" s="578"/>
      <c r="L52" s="26"/>
      <c r="M52" s="26"/>
      <c r="N52" s="26"/>
      <c r="O52" s="26"/>
      <c r="P52" s="26"/>
      <c r="Q52" s="26"/>
      <c r="R52" s="26"/>
    </row>
    <row r="53" spans="1:18" ht="14.25">
      <c r="A53" s="27"/>
      <c r="B53" s="42" t="s">
        <v>1127</v>
      </c>
      <c r="C53" s="42"/>
      <c r="D53" s="42"/>
      <c r="E53" s="42"/>
      <c r="F53" s="42"/>
      <c r="G53" s="42"/>
      <c r="H53" s="42"/>
      <c r="I53" s="42"/>
      <c r="J53" s="42"/>
      <c r="K53" s="42"/>
      <c r="L53" s="42"/>
      <c r="M53" s="42"/>
      <c r="N53" s="42"/>
      <c r="O53" s="42"/>
      <c r="P53" s="42"/>
      <c r="Q53" s="42"/>
      <c r="R53" s="42"/>
    </row>
    <row r="54" spans="1:18" ht="14.25">
      <c r="A54" s="27"/>
      <c r="B54" s="3229" t="s">
        <v>1619</v>
      </c>
      <c r="C54" s="3229"/>
      <c r="D54" s="3229"/>
      <c r="E54" s="3229"/>
      <c r="F54" s="3229"/>
      <c r="G54" s="3229"/>
      <c r="H54" s="3229"/>
      <c r="I54" s="3229"/>
      <c r="J54" s="3229"/>
      <c r="K54" s="3229"/>
      <c r="L54" s="3229"/>
      <c r="M54" s="3229"/>
      <c r="N54" s="3229"/>
      <c r="O54" s="3229"/>
      <c r="P54" s="3229"/>
      <c r="Q54" s="3229"/>
      <c r="R54" s="3229"/>
    </row>
    <row r="55" spans="1:18" ht="14.25">
      <c r="A55" s="27"/>
      <c r="B55" s="3229"/>
      <c r="C55" s="3229"/>
      <c r="D55" s="3229"/>
      <c r="E55" s="3229"/>
      <c r="F55" s="3229"/>
      <c r="G55" s="3229"/>
      <c r="H55" s="3229"/>
      <c r="I55" s="3229"/>
      <c r="J55" s="3229"/>
      <c r="K55" s="3229"/>
      <c r="L55" s="3229"/>
      <c r="M55" s="3229"/>
      <c r="N55" s="3229"/>
      <c r="O55" s="3229"/>
      <c r="P55" s="3229"/>
      <c r="Q55" s="3229"/>
      <c r="R55" s="3229"/>
    </row>
    <row r="56" spans="1:18" ht="14.25">
      <c r="A56" s="27"/>
      <c r="B56" s="27"/>
      <c r="C56" s="27"/>
      <c r="D56" s="27"/>
      <c r="E56" s="27"/>
      <c r="F56" s="27"/>
      <c r="G56" s="27"/>
      <c r="H56" s="27"/>
      <c r="I56" s="27"/>
      <c r="J56" s="27"/>
      <c r="K56" s="27"/>
      <c r="L56" s="27"/>
      <c r="M56" s="27"/>
      <c r="N56" s="27"/>
      <c r="O56" s="27"/>
      <c r="P56" s="27"/>
      <c r="Q56" s="27"/>
      <c r="R56" s="27"/>
    </row>
    <row r="57" spans="1:18" ht="14.25">
      <c r="A57" s="579"/>
      <c r="B57" s="579"/>
      <c r="C57" s="579"/>
      <c r="D57" s="579"/>
      <c r="E57" s="579"/>
      <c r="F57" s="579"/>
      <c r="G57" s="579"/>
      <c r="H57" s="579"/>
      <c r="I57" s="579"/>
      <c r="J57" s="579"/>
      <c r="K57" s="579"/>
      <c r="L57" s="579"/>
      <c r="M57" s="579"/>
      <c r="N57" s="579"/>
      <c r="O57" s="579"/>
      <c r="P57" s="579"/>
      <c r="Q57" s="579"/>
      <c r="R57" s="579"/>
    </row>
  </sheetData>
  <mergeCells count="89">
    <mergeCell ref="B54:R55"/>
    <mergeCell ref="B50:C50"/>
    <mergeCell ref="D50:I50"/>
    <mergeCell ref="L50:R50"/>
    <mergeCell ref="B51:C51"/>
    <mergeCell ref="D51:I51"/>
    <mergeCell ref="L51:R51"/>
    <mergeCell ref="B48:C48"/>
    <mergeCell ref="D48:I48"/>
    <mergeCell ref="L48:R48"/>
    <mergeCell ref="B49:C49"/>
    <mergeCell ref="D49:I49"/>
    <mergeCell ref="L49:R49"/>
    <mergeCell ref="B46:C46"/>
    <mergeCell ref="D46:I46"/>
    <mergeCell ref="L46:R46"/>
    <mergeCell ref="B47:C47"/>
    <mergeCell ref="D47:I47"/>
    <mergeCell ref="L47:R47"/>
    <mergeCell ref="B44:C44"/>
    <mergeCell ref="D44:I44"/>
    <mergeCell ref="L44:R44"/>
    <mergeCell ref="B45:C45"/>
    <mergeCell ref="D45:I45"/>
    <mergeCell ref="L45:R45"/>
    <mergeCell ref="B42:C42"/>
    <mergeCell ref="D42:I42"/>
    <mergeCell ref="L42:R42"/>
    <mergeCell ref="B43:C43"/>
    <mergeCell ref="D43:I43"/>
    <mergeCell ref="L43:R43"/>
    <mergeCell ref="B40:C40"/>
    <mergeCell ref="D40:I40"/>
    <mergeCell ref="L40:R40"/>
    <mergeCell ref="B41:C41"/>
    <mergeCell ref="D41:I41"/>
    <mergeCell ref="L41:R41"/>
    <mergeCell ref="B38:C38"/>
    <mergeCell ref="D38:I38"/>
    <mergeCell ref="L38:R38"/>
    <mergeCell ref="B39:C39"/>
    <mergeCell ref="D39:I39"/>
    <mergeCell ref="L39:R39"/>
    <mergeCell ref="B36:C36"/>
    <mergeCell ref="D36:I36"/>
    <mergeCell ref="L36:R36"/>
    <mergeCell ref="B37:C37"/>
    <mergeCell ref="D37:I37"/>
    <mergeCell ref="L37:R37"/>
    <mergeCell ref="B34:C34"/>
    <mergeCell ref="D34:I34"/>
    <mergeCell ref="L34:R34"/>
    <mergeCell ref="B35:C35"/>
    <mergeCell ref="D35:I35"/>
    <mergeCell ref="L35:R35"/>
    <mergeCell ref="B32:C32"/>
    <mergeCell ref="D32:I32"/>
    <mergeCell ref="L32:R32"/>
    <mergeCell ref="B33:C33"/>
    <mergeCell ref="D33:I33"/>
    <mergeCell ref="L33:R33"/>
    <mergeCell ref="B23:M26"/>
    <mergeCell ref="O24:P25"/>
    <mergeCell ref="Q24:Q25"/>
    <mergeCell ref="B29:C31"/>
    <mergeCell ref="D29:I31"/>
    <mergeCell ref="J29:J31"/>
    <mergeCell ref="K29:K31"/>
    <mergeCell ref="L29:R31"/>
    <mergeCell ref="B15:M18"/>
    <mergeCell ref="O16:P17"/>
    <mergeCell ref="Q16:Q17"/>
    <mergeCell ref="B19:M22"/>
    <mergeCell ref="O20:P21"/>
    <mergeCell ref="Q20:Q21"/>
    <mergeCell ref="B11:M14"/>
    <mergeCell ref="O12:P13"/>
    <mergeCell ref="Q12:Q13"/>
    <mergeCell ref="B1:E1"/>
    <mergeCell ref="L1:R1"/>
    <mergeCell ref="B2:R2"/>
    <mergeCell ref="B3:D3"/>
    <mergeCell ref="I3:K3"/>
    <mergeCell ref="L3:R3"/>
    <mergeCell ref="I4:K4"/>
    <mergeCell ref="L4:R4"/>
    <mergeCell ref="B7:M10"/>
    <mergeCell ref="O8:P9"/>
    <mergeCell ref="Q8:Q9"/>
  </mergeCells>
  <phoneticPr fontId="1"/>
  <dataValidations count="1">
    <dataValidation imeMode="hiragana" allowBlank="1" showInputMessage="1" showErrorMessage="1" sqref="L3:R3 JH3:JN3 TD3:TJ3 ACZ3:ADF3 AMV3:ANB3 AWR3:AWX3 BGN3:BGT3 BQJ3:BQP3 CAF3:CAL3 CKB3:CKH3 CTX3:CUD3 DDT3:DDZ3 DNP3:DNV3 DXL3:DXR3 EHH3:EHN3 ERD3:ERJ3 FAZ3:FBF3 FKV3:FLB3 FUR3:FUX3 GEN3:GET3 GOJ3:GOP3 GYF3:GYL3 HIB3:HIH3 HRX3:HSD3 IBT3:IBZ3 ILP3:ILV3 IVL3:IVR3 JFH3:JFN3 JPD3:JPJ3 JYZ3:JZF3 KIV3:KJB3 KSR3:KSX3 LCN3:LCT3 LMJ3:LMP3 LWF3:LWL3 MGB3:MGH3 MPX3:MQD3 MZT3:MZZ3 NJP3:NJV3 NTL3:NTR3 ODH3:ODN3 OND3:ONJ3 OWZ3:OXF3 PGV3:PHB3 PQR3:PQX3 QAN3:QAT3 QKJ3:QKP3 QUF3:QUL3 REB3:REH3 RNX3:ROD3 RXT3:RXZ3 SHP3:SHV3 SRL3:SRR3 TBH3:TBN3 TLD3:TLJ3 TUZ3:TVF3 UEV3:UFB3 UOR3:UOX3 UYN3:UYT3 VIJ3:VIP3 VSF3:VSL3 WCB3:WCH3 WLX3:WMD3 WVT3:WVZ3 L65539:R65539 JH65539:JN65539 TD65539:TJ65539 ACZ65539:ADF65539 AMV65539:ANB65539 AWR65539:AWX65539 BGN65539:BGT65539 BQJ65539:BQP65539 CAF65539:CAL65539 CKB65539:CKH65539 CTX65539:CUD65539 DDT65539:DDZ65539 DNP65539:DNV65539 DXL65539:DXR65539 EHH65539:EHN65539 ERD65539:ERJ65539 FAZ65539:FBF65539 FKV65539:FLB65539 FUR65539:FUX65539 GEN65539:GET65539 GOJ65539:GOP65539 GYF65539:GYL65539 HIB65539:HIH65539 HRX65539:HSD65539 IBT65539:IBZ65539 ILP65539:ILV65539 IVL65539:IVR65539 JFH65539:JFN65539 JPD65539:JPJ65539 JYZ65539:JZF65539 KIV65539:KJB65539 KSR65539:KSX65539 LCN65539:LCT65539 LMJ65539:LMP65539 LWF65539:LWL65539 MGB65539:MGH65539 MPX65539:MQD65539 MZT65539:MZZ65539 NJP65539:NJV65539 NTL65539:NTR65539 ODH65539:ODN65539 OND65539:ONJ65539 OWZ65539:OXF65539 PGV65539:PHB65539 PQR65539:PQX65539 QAN65539:QAT65539 QKJ65539:QKP65539 QUF65539:QUL65539 REB65539:REH65539 RNX65539:ROD65539 RXT65539:RXZ65539 SHP65539:SHV65539 SRL65539:SRR65539 TBH65539:TBN65539 TLD65539:TLJ65539 TUZ65539:TVF65539 UEV65539:UFB65539 UOR65539:UOX65539 UYN65539:UYT65539 VIJ65539:VIP65539 VSF65539:VSL65539 WCB65539:WCH65539 WLX65539:WMD65539 WVT65539:WVZ65539 L131075:R131075 JH131075:JN131075 TD131075:TJ131075 ACZ131075:ADF131075 AMV131075:ANB131075 AWR131075:AWX131075 BGN131075:BGT131075 BQJ131075:BQP131075 CAF131075:CAL131075 CKB131075:CKH131075 CTX131075:CUD131075 DDT131075:DDZ131075 DNP131075:DNV131075 DXL131075:DXR131075 EHH131075:EHN131075 ERD131075:ERJ131075 FAZ131075:FBF131075 FKV131075:FLB131075 FUR131075:FUX131075 GEN131075:GET131075 GOJ131075:GOP131075 GYF131075:GYL131075 HIB131075:HIH131075 HRX131075:HSD131075 IBT131075:IBZ131075 ILP131075:ILV131075 IVL131075:IVR131075 JFH131075:JFN131075 JPD131075:JPJ131075 JYZ131075:JZF131075 KIV131075:KJB131075 KSR131075:KSX131075 LCN131075:LCT131075 LMJ131075:LMP131075 LWF131075:LWL131075 MGB131075:MGH131075 MPX131075:MQD131075 MZT131075:MZZ131075 NJP131075:NJV131075 NTL131075:NTR131075 ODH131075:ODN131075 OND131075:ONJ131075 OWZ131075:OXF131075 PGV131075:PHB131075 PQR131075:PQX131075 QAN131075:QAT131075 QKJ131075:QKP131075 QUF131075:QUL131075 REB131075:REH131075 RNX131075:ROD131075 RXT131075:RXZ131075 SHP131075:SHV131075 SRL131075:SRR131075 TBH131075:TBN131075 TLD131075:TLJ131075 TUZ131075:TVF131075 UEV131075:UFB131075 UOR131075:UOX131075 UYN131075:UYT131075 VIJ131075:VIP131075 VSF131075:VSL131075 WCB131075:WCH131075 WLX131075:WMD131075 WVT131075:WVZ131075 L196611:R196611 JH196611:JN196611 TD196611:TJ196611 ACZ196611:ADF196611 AMV196611:ANB196611 AWR196611:AWX196611 BGN196611:BGT196611 BQJ196611:BQP196611 CAF196611:CAL196611 CKB196611:CKH196611 CTX196611:CUD196611 DDT196611:DDZ196611 DNP196611:DNV196611 DXL196611:DXR196611 EHH196611:EHN196611 ERD196611:ERJ196611 FAZ196611:FBF196611 FKV196611:FLB196611 FUR196611:FUX196611 GEN196611:GET196611 GOJ196611:GOP196611 GYF196611:GYL196611 HIB196611:HIH196611 HRX196611:HSD196611 IBT196611:IBZ196611 ILP196611:ILV196611 IVL196611:IVR196611 JFH196611:JFN196611 JPD196611:JPJ196611 JYZ196611:JZF196611 KIV196611:KJB196611 KSR196611:KSX196611 LCN196611:LCT196611 LMJ196611:LMP196611 LWF196611:LWL196611 MGB196611:MGH196611 MPX196611:MQD196611 MZT196611:MZZ196611 NJP196611:NJV196611 NTL196611:NTR196611 ODH196611:ODN196611 OND196611:ONJ196611 OWZ196611:OXF196611 PGV196611:PHB196611 PQR196611:PQX196611 QAN196611:QAT196611 QKJ196611:QKP196611 QUF196611:QUL196611 REB196611:REH196611 RNX196611:ROD196611 RXT196611:RXZ196611 SHP196611:SHV196611 SRL196611:SRR196611 TBH196611:TBN196611 TLD196611:TLJ196611 TUZ196611:TVF196611 UEV196611:UFB196611 UOR196611:UOX196611 UYN196611:UYT196611 VIJ196611:VIP196611 VSF196611:VSL196611 WCB196611:WCH196611 WLX196611:WMD196611 WVT196611:WVZ196611 L262147:R262147 JH262147:JN262147 TD262147:TJ262147 ACZ262147:ADF262147 AMV262147:ANB262147 AWR262147:AWX262147 BGN262147:BGT262147 BQJ262147:BQP262147 CAF262147:CAL262147 CKB262147:CKH262147 CTX262147:CUD262147 DDT262147:DDZ262147 DNP262147:DNV262147 DXL262147:DXR262147 EHH262147:EHN262147 ERD262147:ERJ262147 FAZ262147:FBF262147 FKV262147:FLB262147 FUR262147:FUX262147 GEN262147:GET262147 GOJ262147:GOP262147 GYF262147:GYL262147 HIB262147:HIH262147 HRX262147:HSD262147 IBT262147:IBZ262147 ILP262147:ILV262147 IVL262147:IVR262147 JFH262147:JFN262147 JPD262147:JPJ262147 JYZ262147:JZF262147 KIV262147:KJB262147 KSR262147:KSX262147 LCN262147:LCT262147 LMJ262147:LMP262147 LWF262147:LWL262147 MGB262147:MGH262147 MPX262147:MQD262147 MZT262147:MZZ262147 NJP262147:NJV262147 NTL262147:NTR262147 ODH262147:ODN262147 OND262147:ONJ262147 OWZ262147:OXF262147 PGV262147:PHB262147 PQR262147:PQX262147 QAN262147:QAT262147 QKJ262147:QKP262147 QUF262147:QUL262147 REB262147:REH262147 RNX262147:ROD262147 RXT262147:RXZ262147 SHP262147:SHV262147 SRL262147:SRR262147 TBH262147:TBN262147 TLD262147:TLJ262147 TUZ262147:TVF262147 UEV262147:UFB262147 UOR262147:UOX262147 UYN262147:UYT262147 VIJ262147:VIP262147 VSF262147:VSL262147 WCB262147:WCH262147 WLX262147:WMD262147 WVT262147:WVZ262147 L327683:R327683 JH327683:JN327683 TD327683:TJ327683 ACZ327683:ADF327683 AMV327683:ANB327683 AWR327683:AWX327683 BGN327683:BGT327683 BQJ327683:BQP327683 CAF327683:CAL327683 CKB327683:CKH327683 CTX327683:CUD327683 DDT327683:DDZ327683 DNP327683:DNV327683 DXL327683:DXR327683 EHH327683:EHN327683 ERD327683:ERJ327683 FAZ327683:FBF327683 FKV327683:FLB327683 FUR327683:FUX327683 GEN327683:GET327683 GOJ327683:GOP327683 GYF327683:GYL327683 HIB327683:HIH327683 HRX327683:HSD327683 IBT327683:IBZ327683 ILP327683:ILV327683 IVL327683:IVR327683 JFH327683:JFN327683 JPD327683:JPJ327683 JYZ327683:JZF327683 KIV327683:KJB327683 KSR327683:KSX327683 LCN327683:LCT327683 LMJ327683:LMP327683 LWF327683:LWL327683 MGB327683:MGH327683 MPX327683:MQD327683 MZT327683:MZZ327683 NJP327683:NJV327683 NTL327683:NTR327683 ODH327683:ODN327683 OND327683:ONJ327683 OWZ327683:OXF327683 PGV327683:PHB327683 PQR327683:PQX327683 QAN327683:QAT327683 QKJ327683:QKP327683 QUF327683:QUL327683 REB327683:REH327683 RNX327683:ROD327683 RXT327683:RXZ327683 SHP327683:SHV327683 SRL327683:SRR327683 TBH327683:TBN327683 TLD327683:TLJ327683 TUZ327683:TVF327683 UEV327683:UFB327683 UOR327683:UOX327683 UYN327683:UYT327683 VIJ327683:VIP327683 VSF327683:VSL327683 WCB327683:WCH327683 WLX327683:WMD327683 WVT327683:WVZ327683 L393219:R393219 JH393219:JN393219 TD393219:TJ393219 ACZ393219:ADF393219 AMV393219:ANB393219 AWR393219:AWX393219 BGN393219:BGT393219 BQJ393219:BQP393219 CAF393219:CAL393219 CKB393219:CKH393219 CTX393219:CUD393219 DDT393219:DDZ393219 DNP393219:DNV393219 DXL393219:DXR393219 EHH393219:EHN393219 ERD393219:ERJ393219 FAZ393219:FBF393219 FKV393219:FLB393219 FUR393219:FUX393219 GEN393219:GET393219 GOJ393219:GOP393219 GYF393219:GYL393219 HIB393219:HIH393219 HRX393219:HSD393219 IBT393219:IBZ393219 ILP393219:ILV393219 IVL393219:IVR393219 JFH393219:JFN393219 JPD393219:JPJ393219 JYZ393219:JZF393219 KIV393219:KJB393219 KSR393219:KSX393219 LCN393219:LCT393219 LMJ393219:LMP393219 LWF393219:LWL393219 MGB393219:MGH393219 MPX393219:MQD393219 MZT393219:MZZ393219 NJP393219:NJV393219 NTL393219:NTR393219 ODH393219:ODN393219 OND393219:ONJ393219 OWZ393219:OXF393219 PGV393219:PHB393219 PQR393219:PQX393219 QAN393219:QAT393219 QKJ393219:QKP393219 QUF393219:QUL393219 REB393219:REH393219 RNX393219:ROD393219 RXT393219:RXZ393219 SHP393219:SHV393219 SRL393219:SRR393219 TBH393219:TBN393219 TLD393219:TLJ393219 TUZ393219:TVF393219 UEV393219:UFB393219 UOR393219:UOX393219 UYN393219:UYT393219 VIJ393219:VIP393219 VSF393219:VSL393219 WCB393219:WCH393219 WLX393219:WMD393219 WVT393219:WVZ393219 L458755:R458755 JH458755:JN458755 TD458755:TJ458755 ACZ458755:ADF458755 AMV458755:ANB458755 AWR458755:AWX458755 BGN458755:BGT458755 BQJ458755:BQP458755 CAF458755:CAL458755 CKB458755:CKH458755 CTX458755:CUD458755 DDT458755:DDZ458755 DNP458755:DNV458755 DXL458755:DXR458755 EHH458755:EHN458755 ERD458755:ERJ458755 FAZ458755:FBF458755 FKV458755:FLB458755 FUR458755:FUX458755 GEN458755:GET458755 GOJ458755:GOP458755 GYF458755:GYL458755 HIB458755:HIH458755 HRX458755:HSD458755 IBT458755:IBZ458755 ILP458755:ILV458755 IVL458755:IVR458755 JFH458755:JFN458755 JPD458755:JPJ458755 JYZ458755:JZF458755 KIV458755:KJB458755 KSR458755:KSX458755 LCN458755:LCT458755 LMJ458755:LMP458755 LWF458755:LWL458755 MGB458755:MGH458755 MPX458755:MQD458755 MZT458755:MZZ458755 NJP458755:NJV458755 NTL458755:NTR458755 ODH458755:ODN458755 OND458755:ONJ458755 OWZ458755:OXF458755 PGV458755:PHB458755 PQR458755:PQX458755 QAN458755:QAT458755 QKJ458755:QKP458755 QUF458755:QUL458755 REB458755:REH458755 RNX458755:ROD458755 RXT458755:RXZ458755 SHP458755:SHV458755 SRL458755:SRR458755 TBH458755:TBN458755 TLD458755:TLJ458755 TUZ458755:TVF458755 UEV458755:UFB458755 UOR458755:UOX458755 UYN458755:UYT458755 VIJ458755:VIP458755 VSF458755:VSL458755 WCB458755:WCH458755 WLX458755:WMD458755 WVT458755:WVZ458755 L524291:R524291 JH524291:JN524291 TD524291:TJ524291 ACZ524291:ADF524291 AMV524291:ANB524291 AWR524291:AWX524291 BGN524291:BGT524291 BQJ524291:BQP524291 CAF524291:CAL524291 CKB524291:CKH524291 CTX524291:CUD524291 DDT524291:DDZ524291 DNP524291:DNV524291 DXL524291:DXR524291 EHH524291:EHN524291 ERD524291:ERJ524291 FAZ524291:FBF524291 FKV524291:FLB524291 FUR524291:FUX524291 GEN524291:GET524291 GOJ524291:GOP524291 GYF524291:GYL524291 HIB524291:HIH524291 HRX524291:HSD524291 IBT524291:IBZ524291 ILP524291:ILV524291 IVL524291:IVR524291 JFH524291:JFN524291 JPD524291:JPJ524291 JYZ524291:JZF524291 KIV524291:KJB524291 KSR524291:KSX524291 LCN524291:LCT524291 LMJ524291:LMP524291 LWF524291:LWL524291 MGB524291:MGH524291 MPX524291:MQD524291 MZT524291:MZZ524291 NJP524291:NJV524291 NTL524291:NTR524291 ODH524291:ODN524291 OND524291:ONJ524291 OWZ524291:OXF524291 PGV524291:PHB524291 PQR524291:PQX524291 QAN524291:QAT524291 QKJ524291:QKP524291 QUF524291:QUL524291 REB524291:REH524291 RNX524291:ROD524291 RXT524291:RXZ524291 SHP524291:SHV524291 SRL524291:SRR524291 TBH524291:TBN524291 TLD524291:TLJ524291 TUZ524291:TVF524291 UEV524291:UFB524291 UOR524291:UOX524291 UYN524291:UYT524291 VIJ524291:VIP524291 VSF524291:VSL524291 WCB524291:WCH524291 WLX524291:WMD524291 WVT524291:WVZ524291 L589827:R589827 JH589827:JN589827 TD589827:TJ589827 ACZ589827:ADF589827 AMV589827:ANB589827 AWR589827:AWX589827 BGN589827:BGT589827 BQJ589827:BQP589827 CAF589827:CAL589827 CKB589827:CKH589827 CTX589827:CUD589827 DDT589827:DDZ589827 DNP589827:DNV589827 DXL589827:DXR589827 EHH589827:EHN589827 ERD589827:ERJ589827 FAZ589827:FBF589827 FKV589827:FLB589827 FUR589827:FUX589827 GEN589827:GET589827 GOJ589827:GOP589827 GYF589827:GYL589827 HIB589827:HIH589827 HRX589827:HSD589827 IBT589827:IBZ589827 ILP589827:ILV589827 IVL589827:IVR589827 JFH589827:JFN589827 JPD589827:JPJ589827 JYZ589827:JZF589827 KIV589827:KJB589827 KSR589827:KSX589827 LCN589827:LCT589827 LMJ589827:LMP589827 LWF589827:LWL589827 MGB589827:MGH589827 MPX589827:MQD589827 MZT589827:MZZ589827 NJP589827:NJV589827 NTL589827:NTR589827 ODH589827:ODN589827 OND589827:ONJ589827 OWZ589827:OXF589827 PGV589827:PHB589827 PQR589827:PQX589827 QAN589827:QAT589827 QKJ589827:QKP589827 QUF589827:QUL589827 REB589827:REH589827 RNX589827:ROD589827 RXT589827:RXZ589827 SHP589827:SHV589827 SRL589827:SRR589827 TBH589827:TBN589827 TLD589827:TLJ589827 TUZ589827:TVF589827 UEV589827:UFB589827 UOR589827:UOX589827 UYN589827:UYT589827 VIJ589827:VIP589827 VSF589827:VSL589827 WCB589827:WCH589827 WLX589827:WMD589827 WVT589827:WVZ589827 L655363:R655363 JH655363:JN655363 TD655363:TJ655363 ACZ655363:ADF655363 AMV655363:ANB655363 AWR655363:AWX655363 BGN655363:BGT655363 BQJ655363:BQP655363 CAF655363:CAL655363 CKB655363:CKH655363 CTX655363:CUD655363 DDT655363:DDZ655363 DNP655363:DNV655363 DXL655363:DXR655363 EHH655363:EHN655363 ERD655363:ERJ655363 FAZ655363:FBF655363 FKV655363:FLB655363 FUR655363:FUX655363 GEN655363:GET655363 GOJ655363:GOP655363 GYF655363:GYL655363 HIB655363:HIH655363 HRX655363:HSD655363 IBT655363:IBZ655363 ILP655363:ILV655363 IVL655363:IVR655363 JFH655363:JFN655363 JPD655363:JPJ655363 JYZ655363:JZF655363 KIV655363:KJB655363 KSR655363:KSX655363 LCN655363:LCT655363 LMJ655363:LMP655363 LWF655363:LWL655363 MGB655363:MGH655363 MPX655363:MQD655363 MZT655363:MZZ655363 NJP655363:NJV655363 NTL655363:NTR655363 ODH655363:ODN655363 OND655363:ONJ655363 OWZ655363:OXF655363 PGV655363:PHB655363 PQR655363:PQX655363 QAN655363:QAT655363 QKJ655363:QKP655363 QUF655363:QUL655363 REB655363:REH655363 RNX655363:ROD655363 RXT655363:RXZ655363 SHP655363:SHV655363 SRL655363:SRR655363 TBH655363:TBN655363 TLD655363:TLJ655363 TUZ655363:TVF655363 UEV655363:UFB655363 UOR655363:UOX655363 UYN655363:UYT655363 VIJ655363:VIP655363 VSF655363:VSL655363 WCB655363:WCH655363 WLX655363:WMD655363 WVT655363:WVZ655363 L720899:R720899 JH720899:JN720899 TD720899:TJ720899 ACZ720899:ADF720899 AMV720899:ANB720899 AWR720899:AWX720899 BGN720899:BGT720899 BQJ720899:BQP720899 CAF720899:CAL720899 CKB720899:CKH720899 CTX720899:CUD720899 DDT720899:DDZ720899 DNP720899:DNV720899 DXL720899:DXR720899 EHH720899:EHN720899 ERD720899:ERJ720899 FAZ720899:FBF720899 FKV720899:FLB720899 FUR720899:FUX720899 GEN720899:GET720899 GOJ720899:GOP720899 GYF720899:GYL720899 HIB720899:HIH720899 HRX720899:HSD720899 IBT720899:IBZ720899 ILP720899:ILV720899 IVL720899:IVR720899 JFH720899:JFN720899 JPD720899:JPJ720899 JYZ720899:JZF720899 KIV720899:KJB720899 KSR720899:KSX720899 LCN720899:LCT720899 LMJ720899:LMP720899 LWF720899:LWL720899 MGB720899:MGH720899 MPX720899:MQD720899 MZT720899:MZZ720899 NJP720899:NJV720899 NTL720899:NTR720899 ODH720899:ODN720899 OND720899:ONJ720899 OWZ720899:OXF720899 PGV720899:PHB720899 PQR720899:PQX720899 QAN720899:QAT720899 QKJ720899:QKP720899 QUF720899:QUL720899 REB720899:REH720899 RNX720899:ROD720899 RXT720899:RXZ720899 SHP720899:SHV720899 SRL720899:SRR720899 TBH720899:TBN720899 TLD720899:TLJ720899 TUZ720899:TVF720899 UEV720899:UFB720899 UOR720899:UOX720899 UYN720899:UYT720899 VIJ720899:VIP720899 VSF720899:VSL720899 WCB720899:WCH720899 WLX720899:WMD720899 WVT720899:WVZ720899 L786435:R786435 JH786435:JN786435 TD786435:TJ786435 ACZ786435:ADF786435 AMV786435:ANB786435 AWR786435:AWX786435 BGN786435:BGT786435 BQJ786435:BQP786435 CAF786435:CAL786435 CKB786435:CKH786435 CTX786435:CUD786435 DDT786435:DDZ786435 DNP786435:DNV786435 DXL786435:DXR786435 EHH786435:EHN786435 ERD786435:ERJ786435 FAZ786435:FBF786435 FKV786435:FLB786435 FUR786435:FUX786435 GEN786435:GET786435 GOJ786435:GOP786435 GYF786435:GYL786435 HIB786435:HIH786435 HRX786435:HSD786435 IBT786435:IBZ786435 ILP786435:ILV786435 IVL786435:IVR786435 JFH786435:JFN786435 JPD786435:JPJ786435 JYZ786435:JZF786435 KIV786435:KJB786435 KSR786435:KSX786435 LCN786435:LCT786435 LMJ786435:LMP786435 LWF786435:LWL786435 MGB786435:MGH786435 MPX786435:MQD786435 MZT786435:MZZ786435 NJP786435:NJV786435 NTL786435:NTR786435 ODH786435:ODN786435 OND786435:ONJ786435 OWZ786435:OXF786435 PGV786435:PHB786435 PQR786435:PQX786435 QAN786435:QAT786435 QKJ786435:QKP786435 QUF786435:QUL786435 REB786435:REH786435 RNX786435:ROD786435 RXT786435:RXZ786435 SHP786435:SHV786435 SRL786435:SRR786435 TBH786435:TBN786435 TLD786435:TLJ786435 TUZ786435:TVF786435 UEV786435:UFB786435 UOR786435:UOX786435 UYN786435:UYT786435 VIJ786435:VIP786435 VSF786435:VSL786435 WCB786435:WCH786435 WLX786435:WMD786435 WVT786435:WVZ786435 L851971:R851971 JH851971:JN851971 TD851971:TJ851971 ACZ851971:ADF851971 AMV851971:ANB851971 AWR851971:AWX851971 BGN851971:BGT851971 BQJ851971:BQP851971 CAF851971:CAL851971 CKB851971:CKH851971 CTX851971:CUD851971 DDT851971:DDZ851971 DNP851971:DNV851971 DXL851971:DXR851971 EHH851971:EHN851971 ERD851971:ERJ851971 FAZ851971:FBF851971 FKV851971:FLB851971 FUR851971:FUX851971 GEN851971:GET851971 GOJ851971:GOP851971 GYF851971:GYL851971 HIB851971:HIH851971 HRX851971:HSD851971 IBT851971:IBZ851971 ILP851971:ILV851971 IVL851971:IVR851971 JFH851971:JFN851971 JPD851971:JPJ851971 JYZ851971:JZF851971 KIV851971:KJB851971 KSR851971:KSX851971 LCN851971:LCT851971 LMJ851971:LMP851971 LWF851971:LWL851971 MGB851971:MGH851971 MPX851971:MQD851971 MZT851971:MZZ851971 NJP851971:NJV851971 NTL851971:NTR851971 ODH851971:ODN851971 OND851971:ONJ851971 OWZ851971:OXF851971 PGV851971:PHB851971 PQR851971:PQX851971 QAN851971:QAT851971 QKJ851971:QKP851971 QUF851971:QUL851971 REB851971:REH851971 RNX851971:ROD851971 RXT851971:RXZ851971 SHP851971:SHV851971 SRL851971:SRR851971 TBH851971:TBN851971 TLD851971:TLJ851971 TUZ851971:TVF851971 UEV851971:UFB851971 UOR851971:UOX851971 UYN851971:UYT851971 VIJ851971:VIP851971 VSF851971:VSL851971 WCB851971:WCH851971 WLX851971:WMD851971 WVT851971:WVZ851971 L917507:R917507 JH917507:JN917507 TD917507:TJ917507 ACZ917507:ADF917507 AMV917507:ANB917507 AWR917507:AWX917507 BGN917507:BGT917507 BQJ917507:BQP917507 CAF917507:CAL917507 CKB917507:CKH917507 CTX917507:CUD917507 DDT917507:DDZ917507 DNP917507:DNV917507 DXL917507:DXR917507 EHH917507:EHN917507 ERD917507:ERJ917507 FAZ917507:FBF917507 FKV917507:FLB917507 FUR917507:FUX917507 GEN917507:GET917507 GOJ917507:GOP917507 GYF917507:GYL917507 HIB917507:HIH917507 HRX917507:HSD917507 IBT917507:IBZ917507 ILP917507:ILV917507 IVL917507:IVR917507 JFH917507:JFN917507 JPD917507:JPJ917507 JYZ917507:JZF917507 KIV917507:KJB917507 KSR917507:KSX917507 LCN917507:LCT917507 LMJ917507:LMP917507 LWF917507:LWL917507 MGB917507:MGH917507 MPX917507:MQD917507 MZT917507:MZZ917507 NJP917507:NJV917507 NTL917507:NTR917507 ODH917507:ODN917507 OND917507:ONJ917507 OWZ917507:OXF917507 PGV917507:PHB917507 PQR917507:PQX917507 QAN917507:QAT917507 QKJ917507:QKP917507 QUF917507:QUL917507 REB917507:REH917507 RNX917507:ROD917507 RXT917507:RXZ917507 SHP917507:SHV917507 SRL917507:SRR917507 TBH917507:TBN917507 TLD917507:TLJ917507 TUZ917507:TVF917507 UEV917507:UFB917507 UOR917507:UOX917507 UYN917507:UYT917507 VIJ917507:VIP917507 VSF917507:VSL917507 WCB917507:WCH917507 WLX917507:WMD917507 WVT917507:WVZ917507 L983043:R983043 JH983043:JN983043 TD983043:TJ983043 ACZ983043:ADF983043 AMV983043:ANB983043 AWR983043:AWX983043 BGN983043:BGT983043 BQJ983043:BQP983043 CAF983043:CAL983043 CKB983043:CKH983043 CTX983043:CUD983043 DDT983043:DDZ983043 DNP983043:DNV983043 DXL983043:DXR983043 EHH983043:EHN983043 ERD983043:ERJ983043 FAZ983043:FBF983043 FKV983043:FLB983043 FUR983043:FUX983043 GEN983043:GET983043 GOJ983043:GOP983043 GYF983043:GYL983043 HIB983043:HIH983043 HRX983043:HSD983043 IBT983043:IBZ983043 ILP983043:ILV983043 IVL983043:IVR983043 JFH983043:JFN983043 JPD983043:JPJ983043 JYZ983043:JZF983043 KIV983043:KJB983043 KSR983043:KSX983043 LCN983043:LCT983043 LMJ983043:LMP983043 LWF983043:LWL983043 MGB983043:MGH983043 MPX983043:MQD983043 MZT983043:MZZ983043 NJP983043:NJV983043 NTL983043:NTR983043 ODH983043:ODN983043 OND983043:ONJ983043 OWZ983043:OXF983043 PGV983043:PHB983043 PQR983043:PQX983043 QAN983043:QAT983043 QKJ983043:QKP983043 QUF983043:QUL983043 REB983043:REH983043 RNX983043:ROD983043 RXT983043:RXZ983043 SHP983043:SHV983043 SRL983043:SRR983043 TBH983043:TBN983043 TLD983043:TLJ983043 TUZ983043:TVF983043 UEV983043:UFB983043 UOR983043:UOX983043 UYN983043:UYT983043 VIJ983043:VIP983043 VSF983043:VSL983043 WCB983043:WCH983043 WLX983043:WMD983043 WVT983043:WVZ983043" xr:uid="{00000000-0002-0000-4400-000000000000}"/>
  </dataValidations>
  <printOptions horizontalCentered="1"/>
  <pageMargins left="0.47244094488188981" right="0.47244094488188981" top="0.43307086614173229" bottom="0.39370078740157483" header="0" footer="0"/>
  <pageSetup paperSize="9" scale="95"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32335-3E16-4E35-9BAE-D06ECF7DAC45}">
  <dimension ref="A2:AA118"/>
  <sheetViews>
    <sheetView zoomScaleNormal="100" zoomScaleSheetLayoutView="100" workbookViewId="0">
      <selection activeCell="G1" sqref="G1"/>
    </sheetView>
  </sheetViews>
  <sheetFormatPr defaultColWidth="3.625" defaultRowHeight="15" customHeight="1"/>
  <cols>
    <col min="1" max="1" width="2.125" style="1234" customWidth="1"/>
    <col min="2" max="2" width="2.875" style="1234" customWidth="1"/>
    <col min="3" max="3" width="5" style="1234" customWidth="1"/>
    <col min="4" max="4" width="2.875" style="1234" customWidth="1"/>
    <col min="5" max="5" width="5" style="1234" customWidth="1"/>
    <col min="6" max="6" width="2.875" style="1234" customWidth="1"/>
    <col min="7" max="7" width="5" style="1234" customWidth="1"/>
    <col min="8" max="8" width="2.875" style="1234" customWidth="1"/>
    <col min="9" max="9" width="5" style="1234" customWidth="1"/>
    <col min="10" max="14" width="3.75" style="1234" customWidth="1"/>
    <col min="15" max="22" width="3.5" style="1234" customWidth="1"/>
    <col min="23" max="24" width="3.125" style="1234" customWidth="1"/>
    <col min="25" max="25" width="3.375" style="1234" customWidth="1"/>
    <col min="26" max="16384" width="3.625" style="1234"/>
  </cols>
  <sheetData>
    <row r="2" spans="1:25" ht="15" customHeight="1">
      <c r="A2" s="817" t="s">
        <v>2818</v>
      </c>
    </row>
    <row r="3" spans="1:25" ht="9.75" customHeight="1"/>
    <row r="4" spans="1:25" ht="24">
      <c r="A4" s="2261" t="s">
        <v>2817</v>
      </c>
      <c r="B4" s="2261"/>
      <c r="C4" s="2261"/>
      <c r="D4" s="2261"/>
      <c r="E4" s="2261"/>
      <c r="F4" s="2261"/>
      <c r="G4" s="2261"/>
      <c r="H4" s="2261"/>
      <c r="I4" s="2261"/>
      <c r="J4" s="2261"/>
      <c r="K4" s="2261"/>
      <c r="L4" s="2261"/>
      <c r="M4" s="2261"/>
      <c r="N4" s="2261"/>
      <c r="O4" s="2261"/>
      <c r="P4" s="2261"/>
      <c r="Q4" s="2261"/>
      <c r="R4" s="2261"/>
      <c r="S4" s="2261"/>
      <c r="T4" s="2261"/>
      <c r="U4" s="2261"/>
      <c r="V4" s="2261"/>
      <c r="W4" s="2261"/>
      <c r="X4" s="2261"/>
      <c r="Y4" s="2261"/>
    </row>
    <row r="6" spans="1:25" ht="17.25" customHeight="1">
      <c r="B6" s="3236" t="s">
        <v>420</v>
      </c>
      <c r="C6" s="3237"/>
      <c r="D6" s="3237"/>
      <c r="E6" s="3237"/>
      <c r="F6" s="3237"/>
      <c r="G6" s="3238"/>
      <c r="H6" s="2243"/>
      <c r="I6" s="2243"/>
      <c r="J6" s="2243"/>
      <c r="K6" s="2243"/>
      <c r="L6" s="2243"/>
      <c r="M6" s="2243"/>
      <c r="N6" s="2243"/>
      <c r="O6" s="2243"/>
      <c r="P6" s="2243"/>
      <c r="Q6" s="2243"/>
      <c r="R6" s="2243"/>
      <c r="S6" s="2243"/>
      <c r="T6" s="2243"/>
      <c r="U6" s="2243"/>
    </row>
    <row r="7" spans="1:25" ht="17.25" customHeight="1">
      <c r="B7" s="3236" t="s">
        <v>501</v>
      </c>
      <c r="C7" s="3237"/>
      <c r="D7" s="3237"/>
      <c r="E7" s="3237"/>
      <c r="F7" s="3237"/>
      <c r="G7" s="3238"/>
      <c r="H7" s="2243"/>
      <c r="I7" s="2243"/>
      <c r="J7" s="2243"/>
      <c r="K7" s="2243"/>
      <c r="L7" s="2243"/>
      <c r="M7" s="2243"/>
      <c r="N7" s="2243"/>
      <c r="O7" s="2243"/>
      <c r="P7" s="2243"/>
      <c r="Q7" s="2243"/>
      <c r="R7" s="2243"/>
      <c r="S7" s="2243"/>
      <c r="T7" s="2243"/>
      <c r="U7" s="2243"/>
    </row>
    <row r="8" spans="1:25" ht="17.25" customHeight="1">
      <c r="B8" s="3236" t="s">
        <v>423</v>
      </c>
      <c r="C8" s="3237"/>
      <c r="D8" s="3237"/>
      <c r="E8" s="3237"/>
      <c r="F8" s="3237"/>
      <c r="G8" s="3238"/>
      <c r="H8" s="2243"/>
      <c r="I8" s="2243"/>
      <c r="J8" s="2243"/>
      <c r="K8" s="2243"/>
      <c r="L8" s="2243"/>
      <c r="M8" s="2243"/>
      <c r="N8" s="2243"/>
      <c r="O8" s="2243"/>
      <c r="P8" s="2243"/>
      <c r="Q8" s="2243"/>
      <c r="R8" s="2243"/>
      <c r="S8" s="2243"/>
      <c r="T8" s="2243"/>
      <c r="U8" s="2243"/>
    </row>
    <row r="9" spans="1:25" ht="15" customHeight="1">
      <c r="B9" s="1234" t="s">
        <v>1621</v>
      </c>
    </row>
    <row r="11" spans="1:25" ht="24.75" customHeight="1">
      <c r="B11" s="3250" t="s">
        <v>2816</v>
      </c>
      <c r="C11" s="3250"/>
      <c r="D11" s="3250"/>
      <c r="E11" s="3250"/>
      <c r="F11" s="3250"/>
      <c r="G11" s="3250"/>
      <c r="H11" s="3250"/>
      <c r="J11" s="1382" t="s">
        <v>2815</v>
      </c>
      <c r="L11" s="1382" t="s">
        <v>2814</v>
      </c>
      <c r="N11" s="1382">
        <v>3</v>
      </c>
      <c r="O11" s="817" t="s">
        <v>2813</v>
      </c>
      <c r="P11" s="817"/>
      <c r="Q11" s="817"/>
      <c r="R11" s="817"/>
      <c r="S11" s="817"/>
      <c r="T11" s="817"/>
      <c r="U11" s="817"/>
      <c r="V11" s="817"/>
      <c r="W11" s="817"/>
      <c r="X11" s="817"/>
      <c r="Y11" s="817"/>
    </row>
    <row r="13" spans="1:25" ht="15" customHeight="1">
      <c r="B13" s="3239" t="s">
        <v>2812</v>
      </c>
      <c r="C13" s="3240"/>
      <c r="D13" s="3240"/>
      <c r="E13" s="3240"/>
      <c r="F13" s="3240"/>
      <c r="G13" s="3240"/>
      <c r="H13" s="3240"/>
      <c r="I13" s="3240"/>
      <c r="J13" s="3240"/>
      <c r="K13" s="3240"/>
      <c r="L13" s="3240"/>
      <c r="M13" s="3240"/>
      <c r="N13" s="3240"/>
      <c r="O13" s="3240"/>
      <c r="P13" s="3240"/>
      <c r="Q13" s="3240"/>
      <c r="R13" s="3240"/>
      <c r="S13" s="3240"/>
      <c r="T13" s="3240"/>
      <c r="U13" s="3240"/>
      <c r="V13" s="3240"/>
      <c r="W13" s="3240"/>
      <c r="X13" s="3240"/>
      <c r="Y13" s="3240"/>
    </row>
    <row r="14" spans="1:25" ht="15" customHeight="1">
      <c r="B14" s="905" t="s">
        <v>2811</v>
      </c>
      <c r="C14" s="1235"/>
      <c r="D14" s="1235"/>
      <c r="E14" s="1235"/>
      <c r="F14" s="1235"/>
      <c r="G14" s="1235"/>
      <c r="H14" s="1235"/>
      <c r="I14" s="1235"/>
      <c r="J14" s="1235"/>
      <c r="K14" s="1235"/>
      <c r="L14" s="1235"/>
      <c r="M14" s="1235"/>
      <c r="N14" s="1235"/>
      <c r="O14" s="1235"/>
      <c r="P14" s="1235"/>
      <c r="Q14" s="1235"/>
      <c r="R14" s="1235"/>
      <c r="S14" s="1235"/>
      <c r="T14" s="1235"/>
      <c r="U14" s="1235"/>
      <c r="V14" s="1235"/>
      <c r="W14" s="1235"/>
      <c r="X14" s="1235"/>
      <c r="Y14" s="1236"/>
    </row>
    <row r="15" spans="1:25" ht="15" customHeight="1">
      <c r="B15" s="294"/>
      <c r="C15" s="1234" t="s">
        <v>2810</v>
      </c>
      <c r="F15" s="1821"/>
      <c r="G15" s="1821"/>
      <c r="H15" s="1821"/>
      <c r="I15" s="1821"/>
      <c r="J15" s="1244" t="s">
        <v>741</v>
      </c>
      <c r="K15" s="1821"/>
      <c r="L15" s="1821"/>
      <c r="M15" s="1244" t="s">
        <v>1536</v>
      </c>
      <c r="N15" s="1244" t="s">
        <v>1622</v>
      </c>
      <c r="O15" s="1821"/>
      <c r="P15" s="1821"/>
      <c r="Q15" s="1821"/>
      <c r="R15" s="1244" t="s">
        <v>741</v>
      </c>
      <c r="S15" s="1821"/>
      <c r="T15" s="1821"/>
      <c r="U15" s="1244" t="s">
        <v>1536</v>
      </c>
      <c r="Y15" s="1241"/>
    </row>
    <row r="16" spans="1:25" ht="15" customHeight="1">
      <c r="B16" s="896"/>
      <c r="C16" s="1237" t="s">
        <v>2809</v>
      </c>
      <c r="D16" s="1237"/>
      <c r="E16" s="1237"/>
      <c r="F16" s="1237"/>
      <c r="G16" s="1237"/>
      <c r="H16" s="1237"/>
      <c r="I16" s="1237"/>
      <c r="J16" s="1237"/>
      <c r="K16" s="1237"/>
      <c r="L16" s="1237"/>
      <c r="M16" s="1237"/>
      <c r="N16" s="1237"/>
      <c r="O16" s="1237"/>
      <c r="P16" s="1237"/>
      <c r="Q16" s="1237"/>
      <c r="R16" s="1237"/>
      <c r="S16" s="1237"/>
      <c r="T16" s="1237"/>
      <c r="U16" s="1237"/>
      <c r="V16" s="1237"/>
      <c r="W16" s="1237"/>
      <c r="X16" s="1237"/>
      <c r="Y16" s="1238"/>
    </row>
    <row r="17" spans="2:25" ht="17.25" customHeight="1">
      <c r="B17" s="191" t="s">
        <v>2808</v>
      </c>
      <c r="C17" s="1239"/>
      <c r="D17" s="1239"/>
      <c r="E17" s="1239"/>
      <c r="F17" s="1239"/>
      <c r="G17" s="1239"/>
      <c r="H17" s="1239"/>
      <c r="I17" s="1239"/>
      <c r="J17" s="1239"/>
      <c r="K17" s="1239"/>
      <c r="L17" s="1239"/>
      <c r="M17" s="1239"/>
      <c r="N17" s="1239"/>
      <c r="O17" s="1239"/>
      <c r="P17" s="1239"/>
      <c r="Q17" s="1239"/>
      <c r="R17" s="1239"/>
      <c r="S17" s="1239"/>
      <c r="T17" s="1239"/>
      <c r="U17" s="1239"/>
      <c r="V17" s="1239"/>
      <c r="W17" s="1239"/>
      <c r="X17" s="1239"/>
      <c r="Y17" s="1240"/>
    </row>
    <row r="18" spans="2:25" ht="17.25" customHeight="1">
      <c r="B18" s="2255" t="s">
        <v>511</v>
      </c>
      <c r="C18" s="1381" t="s">
        <v>1623</v>
      </c>
      <c r="D18" s="1235" t="s">
        <v>2807</v>
      </c>
      <c r="E18" s="1235"/>
      <c r="F18" s="1235"/>
      <c r="G18" s="1235"/>
      <c r="H18" s="1235"/>
      <c r="I18" s="1235"/>
      <c r="J18" s="1235"/>
      <c r="K18" s="1235"/>
      <c r="L18" s="1235"/>
      <c r="M18" s="1235"/>
      <c r="N18" s="1235"/>
      <c r="O18" s="1235"/>
      <c r="P18" s="1235"/>
      <c r="Q18" s="1235"/>
      <c r="R18" s="1235"/>
      <c r="S18" s="1235"/>
      <c r="T18" s="1235"/>
      <c r="U18" s="1235"/>
      <c r="V18" s="1236"/>
      <c r="W18" s="3242"/>
      <c r="X18" s="3243"/>
      <c r="Y18" s="3246" t="s">
        <v>1225</v>
      </c>
    </row>
    <row r="19" spans="2:25" ht="17.25" customHeight="1">
      <c r="B19" s="2243"/>
      <c r="C19" s="1380"/>
      <c r="D19" s="1234" t="s">
        <v>2806</v>
      </c>
      <c r="V19" s="1241"/>
      <c r="W19" s="3244"/>
      <c r="X19" s="3245"/>
      <c r="Y19" s="3247"/>
    </row>
    <row r="20" spans="2:25" ht="17.25" customHeight="1">
      <c r="B20" s="2243"/>
      <c r="C20" s="1380"/>
      <c r="D20" s="1234" t="s">
        <v>2805</v>
      </c>
      <c r="V20" s="1241"/>
      <c r="W20" s="3244"/>
      <c r="X20" s="3245"/>
      <c r="Y20" s="3247"/>
    </row>
    <row r="21" spans="2:25" ht="17.25" customHeight="1">
      <c r="B21" s="2243"/>
      <c r="C21" s="1380"/>
      <c r="D21" s="1234" t="s">
        <v>2804</v>
      </c>
      <c r="V21" s="1241"/>
      <c r="W21" s="3244"/>
      <c r="X21" s="3245"/>
      <c r="Y21" s="3247"/>
    </row>
    <row r="22" spans="2:25" ht="17.25" customHeight="1">
      <c r="B22" s="2243"/>
      <c r="C22" s="1380" t="s">
        <v>1624</v>
      </c>
      <c r="D22" s="1234" t="s">
        <v>2803</v>
      </c>
      <c r="V22" s="1241"/>
      <c r="W22" s="3244"/>
      <c r="X22" s="3245"/>
      <c r="Y22" s="3247"/>
    </row>
    <row r="23" spans="2:25" ht="17.25" customHeight="1">
      <c r="B23" s="2243"/>
      <c r="C23" s="294"/>
      <c r="D23" s="1234" t="s">
        <v>2802</v>
      </c>
      <c r="V23" s="1241"/>
      <c r="W23" s="3244"/>
      <c r="X23" s="3245"/>
      <c r="Y23" s="3247"/>
    </row>
    <row r="24" spans="2:25" ht="17.25" customHeight="1">
      <c r="B24" s="2243"/>
      <c r="C24" s="294"/>
      <c r="D24" s="1234" t="s">
        <v>2801</v>
      </c>
      <c r="V24" s="1241"/>
      <c r="W24" s="3244"/>
      <c r="X24" s="3245"/>
      <c r="Y24" s="3247"/>
    </row>
    <row r="25" spans="2:25" ht="17.25" customHeight="1">
      <c r="B25" s="2243"/>
      <c r="C25" s="896" t="s">
        <v>2800</v>
      </c>
      <c r="D25" s="1237"/>
      <c r="E25" s="1237"/>
      <c r="F25" s="1237"/>
      <c r="G25" s="1237"/>
      <c r="H25" s="1237"/>
      <c r="I25" s="1237"/>
      <c r="J25" s="1237"/>
      <c r="K25" s="1237"/>
      <c r="L25" s="1237"/>
      <c r="M25" s="1237"/>
      <c r="N25" s="1237"/>
      <c r="O25" s="1237"/>
      <c r="P25" s="1237"/>
      <c r="Q25" s="1237"/>
      <c r="R25" s="1237"/>
      <c r="S25" s="1237"/>
      <c r="T25" s="1237"/>
      <c r="U25" s="1237"/>
      <c r="V25" s="1238"/>
      <c r="W25" s="3248"/>
      <c r="X25" s="3249"/>
      <c r="Y25" s="3251"/>
    </row>
    <row r="26" spans="2:25" ht="17.25" customHeight="1">
      <c r="B26" s="3241" t="s">
        <v>512</v>
      </c>
      <c r="C26" s="905"/>
      <c r="D26" s="1235" t="s">
        <v>2799</v>
      </c>
      <c r="E26" s="1235"/>
      <c r="F26" s="1235"/>
      <c r="G26" s="1235"/>
      <c r="H26" s="1235"/>
      <c r="I26" s="1235"/>
      <c r="J26" s="1235"/>
      <c r="K26" s="1235"/>
      <c r="L26" s="1235"/>
      <c r="M26" s="1235"/>
      <c r="N26" s="1235"/>
      <c r="O26" s="1235"/>
      <c r="P26" s="1235"/>
      <c r="Q26" s="1235"/>
      <c r="R26" s="1235"/>
      <c r="S26" s="1235"/>
      <c r="T26" s="1235"/>
      <c r="U26" s="1235"/>
      <c r="V26" s="1236"/>
      <c r="W26" s="3242"/>
      <c r="X26" s="3243"/>
      <c r="Y26" s="3246" t="s">
        <v>1225</v>
      </c>
    </row>
    <row r="27" spans="2:25" ht="17.25" customHeight="1">
      <c r="B27" s="2255"/>
      <c r="C27" s="896" t="s">
        <v>2798</v>
      </c>
      <c r="D27" s="1237"/>
      <c r="E27" s="1237"/>
      <c r="F27" s="1237"/>
      <c r="G27" s="1237"/>
      <c r="H27" s="1237"/>
      <c r="I27" s="1237"/>
      <c r="J27" s="1237"/>
      <c r="K27" s="1237"/>
      <c r="L27" s="1237"/>
      <c r="M27" s="1237"/>
      <c r="N27" s="1237"/>
      <c r="O27" s="1237"/>
      <c r="P27" s="1237"/>
      <c r="Q27" s="1237"/>
      <c r="R27" s="1237"/>
      <c r="S27" s="1237"/>
      <c r="T27" s="1237"/>
      <c r="U27" s="1237"/>
      <c r="V27" s="1238"/>
      <c r="W27" s="3244"/>
      <c r="X27" s="3245"/>
      <c r="Y27" s="3247"/>
    </row>
    <row r="28" spans="2:25" ht="17.25" customHeight="1">
      <c r="B28" s="3241" t="s">
        <v>513</v>
      </c>
      <c r="C28" s="905"/>
      <c r="D28" s="1235" t="s">
        <v>2797</v>
      </c>
      <c r="E28" s="1235"/>
      <c r="F28" s="1235"/>
      <c r="G28" s="1235"/>
      <c r="H28" s="1235"/>
      <c r="I28" s="1235"/>
      <c r="J28" s="1235"/>
      <c r="K28" s="1235"/>
      <c r="L28" s="1235"/>
      <c r="M28" s="1235"/>
      <c r="N28" s="1235"/>
      <c r="O28" s="1235"/>
      <c r="P28" s="1235"/>
      <c r="Q28" s="1235"/>
      <c r="R28" s="1235"/>
      <c r="S28" s="1235"/>
      <c r="T28" s="1235"/>
      <c r="U28" s="1235"/>
      <c r="V28" s="1236"/>
      <c r="W28" s="3242"/>
      <c r="X28" s="3243"/>
      <c r="Y28" s="3246" t="s">
        <v>1225</v>
      </c>
    </row>
    <row r="29" spans="2:25" ht="17.25" customHeight="1">
      <c r="B29" s="2255"/>
      <c r="C29" s="896" t="s">
        <v>2796</v>
      </c>
      <c r="D29" s="1237"/>
      <c r="E29" s="1237"/>
      <c r="F29" s="1237"/>
      <c r="G29" s="1237"/>
      <c r="H29" s="1237"/>
      <c r="I29" s="1237"/>
      <c r="J29" s="1237"/>
      <c r="K29" s="1237"/>
      <c r="L29" s="1237"/>
      <c r="M29" s="1237"/>
      <c r="N29" s="1237"/>
      <c r="O29" s="1237"/>
      <c r="P29" s="1237"/>
      <c r="Q29" s="1237"/>
      <c r="R29" s="1237"/>
      <c r="S29" s="1237"/>
      <c r="T29" s="1237"/>
      <c r="U29" s="1237"/>
      <c r="V29" s="1238"/>
      <c r="W29" s="3248"/>
      <c r="X29" s="3249"/>
      <c r="Y29" s="3247"/>
    </row>
    <row r="30" spans="2:25" ht="17.25" customHeight="1">
      <c r="B30" s="3241" t="s">
        <v>514</v>
      </c>
      <c r="C30" s="1235"/>
      <c r="D30" s="1235" t="s">
        <v>2795</v>
      </c>
      <c r="E30" s="1235"/>
      <c r="F30" s="1235"/>
      <c r="G30" s="1235"/>
      <c r="H30" s="1235"/>
      <c r="I30" s="1235"/>
      <c r="J30" s="1235"/>
      <c r="K30" s="1235"/>
      <c r="L30" s="1235"/>
      <c r="M30" s="1235"/>
      <c r="N30" s="1235"/>
      <c r="O30" s="1235"/>
      <c r="P30" s="1235"/>
      <c r="Q30" s="1235"/>
      <c r="R30" s="1235"/>
      <c r="S30" s="1235"/>
      <c r="T30" s="1235"/>
      <c r="U30" s="1235"/>
      <c r="V30" s="1236"/>
      <c r="W30" s="3242"/>
      <c r="X30" s="3243"/>
      <c r="Y30" s="3246" t="s">
        <v>1225</v>
      </c>
    </row>
    <row r="31" spans="2:25" ht="17.25" customHeight="1">
      <c r="B31" s="2255"/>
      <c r="C31" s="1237" t="s">
        <v>2794</v>
      </c>
      <c r="D31" s="1237"/>
      <c r="E31" s="1237"/>
      <c r="F31" s="1237"/>
      <c r="G31" s="1237"/>
      <c r="H31" s="1237"/>
      <c r="I31" s="1237"/>
      <c r="J31" s="1237"/>
      <c r="K31" s="1237"/>
      <c r="L31" s="1237"/>
      <c r="M31" s="1237"/>
      <c r="N31" s="1237"/>
      <c r="O31" s="1237"/>
      <c r="P31" s="1237"/>
      <c r="Q31" s="1237"/>
      <c r="R31" s="1237"/>
      <c r="S31" s="1237"/>
      <c r="T31" s="1237"/>
      <c r="U31" s="1237"/>
      <c r="V31" s="1238"/>
      <c r="W31" s="3248"/>
      <c r="X31" s="3249"/>
      <c r="Y31" s="3247"/>
    </row>
    <row r="32" spans="2:25" ht="17.25" customHeight="1">
      <c r="B32" s="3252" t="s">
        <v>515</v>
      </c>
      <c r="D32" s="1234" t="s">
        <v>2793</v>
      </c>
      <c r="V32" s="1241"/>
      <c r="W32" s="3242"/>
      <c r="X32" s="3243"/>
      <c r="Y32" s="3246" t="s">
        <v>1225</v>
      </c>
    </row>
    <row r="33" spans="2:25" ht="17.25" customHeight="1">
      <c r="B33" s="2255"/>
      <c r="C33" s="896"/>
      <c r="D33" s="1237"/>
      <c r="E33" s="1237"/>
      <c r="F33" s="1237"/>
      <c r="G33" s="1237"/>
      <c r="H33" s="1237"/>
      <c r="I33" s="1237"/>
      <c r="J33" s="1237"/>
      <c r="K33" s="1237"/>
      <c r="L33" s="1237"/>
      <c r="M33" s="1237"/>
      <c r="N33" s="1237"/>
      <c r="O33" s="1237"/>
      <c r="P33" s="1237"/>
      <c r="Q33" s="1237"/>
      <c r="R33" s="1237"/>
      <c r="S33" s="1237"/>
      <c r="T33" s="1237"/>
      <c r="U33" s="1237"/>
      <c r="V33" s="1238"/>
      <c r="W33" s="3248"/>
      <c r="X33" s="3249"/>
      <c r="Y33" s="3247"/>
    </row>
    <row r="34" spans="2:25" ht="17.25" customHeight="1">
      <c r="B34" s="3241" t="s">
        <v>466</v>
      </c>
      <c r="C34" s="905"/>
      <c r="D34" s="1235" t="s">
        <v>2792</v>
      </c>
      <c r="E34" s="1235"/>
      <c r="F34" s="1235"/>
      <c r="G34" s="1235"/>
      <c r="H34" s="1235"/>
      <c r="I34" s="1235"/>
      <c r="J34" s="1235"/>
      <c r="K34" s="1235"/>
      <c r="L34" s="1235"/>
      <c r="M34" s="1235"/>
      <c r="N34" s="1235"/>
      <c r="O34" s="1235"/>
      <c r="P34" s="1235"/>
      <c r="Q34" s="1235"/>
      <c r="R34" s="1235"/>
      <c r="S34" s="1235"/>
      <c r="T34" s="1235"/>
      <c r="U34" s="1235"/>
      <c r="V34" s="1236"/>
      <c r="W34" s="3242"/>
      <c r="X34" s="3243"/>
      <c r="Y34" s="3246" t="s">
        <v>1225</v>
      </c>
    </row>
    <row r="35" spans="2:25" ht="17.25" customHeight="1">
      <c r="B35" s="2255"/>
      <c r="C35" s="896" t="s">
        <v>2791</v>
      </c>
      <c r="D35" s="1237"/>
      <c r="E35" s="1237"/>
      <c r="F35" s="1237"/>
      <c r="G35" s="1237"/>
      <c r="H35" s="1237"/>
      <c r="I35" s="1237"/>
      <c r="J35" s="1237"/>
      <c r="K35" s="1237"/>
      <c r="L35" s="1237"/>
      <c r="M35" s="1237"/>
      <c r="N35" s="1237"/>
      <c r="O35" s="1237"/>
      <c r="P35" s="1237"/>
      <c r="Q35" s="1237"/>
      <c r="R35" s="1237"/>
      <c r="S35" s="1237"/>
      <c r="T35" s="1237"/>
      <c r="U35" s="1237"/>
      <c r="V35" s="1238"/>
      <c r="W35" s="3248"/>
      <c r="X35" s="3249"/>
      <c r="Y35" s="3247"/>
    </row>
    <row r="36" spans="2:25" ht="17.25" customHeight="1">
      <c r="B36" s="3241" t="s">
        <v>1625</v>
      </c>
      <c r="C36" s="905"/>
      <c r="D36" s="1235" t="s">
        <v>2790</v>
      </c>
      <c r="E36" s="1235"/>
      <c r="F36" s="1235"/>
      <c r="G36" s="1235"/>
      <c r="H36" s="1235"/>
      <c r="I36" s="1235"/>
      <c r="J36" s="1235"/>
      <c r="K36" s="1235"/>
      <c r="L36" s="1235"/>
      <c r="M36" s="1235"/>
      <c r="N36" s="1235"/>
      <c r="O36" s="1235"/>
      <c r="P36" s="1235"/>
      <c r="Q36" s="1235"/>
      <c r="R36" s="1235"/>
      <c r="S36" s="1235"/>
      <c r="T36" s="1235"/>
      <c r="U36" s="1235"/>
      <c r="V36" s="1236"/>
      <c r="W36" s="3242"/>
      <c r="X36" s="3243"/>
      <c r="Y36" s="3246" t="s">
        <v>1225</v>
      </c>
    </row>
    <row r="37" spans="2:25" ht="17.25" customHeight="1">
      <c r="B37" s="2255"/>
      <c r="C37" s="896" t="s">
        <v>2789</v>
      </c>
      <c r="D37" s="1237"/>
      <c r="E37" s="1237"/>
      <c r="F37" s="1237"/>
      <c r="G37" s="1237"/>
      <c r="H37" s="1237"/>
      <c r="I37" s="1237"/>
      <c r="J37" s="1237"/>
      <c r="K37" s="1237"/>
      <c r="L37" s="1237"/>
      <c r="M37" s="1237"/>
      <c r="N37" s="1237"/>
      <c r="O37" s="1237"/>
      <c r="P37" s="1237"/>
      <c r="Q37" s="1237"/>
      <c r="R37" s="1237"/>
      <c r="S37" s="1237"/>
      <c r="T37" s="1237"/>
      <c r="U37" s="1237"/>
      <c r="V37" s="1238"/>
      <c r="W37" s="3248"/>
      <c r="X37" s="3249"/>
      <c r="Y37" s="3251"/>
    </row>
    <row r="38" spans="2:25" ht="17.25" customHeight="1">
      <c r="B38" s="3252" t="s">
        <v>468</v>
      </c>
      <c r="C38" s="294"/>
      <c r="D38" s="1234" t="s">
        <v>2788</v>
      </c>
      <c r="V38" s="1241"/>
      <c r="W38" s="3244"/>
      <c r="X38" s="3245"/>
      <c r="Y38" s="3247" t="s">
        <v>1225</v>
      </c>
    </row>
    <row r="39" spans="2:25" ht="17.25" customHeight="1" thickBot="1">
      <c r="B39" s="3253"/>
      <c r="C39" s="1379" t="s">
        <v>2787</v>
      </c>
      <c r="D39" s="1373"/>
      <c r="E39" s="1373"/>
      <c r="F39" s="1373"/>
      <c r="G39" s="1373"/>
      <c r="H39" s="1373"/>
      <c r="I39" s="1373"/>
      <c r="J39" s="1373"/>
      <c r="K39" s="1373"/>
      <c r="L39" s="1373"/>
      <c r="M39" s="1373"/>
      <c r="N39" s="1373"/>
      <c r="O39" s="1373"/>
      <c r="P39" s="1373"/>
      <c r="Q39" s="1373"/>
      <c r="R39" s="1373"/>
      <c r="S39" s="1373"/>
      <c r="T39" s="1373"/>
      <c r="U39" s="1373"/>
      <c r="V39" s="1372"/>
      <c r="W39" s="3254"/>
      <c r="X39" s="3255"/>
      <c r="Y39" s="3256"/>
    </row>
    <row r="40" spans="2:25" ht="9.75" customHeight="1" thickTop="1">
      <c r="B40" s="1378"/>
      <c r="C40" s="3257" t="s">
        <v>468</v>
      </c>
      <c r="D40" s="3257"/>
      <c r="E40" s="3257" t="s">
        <v>2786</v>
      </c>
      <c r="F40" s="3257" t="s">
        <v>511</v>
      </c>
      <c r="G40" s="3257"/>
      <c r="H40" s="3257"/>
      <c r="I40" s="3259" t="s">
        <v>2785</v>
      </c>
      <c r="J40" s="3261"/>
      <c r="K40" s="3261"/>
      <c r="L40" s="3257" t="s">
        <v>1230</v>
      </c>
      <c r="M40" s="3264"/>
      <c r="N40" s="1377"/>
      <c r="O40" s="1377"/>
      <c r="P40" s="1377"/>
      <c r="Q40" s="1377"/>
      <c r="R40" s="1377"/>
      <c r="S40" s="1377"/>
      <c r="T40" s="1377"/>
      <c r="U40" s="1377"/>
      <c r="V40" s="1377"/>
      <c r="W40" s="1377"/>
      <c r="X40" s="1377"/>
      <c r="Y40" s="1376"/>
    </row>
    <row r="41" spans="2:25" ht="9.75" customHeight="1">
      <c r="B41" s="1375"/>
      <c r="C41" s="1824"/>
      <c r="D41" s="1824"/>
      <c r="E41" s="1824"/>
      <c r="F41" s="1824"/>
      <c r="G41" s="1824"/>
      <c r="H41" s="1824"/>
      <c r="I41" s="2261"/>
      <c r="J41" s="3262"/>
      <c r="K41" s="3262"/>
      <c r="L41" s="3265"/>
      <c r="M41" s="3265"/>
      <c r="Y41" s="1241"/>
    </row>
    <row r="42" spans="2:25" ht="9.75" customHeight="1" thickBot="1">
      <c r="B42" s="1374"/>
      <c r="C42" s="3258"/>
      <c r="D42" s="3258"/>
      <c r="E42" s="3258"/>
      <c r="F42" s="3258"/>
      <c r="G42" s="3258"/>
      <c r="H42" s="3258"/>
      <c r="I42" s="3260"/>
      <c r="J42" s="3263"/>
      <c r="K42" s="3263"/>
      <c r="L42" s="3266"/>
      <c r="M42" s="3266"/>
      <c r="N42" s="1373"/>
      <c r="O42" s="1373"/>
      <c r="P42" s="1373"/>
      <c r="Q42" s="1373"/>
      <c r="R42" s="1373"/>
      <c r="S42" s="1373"/>
      <c r="T42" s="1373"/>
      <c r="U42" s="1373"/>
      <c r="V42" s="1373"/>
      <c r="W42" s="1373"/>
      <c r="X42" s="1373"/>
      <c r="Y42" s="1372"/>
    </row>
    <row r="43" spans="2:25" ht="17.25" customHeight="1" thickTop="1">
      <c r="B43" s="3252" t="s">
        <v>1226</v>
      </c>
      <c r="C43" s="294"/>
      <c r="D43" s="1234" t="s">
        <v>2784</v>
      </c>
      <c r="V43" s="1241"/>
      <c r="W43" s="3244"/>
      <c r="X43" s="3245"/>
      <c r="Y43" s="3247" t="s">
        <v>1225</v>
      </c>
    </row>
    <row r="44" spans="2:25" ht="17.25" customHeight="1">
      <c r="B44" s="2255"/>
      <c r="C44" s="896" t="s">
        <v>2783</v>
      </c>
      <c r="D44" s="1237"/>
      <c r="E44" s="1237"/>
      <c r="F44" s="1237"/>
      <c r="G44" s="1237"/>
      <c r="H44" s="1237"/>
      <c r="I44" s="1237"/>
      <c r="J44" s="1237"/>
      <c r="K44" s="1237"/>
      <c r="L44" s="1237"/>
      <c r="M44" s="1237"/>
      <c r="N44" s="1237"/>
      <c r="O44" s="1237"/>
      <c r="P44" s="1237"/>
      <c r="Q44" s="1237"/>
      <c r="R44" s="1237"/>
      <c r="S44" s="1237"/>
      <c r="T44" s="1237"/>
      <c r="U44" s="1237"/>
      <c r="V44" s="1238"/>
      <c r="W44" s="3248"/>
      <c r="X44" s="3249"/>
      <c r="Y44" s="3251"/>
    </row>
    <row r="45" spans="2:25" ht="15" customHeight="1">
      <c r="B45" s="1234" t="s">
        <v>2782</v>
      </c>
    </row>
    <row r="46" spans="2:25" ht="15" customHeight="1">
      <c r="B46" s="1234" t="s">
        <v>2781</v>
      </c>
    </row>
    <row r="47" spans="2:25" ht="15" customHeight="1">
      <c r="C47" s="1234" t="s">
        <v>2780</v>
      </c>
    </row>
    <row r="48" spans="2:25" ht="15" customHeight="1">
      <c r="C48" s="1234" t="s">
        <v>2779</v>
      </c>
    </row>
    <row r="49" spans="2:25" ht="15" customHeight="1">
      <c r="C49" s="1234" t="s">
        <v>2778</v>
      </c>
    </row>
    <row r="50" spans="2:25" ht="15" customHeight="1">
      <c r="B50" s="1234" t="s">
        <v>2777</v>
      </c>
    </row>
    <row r="51" spans="2:25" ht="15" customHeight="1">
      <c r="C51" s="1234" t="s">
        <v>2776</v>
      </c>
    </row>
    <row r="52" spans="2:25" ht="15" customHeight="1">
      <c r="B52" s="1234" t="s">
        <v>2775</v>
      </c>
    </row>
    <row r="53" spans="2:25" ht="15" customHeight="1">
      <c r="C53" s="1234" t="s">
        <v>2774</v>
      </c>
    </row>
    <row r="54" spans="2:25" ht="15" customHeight="1">
      <c r="C54" s="1234" t="s">
        <v>2773</v>
      </c>
    </row>
    <row r="55" spans="2:25" ht="15" customHeight="1">
      <c r="C55" s="1234" t="s">
        <v>2772</v>
      </c>
    </row>
    <row r="56" spans="2:25" ht="15" customHeight="1">
      <c r="C56" s="1234" t="s">
        <v>2770</v>
      </c>
    </row>
    <row r="57" spans="2:25" ht="15" customHeight="1">
      <c r="C57" s="1234" t="s">
        <v>2771</v>
      </c>
    </row>
    <row r="58" spans="2:25" ht="15" customHeight="1">
      <c r="C58" s="1234" t="s">
        <v>2770</v>
      </c>
    </row>
    <row r="59" spans="2:25" ht="15" customHeight="1">
      <c r="B59" s="1234" t="s">
        <v>2769</v>
      </c>
    </row>
    <row r="60" spans="2:25" ht="15" customHeight="1">
      <c r="C60" s="1234" t="s">
        <v>2768</v>
      </c>
    </row>
    <row r="61" spans="2:25" ht="9.75" customHeight="1"/>
    <row r="62" spans="2:25" ht="15" customHeight="1">
      <c r="B62" s="817" t="s">
        <v>2767</v>
      </c>
    </row>
    <row r="63" spans="2:25" ht="15" customHeight="1">
      <c r="B63" s="1234" t="s">
        <v>2766</v>
      </c>
    </row>
    <row r="64" spans="2:25" ht="24.75" customHeight="1">
      <c r="B64" s="2093" t="s">
        <v>2762</v>
      </c>
      <c r="C64" s="2093"/>
      <c r="D64" s="2093"/>
      <c r="E64" s="2093"/>
      <c r="F64" s="1237"/>
      <c r="G64" s="1237" t="s">
        <v>2761</v>
      </c>
      <c r="I64" s="1237" t="s">
        <v>2760</v>
      </c>
      <c r="J64" s="1237" t="s">
        <v>2759</v>
      </c>
      <c r="K64" s="1237"/>
      <c r="L64" s="1237"/>
      <c r="M64" s="1237"/>
      <c r="N64" s="1237"/>
      <c r="O64" s="1237"/>
      <c r="P64" s="1237"/>
      <c r="Q64" s="1237"/>
      <c r="R64" s="1237"/>
      <c r="S64" s="1237"/>
      <c r="T64" s="1237"/>
      <c r="U64" s="1237"/>
      <c r="V64" s="1237"/>
      <c r="W64" s="1237"/>
      <c r="X64" s="1237"/>
      <c r="Y64" s="1237"/>
    </row>
    <row r="65" spans="2:27" s="43" customFormat="1" ht="24.75" customHeight="1">
      <c r="B65" s="3270" t="s">
        <v>2765</v>
      </c>
      <c r="C65" s="3270"/>
      <c r="D65" s="3270"/>
      <c r="E65" s="3270"/>
      <c r="F65" s="3270" t="s">
        <v>2757</v>
      </c>
      <c r="G65" s="3270"/>
      <c r="H65" s="3270"/>
      <c r="I65" s="3270"/>
      <c r="J65" s="3271" t="s">
        <v>2756</v>
      </c>
      <c r="K65" s="3271" t="s">
        <v>2755</v>
      </c>
      <c r="L65" s="3270" t="s">
        <v>2754</v>
      </c>
      <c r="M65" s="3270"/>
      <c r="N65" s="3270"/>
      <c r="O65" s="3270" t="s">
        <v>2753</v>
      </c>
      <c r="P65" s="3270"/>
      <c r="Q65" s="3270" t="s">
        <v>2752</v>
      </c>
      <c r="R65" s="3270"/>
      <c r="S65" s="3270" t="s">
        <v>2751</v>
      </c>
      <c r="T65" s="3270"/>
      <c r="U65" s="3270" t="s">
        <v>2750</v>
      </c>
      <c r="V65" s="3270"/>
      <c r="W65" s="3270" t="s">
        <v>2749</v>
      </c>
      <c r="X65" s="3270"/>
      <c r="Y65" s="3270"/>
    </row>
    <row r="66" spans="2:27" s="43" customFormat="1" ht="24.75" customHeight="1">
      <c r="B66" s="3270"/>
      <c r="C66" s="3270"/>
      <c r="D66" s="3270"/>
      <c r="E66" s="3270"/>
      <c r="F66" s="3270"/>
      <c r="G66" s="3270"/>
      <c r="H66" s="3270"/>
      <c r="I66" s="3270"/>
      <c r="J66" s="3271"/>
      <c r="K66" s="3271"/>
      <c r="L66" s="3270"/>
      <c r="M66" s="3270"/>
      <c r="N66" s="3270"/>
      <c r="O66" s="3270"/>
      <c r="P66" s="3270"/>
      <c r="Q66" s="3270"/>
      <c r="R66" s="3270"/>
      <c r="S66" s="3270"/>
      <c r="T66" s="3270"/>
      <c r="U66" s="3270"/>
      <c r="V66" s="3270"/>
      <c r="W66" s="3270"/>
      <c r="X66" s="3270"/>
      <c r="Y66" s="3270"/>
    </row>
    <row r="67" spans="2:27" s="43" customFormat="1" ht="24.75" customHeight="1">
      <c r="B67" s="3270"/>
      <c r="C67" s="3270"/>
      <c r="D67" s="3270"/>
      <c r="E67" s="3270"/>
      <c r="F67" s="3270"/>
      <c r="G67" s="3270"/>
      <c r="H67" s="3270"/>
      <c r="I67" s="3270"/>
      <c r="J67" s="3271"/>
      <c r="K67" s="3271"/>
      <c r="L67" s="3270"/>
      <c r="M67" s="3270"/>
      <c r="N67" s="3270"/>
      <c r="O67" s="3270"/>
      <c r="P67" s="3270"/>
      <c r="Q67" s="3270"/>
      <c r="R67" s="3270"/>
      <c r="S67" s="3270"/>
      <c r="T67" s="3270"/>
      <c r="U67" s="3270"/>
      <c r="V67" s="3270"/>
      <c r="W67" s="3270"/>
      <c r="X67" s="3270"/>
      <c r="Y67" s="3270"/>
      <c r="AA67" s="1234"/>
    </row>
    <row r="68" spans="2:27" s="43" customFormat="1" ht="24.75" customHeight="1">
      <c r="B68" s="3270"/>
      <c r="C68" s="3270"/>
      <c r="D68" s="3270"/>
      <c r="E68" s="3270"/>
      <c r="F68" s="3270"/>
      <c r="G68" s="3270"/>
      <c r="H68" s="3270"/>
      <c r="I68" s="3270"/>
      <c r="J68" s="3271"/>
      <c r="K68" s="3271"/>
      <c r="L68" s="3270"/>
      <c r="M68" s="3270"/>
      <c r="N68" s="3270"/>
      <c r="O68" s="3270"/>
      <c r="P68" s="3270"/>
      <c r="Q68" s="3270"/>
      <c r="R68" s="3270"/>
      <c r="S68" s="3270"/>
      <c r="T68" s="3270"/>
      <c r="U68" s="3270"/>
      <c r="V68" s="3270"/>
      <c r="W68" s="3270"/>
      <c r="X68" s="3270"/>
      <c r="Y68" s="3270"/>
      <c r="AA68" s="1234"/>
    </row>
    <row r="69" spans="2:27" ht="24.75" customHeight="1">
      <c r="B69" s="1370"/>
      <c r="C69" s="1369" t="s">
        <v>2748</v>
      </c>
      <c r="D69" s="1239"/>
      <c r="E69" s="1240" t="s">
        <v>2747</v>
      </c>
      <c r="F69" s="1370"/>
      <c r="G69" s="1369" t="s">
        <v>2748</v>
      </c>
      <c r="H69" s="1239"/>
      <c r="I69" s="1240" t="s">
        <v>2747</v>
      </c>
      <c r="J69" s="1371"/>
      <c r="K69" s="878"/>
      <c r="L69" s="3267"/>
      <c r="M69" s="3267"/>
      <c r="N69" s="3267"/>
      <c r="O69" s="3267"/>
      <c r="P69" s="3267"/>
      <c r="Q69" s="3267"/>
      <c r="R69" s="3267"/>
      <c r="S69" s="3267"/>
      <c r="T69" s="3267"/>
      <c r="U69" s="3267"/>
      <c r="V69" s="3267"/>
      <c r="W69" s="3268"/>
      <c r="X69" s="3269"/>
      <c r="Y69" s="1240" t="s">
        <v>1214</v>
      </c>
    </row>
    <row r="70" spans="2:27" ht="24.75" customHeight="1">
      <c r="B70" s="1370"/>
      <c r="C70" s="1369" t="s">
        <v>2748</v>
      </c>
      <c r="D70" s="1239"/>
      <c r="E70" s="1240" t="s">
        <v>2747</v>
      </c>
      <c r="F70" s="1370"/>
      <c r="G70" s="1369" t="s">
        <v>2748</v>
      </c>
      <c r="H70" s="1239"/>
      <c r="I70" s="1240" t="s">
        <v>2747</v>
      </c>
      <c r="J70" s="878"/>
      <c r="K70" s="878"/>
      <c r="L70" s="3267"/>
      <c r="M70" s="3267"/>
      <c r="N70" s="3267"/>
      <c r="O70" s="3267"/>
      <c r="P70" s="3267"/>
      <c r="Q70" s="3267"/>
      <c r="R70" s="3267"/>
      <c r="S70" s="3267"/>
      <c r="T70" s="3267"/>
      <c r="U70" s="3267"/>
      <c r="V70" s="3267"/>
      <c r="W70" s="3268"/>
      <c r="X70" s="3269"/>
      <c r="Y70" s="1240" t="s">
        <v>1214</v>
      </c>
    </row>
    <row r="71" spans="2:27" ht="24.75" customHeight="1">
      <c r="B71" s="1370"/>
      <c r="C71" s="1369" t="s">
        <v>2748</v>
      </c>
      <c r="D71" s="1239"/>
      <c r="E71" s="1240" t="s">
        <v>2747</v>
      </c>
      <c r="F71" s="1370"/>
      <c r="G71" s="1369" t="s">
        <v>2748</v>
      </c>
      <c r="H71" s="1239"/>
      <c r="I71" s="1240" t="s">
        <v>2747</v>
      </c>
      <c r="J71" s="878"/>
      <c r="K71" s="878"/>
      <c r="L71" s="3267"/>
      <c r="M71" s="3267"/>
      <c r="N71" s="3267"/>
      <c r="O71" s="3267"/>
      <c r="P71" s="3267"/>
      <c r="Q71" s="3267"/>
      <c r="R71" s="3267"/>
      <c r="S71" s="3267"/>
      <c r="T71" s="3267"/>
      <c r="U71" s="3267"/>
      <c r="V71" s="3267"/>
      <c r="W71" s="3244"/>
      <c r="X71" s="3245"/>
      <c r="Y71" s="1241" t="s">
        <v>2746</v>
      </c>
    </row>
    <row r="72" spans="2:27" ht="24.75" customHeight="1">
      <c r="B72" s="1370"/>
      <c r="C72" s="1369" t="s">
        <v>2748</v>
      </c>
      <c r="D72" s="1239"/>
      <c r="E72" s="1240" t="s">
        <v>2747</v>
      </c>
      <c r="F72" s="1370"/>
      <c r="G72" s="1369" t="s">
        <v>2748</v>
      </c>
      <c r="H72" s="1239"/>
      <c r="I72" s="1240" t="s">
        <v>2747</v>
      </c>
      <c r="J72" s="878"/>
      <c r="K72" s="878"/>
      <c r="L72" s="3267"/>
      <c r="M72" s="3267"/>
      <c r="N72" s="3267"/>
      <c r="O72" s="3267"/>
      <c r="P72" s="3267"/>
      <c r="Q72" s="3267"/>
      <c r="R72" s="3267"/>
      <c r="S72" s="3267"/>
      <c r="T72" s="3267"/>
      <c r="U72" s="3267"/>
      <c r="V72" s="3267"/>
      <c r="W72" s="3268"/>
      <c r="X72" s="3269"/>
      <c r="Y72" s="1240" t="s">
        <v>2746</v>
      </c>
    </row>
    <row r="73" spans="2:27" ht="24.75" customHeight="1">
      <c r="B73" s="1370"/>
      <c r="C73" s="1369" t="s">
        <v>2748</v>
      </c>
      <c r="D73" s="1239"/>
      <c r="E73" s="1240" t="s">
        <v>2747</v>
      </c>
      <c r="F73" s="1370"/>
      <c r="G73" s="1369" t="s">
        <v>2748</v>
      </c>
      <c r="H73" s="1239"/>
      <c r="I73" s="1240" t="s">
        <v>2747</v>
      </c>
      <c r="J73" s="878"/>
      <c r="K73" s="878"/>
      <c r="L73" s="3267"/>
      <c r="M73" s="3267"/>
      <c r="N73" s="3267"/>
      <c r="O73" s="3267"/>
      <c r="P73" s="3267"/>
      <c r="Q73" s="3267"/>
      <c r="R73" s="3267"/>
      <c r="S73" s="3267"/>
      <c r="T73" s="3267"/>
      <c r="U73" s="3267"/>
      <c r="V73" s="3267"/>
      <c r="W73" s="3244"/>
      <c r="X73" s="3245"/>
      <c r="Y73" s="1241" t="s">
        <v>2746</v>
      </c>
    </row>
    <row r="74" spans="2:27" ht="24.75" customHeight="1">
      <c r="B74" s="1370"/>
      <c r="C74" s="1369" t="s">
        <v>2748</v>
      </c>
      <c r="D74" s="1239"/>
      <c r="E74" s="1240" t="s">
        <v>2747</v>
      </c>
      <c r="F74" s="1370"/>
      <c r="G74" s="1369" t="s">
        <v>2748</v>
      </c>
      <c r="H74" s="1239"/>
      <c r="I74" s="1240" t="s">
        <v>2747</v>
      </c>
      <c r="J74" s="878"/>
      <c r="K74" s="878"/>
      <c r="L74" s="3267"/>
      <c r="M74" s="3267"/>
      <c r="N74" s="3267"/>
      <c r="O74" s="3267"/>
      <c r="P74" s="3267"/>
      <c r="Q74" s="3267"/>
      <c r="R74" s="3267"/>
      <c r="S74" s="3267"/>
      <c r="T74" s="3267"/>
      <c r="U74" s="3267"/>
      <c r="V74" s="3267"/>
      <c r="W74" s="3268"/>
      <c r="X74" s="3269"/>
      <c r="Y74" s="1240" t="s">
        <v>2746</v>
      </c>
    </row>
    <row r="75" spans="2:27" ht="24.75" customHeight="1">
      <c r="B75" s="1370"/>
      <c r="C75" s="1369" t="s">
        <v>2748</v>
      </c>
      <c r="D75" s="1239"/>
      <c r="E75" s="1240" t="s">
        <v>2747</v>
      </c>
      <c r="F75" s="1370"/>
      <c r="G75" s="1369" t="s">
        <v>2748</v>
      </c>
      <c r="H75" s="1239"/>
      <c r="I75" s="1240" t="s">
        <v>2747</v>
      </c>
      <c r="J75" s="878"/>
      <c r="K75" s="878"/>
      <c r="L75" s="3267"/>
      <c r="M75" s="3267"/>
      <c r="N75" s="3267"/>
      <c r="O75" s="3267"/>
      <c r="P75" s="3267"/>
      <c r="Q75" s="3267"/>
      <c r="R75" s="3267"/>
      <c r="S75" s="3267"/>
      <c r="T75" s="3267"/>
      <c r="U75" s="3267"/>
      <c r="V75" s="3267"/>
      <c r="W75" s="3244"/>
      <c r="X75" s="3245"/>
      <c r="Y75" s="1241" t="s">
        <v>2746</v>
      </c>
    </row>
    <row r="76" spans="2:27" ht="24.75" customHeight="1">
      <c r="B76" s="1370"/>
      <c r="C76" s="1369" t="s">
        <v>2748</v>
      </c>
      <c r="D76" s="1239"/>
      <c r="E76" s="1240" t="s">
        <v>2747</v>
      </c>
      <c r="F76" s="1370"/>
      <c r="G76" s="1369" t="s">
        <v>2748</v>
      </c>
      <c r="H76" s="1239"/>
      <c r="I76" s="1240" t="s">
        <v>2747</v>
      </c>
      <c r="J76" s="878"/>
      <c r="K76" s="878"/>
      <c r="L76" s="3267"/>
      <c r="M76" s="3267"/>
      <c r="N76" s="3267"/>
      <c r="O76" s="3267"/>
      <c r="P76" s="3267"/>
      <c r="Q76" s="3267"/>
      <c r="R76" s="3267"/>
      <c r="S76" s="3267"/>
      <c r="T76" s="3267"/>
      <c r="U76" s="3267"/>
      <c r="V76" s="3267"/>
      <c r="W76" s="3268"/>
      <c r="X76" s="3269"/>
      <c r="Y76" s="1240" t="s">
        <v>2746</v>
      </c>
    </row>
    <row r="77" spans="2:27" ht="24.75" customHeight="1">
      <c r="B77" s="1370"/>
      <c r="C77" s="1369" t="s">
        <v>2748</v>
      </c>
      <c r="D77" s="1239"/>
      <c r="E77" s="1240" t="s">
        <v>2747</v>
      </c>
      <c r="F77" s="1370"/>
      <c r="G77" s="1369" t="s">
        <v>2748</v>
      </c>
      <c r="H77" s="1239"/>
      <c r="I77" s="1240" t="s">
        <v>2747</v>
      </c>
      <c r="J77" s="878"/>
      <c r="K77" s="878"/>
      <c r="L77" s="3267"/>
      <c r="M77" s="3267"/>
      <c r="N77" s="3267"/>
      <c r="O77" s="3267"/>
      <c r="P77" s="3267"/>
      <c r="Q77" s="3267"/>
      <c r="R77" s="3267"/>
      <c r="S77" s="3267"/>
      <c r="T77" s="3267"/>
      <c r="U77" s="3267"/>
      <c r="V77" s="3267"/>
      <c r="W77" s="3244"/>
      <c r="X77" s="3245"/>
      <c r="Y77" s="1241" t="s">
        <v>2746</v>
      </c>
    </row>
    <row r="78" spans="2:27" ht="24.75" customHeight="1">
      <c r="B78" s="1370"/>
      <c r="C78" s="1369" t="s">
        <v>2748</v>
      </c>
      <c r="D78" s="1239"/>
      <c r="E78" s="1240" t="s">
        <v>2747</v>
      </c>
      <c r="F78" s="1370"/>
      <c r="G78" s="1369" t="s">
        <v>2748</v>
      </c>
      <c r="H78" s="1239"/>
      <c r="I78" s="1240" t="s">
        <v>2747</v>
      </c>
      <c r="J78" s="878"/>
      <c r="K78" s="878"/>
      <c r="L78" s="3267"/>
      <c r="M78" s="3267"/>
      <c r="N78" s="3267"/>
      <c r="O78" s="3267"/>
      <c r="P78" s="3267"/>
      <c r="Q78" s="3267"/>
      <c r="R78" s="3267"/>
      <c r="S78" s="3267"/>
      <c r="T78" s="3267"/>
      <c r="U78" s="3267"/>
      <c r="V78" s="3267"/>
      <c r="W78" s="3268"/>
      <c r="X78" s="3269"/>
      <c r="Y78" s="1240" t="s">
        <v>2746</v>
      </c>
    </row>
    <row r="79" spans="2:27" ht="9.75" customHeight="1"/>
    <row r="80" spans="2:27" ht="15" customHeight="1">
      <c r="B80" s="1234" t="s">
        <v>2764</v>
      </c>
    </row>
    <row r="81" spans="2:27" ht="24.75" customHeight="1">
      <c r="B81" s="2093" t="s">
        <v>2762</v>
      </c>
      <c r="C81" s="2093"/>
      <c r="D81" s="2093"/>
      <c r="E81" s="2093"/>
      <c r="F81" s="1237"/>
      <c r="G81" s="1237" t="s">
        <v>2761</v>
      </c>
      <c r="I81" s="1237" t="s">
        <v>2760</v>
      </c>
      <c r="J81" s="1237" t="s">
        <v>2759</v>
      </c>
      <c r="K81" s="1237"/>
      <c r="L81" s="1237"/>
      <c r="M81" s="1237"/>
      <c r="N81" s="1237"/>
      <c r="O81" s="1237"/>
      <c r="P81" s="1237"/>
      <c r="Q81" s="1237"/>
      <c r="R81" s="1237"/>
      <c r="S81" s="1237"/>
      <c r="T81" s="1237"/>
      <c r="U81" s="1237"/>
      <c r="V81" s="1237"/>
      <c r="W81" s="1237"/>
      <c r="X81" s="1237"/>
      <c r="Y81" s="1237"/>
    </row>
    <row r="82" spans="2:27" s="43" customFormat="1" ht="24.75" customHeight="1">
      <c r="B82" s="3270" t="s">
        <v>2758</v>
      </c>
      <c r="C82" s="3270"/>
      <c r="D82" s="3270"/>
      <c r="E82" s="3270"/>
      <c r="F82" s="3270" t="s">
        <v>2757</v>
      </c>
      <c r="G82" s="3270"/>
      <c r="H82" s="3270"/>
      <c r="I82" s="3270"/>
      <c r="J82" s="3271" t="s">
        <v>2756</v>
      </c>
      <c r="K82" s="3271" t="s">
        <v>2755</v>
      </c>
      <c r="L82" s="3270" t="s">
        <v>2754</v>
      </c>
      <c r="M82" s="3270"/>
      <c r="N82" s="3270"/>
      <c r="O82" s="3270" t="s">
        <v>2753</v>
      </c>
      <c r="P82" s="3270"/>
      <c r="Q82" s="3270" t="s">
        <v>2752</v>
      </c>
      <c r="R82" s="3270"/>
      <c r="S82" s="3270" t="s">
        <v>2751</v>
      </c>
      <c r="T82" s="3270"/>
      <c r="U82" s="3270" t="s">
        <v>2750</v>
      </c>
      <c r="V82" s="3270"/>
      <c r="W82" s="3270" t="s">
        <v>2749</v>
      </c>
      <c r="X82" s="3270"/>
      <c r="Y82" s="3270"/>
    </row>
    <row r="83" spans="2:27" s="43" customFormat="1" ht="24.75" customHeight="1">
      <c r="B83" s="3270"/>
      <c r="C83" s="3270"/>
      <c r="D83" s="3270"/>
      <c r="E83" s="3270"/>
      <c r="F83" s="3270"/>
      <c r="G83" s="3270"/>
      <c r="H83" s="3270"/>
      <c r="I83" s="3270"/>
      <c r="J83" s="3271"/>
      <c r="K83" s="3271"/>
      <c r="L83" s="3270"/>
      <c r="M83" s="3270"/>
      <c r="N83" s="3270"/>
      <c r="O83" s="3270"/>
      <c r="P83" s="3270"/>
      <c r="Q83" s="3270"/>
      <c r="R83" s="3270"/>
      <c r="S83" s="3270"/>
      <c r="T83" s="3270"/>
      <c r="U83" s="3270"/>
      <c r="V83" s="3270"/>
      <c r="W83" s="3270"/>
      <c r="X83" s="3270"/>
      <c r="Y83" s="3270"/>
    </row>
    <row r="84" spans="2:27" s="43" customFormat="1" ht="24.75" customHeight="1">
      <c r="B84" s="3270"/>
      <c r="C84" s="3270"/>
      <c r="D84" s="3270"/>
      <c r="E84" s="3270"/>
      <c r="F84" s="3270"/>
      <c r="G84" s="3270"/>
      <c r="H84" s="3270"/>
      <c r="I84" s="3270"/>
      <c r="J84" s="3271"/>
      <c r="K84" s="3271"/>
      <c r="L84" s="3270"/>
      <c r="M84" s="3270"/>
      <c r="N84" s="3270"/>
      <c r="O84" s="3270"/>
      <c r="P84" s="3270"/>
      <c r="Q84" s="3270"/>
      <c r="R84" s="3270"/>
      <c r="S84" s="3270"/>
      <c r="T84" s="3270"/>
      <c r="U84" s="3270"/>
      <c r="V84" s="3270"/>
      <c r="W84" s="3270"/>
      <c r="X84" s="3270"/>
      <c r="Y84" s="3270"/>
      <c r="AA84" s="1234"/>
    </row>
    <row r="85" spans="2:27" s="43" customFormat="1" ht="24.75" customHeight="1">
      <c r="B85" s="3270"/>
      <c r="C85" s="3270"/>
      <c r="D85" s="3270"/>
      <c r="E85" s="3270"/>
      <c r="F85" s="3270"/>
      <c r="G85" s="3270"/>
      <c r="H85" s="3270"/>
      <c r="I85" s="3270"/>
      <c r="J85" s="3271"/>
      <c r="K85" s="3271"/>
      <c r="L85" s="3270"/>
      <c r="M85" s="3270"/>
      <c r="N85" s="3270"/>
      <c r="O85" s="3270"/>
      <c r="P85" s="3270"/>
      <c r="Q85" s="3270"/>
      <c r="R85" s="3270"/>
      <c r="S85" s="3270"/>
      <c r="T85" s="3270"/>
      <c r="U85" s="3270"/>
      <c r="V85" s="3270"/>
      <c r="W85" s="3270"/>
      <c r="X85" s="3270"/>
      <c r="Y85" s="3270"/>
      <c r="AA85" s="1234"/>
    </row>
    <row r="86" spans="2:27" ht="24.75" customHeight="1">
      <c r="B86" s="1370"/>
      <c r="C86" s="1369" t="s">
        <v>2748</v>
      </c>
      <c r="D86" s="1239"/>
      <c r="E86" s="1240" t="s">
        <v>2747</v>
      </c>
      <c r="F86" s="1370"/>
      <c r="G86" s="1369" t="s">
        <v>2748</v>
      </c>
      <c r="H86" s="1239"/>
      <c r="I86" s="1240" t="s">
        <v>2747</v>
      </c>
      <c r="J86" s="878"/>
      <c r="K86" s="878"/>
      <c r="L86" s="3267"/>
      <c r="M86" s="3267"/>
      <c r="N86" s="3267"/>
      <c r="O86" s="3267"/>
      <c r="P86" s="3267"/>
      <c r="Q86" s="3267"/>
      <c r="R86" s="3267"/>
      <c r="S86" s="3267"/>
      <c r="T86" s="3267"/>
      <c r="U86" s="3267"/>
      <c r="V86" s="3267"/>
      <c r="W86" s="3268"/>
      <c r="X86" s="3269"/>
      <c r="Y86" s="1240" t="s">
        <v>1214</v>
      </c>
    </row>
    <row r="87" spans="2:27" ht="24.75" customHeight="1">
      <c r="B87" s="1370"/>
      <c r="C87" s="1369" t="s">
        <v>2748</v>
      </c>
      <c r="D87" s="1239"/>
      <c r="E87" s="1240" t="s">
        <v>2747</v>
      </c>
      <c r="F87" s="1370"/>
      <c r="G87" s="1369" t="s">
        <v>2748</v>
      </c>
      <c r="H87" s="1239"/>
      <c r="I87" s="1240" t="s">
        <v>2747</v>
      </c>
      <c r="J87" s="878"/>
      <c r="K87" s="878"/>
      <c r="L87" s="3267"/>
      <c r="M87" s="3267"/>
      <c r="N87" s="3267"/>
      <c r="O87" s="3267"/>
      <c r="P87" s="3267"/>
      <c r="Q87" s="3267"/>
      <c r="R87" s="3267"/>
      <c r="S87" s="3267"/>
      <c r="T87" s="3267"/>
      <c r="U87" s="3267"/>
      <c r="V87" s="3267"/>
      <c r="W87" s="3268"/>
      <c r="X87" s="3269"/>
      <c r="Y87" s="1240" t="s">
        <v>1214</v>
      </c>
    </row>
    <row r="88" spans="2:27" ht="24.75" customHeight="1">
      <c r="B88" s="1370"/>
      <c r="C88" s="1369" t="s">
        <v>2748</v>
      </c>
      <c r="D88" s="1239"/>
      <c r="E88" s="1240" t="s">
        <v>2747</v>
      </c>
      <c r="F88" s="1370"/>
      <c r="G88" s="1369" t="s">
        <v>2748</v>
      </c>
      <c r="H88" s="1239"/>
      <c r="I88" s="1240" t="s">
        <v>2747</v>
      </c>
      <c r="J88" s="878"/>
      <c r="K88" s="878"/>
      <c r="L88" s="3267"/>
      <c r="M88" s="3267"/>
      <c r="N88" s="3267"/>
      <c r="O88" s="3267"/>
      <c r="P88" s="3267"/>
      <c r="Q88" s="3267"/>
      <c r="R88" s="3267"/>
      <c r="S88" s="3267"/>
      <c r="T88" s="3267"/>
      <c r="U88" s="3267"/>
      <c r="V88" s="3267"/>
      <c r="W88" s="3242"/>
      <c r="X88" s="3243"/>
      <c r="Y88" s="1236" t="s">
        <v>2746</v>
      </c>
    </row>
    <row r="89" spans="2:27" ht="24.75" customHeight="1">
      <c r="B89" s="1370"/>
      <c r="C89" s="1369" t="s">
        <v>2748</v>
      </c>
      <c r="D89" s="1239"/>
      <c r="E89" s="1240" t="s">
        <v>2747</v>
      </c>
      <c r="F89" s="1370"/>
      <c r="G89" s="1369" t="s">
        <v>2748</v>
      </c>
      <c r="H89" s="1239"/>
      <c r="I89" s="1240" t="s">
        <v>2747</v>
      </c>
      <c r="J89" s="878"/>
      <c r="K89" s="878"/>
      <c r="L89" s="3267"/>
      <c r="M89" s="3267"/>
      <c r="N89" s="3267"/>
      <c r="O89" s="3267"/>
      <c r="P89" s="3267"/>
      <c r="Q89" s="3267"/>
      <c r="R89" s="3267"/>
      <c r="S89" s="3267"/>
      <c r="T89" s="3267"/>
      <c r="U89" s="3267"/>
      <c r="V89" s="3267"/>
      <c r="W89" s="3268"/>
      <c r="X89" s="3269"/>
      <c r="Y89" s="1240" t="s">
        <v>2746</v>
      </c>
    </row>
    <row r="90" spans="2:27" ht="24.75" customHeight="1">
      <c r="B90" s="1370"/>
      <c r="C90" s="1369" t="s">
        <v>2748</v>
      </c>
      <c r="D90" s="1239"/>
      <c r="E90" s="1240" t="s">
        <v>2747</v>
      </c>
      <c r="F90" s="1370"/>
      <c r="G90" s="1369" t="s">
        <v>2748</v>
      </c>
      <c r="H90" s="1239"/>
      <c r="I90" s="1240" t="s">
        <v>2747</v>
      </c>
      <c r="J90" s="878"/>
      <c r="K90" s="878"/>
      <c r="L90" s="3267"/>
      <c r="M90" s="3267"/>
      <c r="N90" s="3267"/>
      <c r="O90" s="3267"/>
      <c r="P90" s="3267"/>
      <c r="Q90" s="3267"/>
      <c r="R90" s="3267"/>
      <c r="S90" s="3267"/>
      <c r="T90" s="3267"/>
      <c r="U90" s="3267"/>
      <c r="V90" s="3267"/>
      <c r="W90" s="3244"/>
      <c r="X90" s="3245"/>
      <c r="Y90" s="1241" t="s">
        <v>2746</v>
      </c>
    </row>
    <row r="91" spans="2:27" ht="24.75" customHeight="1">
      <c r="B91" s="1370"/>
      <c r="C91" s="1369" t="s">
        <v>2748</v>
      </c>
      <c r="D91" s="1239"/>
      <c r="E91" s="1240" t="s">
        <v>2747</v>
      </c>
      <c r="F91" s="1370"/>
      <c r="G91" s="1369" t="s">
        <v>2748</v>
      </c>
      <c r="H91" s="1239"/>
      <c r="I91" s="1240" t="s">
        <v>2747</v>
      </c>
      <c r="J91" s="878"/>
      <c r="K91" s="878"/>
      <c r="L91" s="3267"/>
      <c r="M91" s="3267"/>
      <c r="N91" s="3267"/>
      <c r="O91" s="3267"/>
      <c r="P91" s="3267"/>
      <c r="Q91" s="3267"/>
      <c r="R91" s="3267"/>
      <c r="S91" s="3267"/>
      <c r="T91" s="3267"/>
      <c r="U91" s="3267"/>
      <c r="V91" s="3267"/>
      <c r="W91" s="3268"/>
      <c r="X91" s="3269"/>
      <c r="Y91" s="1240" t="s">
        <v>2746</v>
      </c>
    </row>
    <row r="92" spans="2:27" ht="24.75" customHeight="1">
      <c r="B92" s="1370"/>
      <c r="C92" s="1369" t="s">
        <v>2748</v>
      </c>
      <c r="D92" s="1239"/>
      <c r="E92" s="1240" t="s">
        <v>2747</v>
      </c>
      <c r="F92" s="1370"/>
      <c r="G92" s="1369" t="s">
        <v>2748</v>
      </c>
      <c r="H92" s="1239"/>
      <c r="I92" s="1240" t="s">
        <v>2747</v>
      </c>
      <c r="J92" s="878"/>
      <c r="K92" s="878"/>
      <c r="L92" s="3267"/>
      <c r="M92" s="3267"/>
      <c r="N92" s="3267"/>
      <c r="O92" s="3267"/>
      <c r="P92" s="3267"/>
      <c r="Q92" s="3267"/>
      <c r="R92" s="3267"/>
      <c r="S92" s="3267"/>
      <c r="T92" s="3267"/>
      <c r="U92" s="3267"/>
      <c r="V92" s="3267"/>
      <c r="W92" s="3244"/>
      <c r="X92" s="3245"/>
      <c r="Y92" s="1241" t="s">
        <v>2746</v>
      </c>
    </row>
    <row r="93" spans="2:27" ht="24.75" customHeight="1">
      <c r="B93" s="1370"/>
      <c r="C93" s="1369" t="s">
        <v>2748</v>
      </c>
      <c r="D93" s="1239"/>
      <c r="E93" s="1240" t="s">
        <v>2747</v>
      </c>
      <c r="F93" s="1370"/>
      <c r="G93" s="1369" t="s">
        <v>2748</v>
      </c>
      <c r="H93" s="1239"/>
      <c r="I93" s="1240" t="s">
        <v>2747</v>
      </c>
      <c r="J93" s="878"/>
      <c r="K93" s="878"/>
      <c r="L93" s="3267"/>
      <c r="M93" s="3267"/>
      <c r="N93" s="3267"/>
      <c r="O93" s="3267"/>
      <c r="P93" s="3267"/>
      <c r="Q93" s="3267"/>
      <c r="R93" s="3267"/>
      <c r="S93" s="3267"/>
      <c r="T93" s="3267"/>
      <c r="U93" s="3267"/>
      <c r="V93" s="3267"/>
      <c r="W93" s="3268"/>
      <c r="X93" s="3269"/>
      <c r="Y93" s="1240" t="s">
        <v>2746</v>
      </c>
    </row>
    <row r="94" spans="2:27" ht="24.75" customHeight="1">
      <c r="B94" s="1370"/>
      <c r="C94" s="1369" t="s">
        <v>2748</v>
      </c>
      <c r="D94" s="1239"/>
      <c r="E94" s="1240" t="s">
        <v>2747</v>
      </c>
      <c r="F94" s="1370"/>
      <c r="G94" s="1369" t="s">
        <v>2748</v>
      </c>
      <c r="H94" s="1239"/>
      <c r="I94" s="1240" t="s">
        <v>2747</v>
      </c>
      <c r="J94" s="878"/>
      <c r="K94" s="878"/>
      <c r="L94" s="3267"/>
      <c r="M94" s="3267"/>
      <c r="N94" s="3267"/>
      <c r="O94" s="3267"/>
      <c r="P94" s="3267"/>
      <c r="Q94" s="3267"/>
      <c r="R94" s="3267"/>
      <c r="S94" s="3267"/>
      <c r="T94" s="3267"/>
      <c r="U94" s="3267"/>
      <c r="V94" s="3267"/>
      <c r="W94" s="3244"/>
      <c r="X94" s="3245"/>
      <c r="Y94" s="1241" t="s">
        <v>2746</v>
      </c>
    </row>
    <row r="95" spans="2:27" ht="24.75" customHeight="1">
      <c r="B95" s="1370"/>
      <c r="C95" s="1369" t="s">
        <v>2748</v>
      </c>
      <c r="D95" s="1239"/>
      <c r="E95" s="1240" t="s">
        <v>2747</v>
      </c>
      <c r="F95" s="1370"/>
      <c r="G95" s="1369" t="s">
        <v>2748</v>
      </c>
      <c r="H95" s="1239"/>
      <c r="I95" s="1240" t="s">
        <v>2747</v>
      </c>
      <c r="J95" s="878"/>
      <c r="K95" s="878"/>
      <c r="L95" s="3267"/>
      <c r="M95" s="3267"/>
      <c r="N95" s="3267"/>
      <c r="O95" s="3267"/>
      <c r="P95" s="3267"/>
      <c r="Q95" s="3267"/>
      <c r="R95" s="3267"/>
      <c r="S95" s="3267"/>
      <c r="T95" s="3267"/>
      <c r="U95" s="3267"/>
      <c r="V95" s="3267"/>
      <c r="W95" s="3268"/>
      <c r="X95" s="3269"/>
      <c r="Y95" s="1240" t="s">
        <v>2746</v>
      </c>
    </row>
    <row r="97" spans="2:27" ht="15" customHeight="1">
      <c r="B97" s="1234" t="s">
        <v>2763</v>
      </c>
    </row>
    <row r="98" spans="2:27" ht="24.75" customHeight="1">
      <c r="B98" s="2093" t="s">
        <v>2762</v>
      </c>
      <c r="C98" s="2093"/>
      <c r="D98" s="2093"/>
      <c r="E98" s="2093"/>
      <c r="F98" s="1237"/>
      <c r="G98" s="1237" t="s">
        <v>2761</v>
      </c>
      <c r="I98" s="1237" t="s">
        <v>2760</v>
      </c>
      <c r="J98" s="1237" t="s">
        <v>2759</v>
      </c>
      <c r="K98" s="1237"/>
      <c r="L98" s="1237"/>
      <c r="M98" s="1237"/>
      <c r="N98" s="1237"/>
      <c r="O98" s="1237"/>
      <c r="P98" s="1237"/>
      <c r="Q98" s="1237"/>
      <c r="R98" s="1237"/>
      <c r="S98" s="1237"/>
      <c r="T98" s="1237"/>
      <c r="U98" s="1237"/>
      <c r="V98" s="1237"/>
      <c r="W98" s="1237"/>
      <c r="X98" s="1237"/>
      <c r="Y98" s="1237"/>
    </row>
    <row r="99" spans="2:27" s="43" customFormat="1" ht="24.75" customHeight="1">
      <c r="B99" s="3270" t="s">
        <v>2758</v>
      </c>
      <c r="C99" s="3270"/>
      <c r="D99" s="3270"/>
      <c r="E99" s="3270"/>
      <c r="F99" s="3270" t="s">
        <v>2757</v>
      </c>
      <c r="G99" s="3270"/>
      <c r="H99" s="3270"/>
      <c r="I99" s="3270"/>
      <c r="J99" s="3271" t="s">
        <v>2756</v>
      </c>
      <c r="K99" s="3271" t="s">
        <v>2755</v>
      </c>
      <c r="L99" s="3270" t="s">
        <v>2754</v>
      </c>
      <c r="M99" s="3270"/>
      <c r="N99" s="3270"/>
      <c r="O99" s="3270" t="s">
        <v>2753</v>
      </c>
      <c r="P99" s="3270"/>
      <c r="Q99" s="3270" t="s">
        <v>2752</v>
      </c>
      <c r="R99" s="3270"/>
      <c r="S99" s="3270" t="s">
        <v>2751</v>
      </c>
      <c r="T99" s="3270"/>
      <c r="U99" s="3270" t="s">
        <v>2750</v>
      </c>
      <c r="V99" s="3270"/>
      <c r="W99" s="3270" t="s">
        <v>2749</v>
      </c>
      <c r="X99" s="3270"/>
      <c r="Y99" s="3270"/>
    </row>
    <row r="100" spans="2:27" s="43" customFormat="1" ht="24.75" customHeight="1">
      <c r="B100" s="3270"/>
      <c r="C100" s="3270"/>
      <c r="D100" s="3270"/>
      <c r="E100" s="3270"/>
      <c r="F100" s="3270"/>
      <c r="G100" s="3270"/>
      <c r="H100" s="3270"/>
      <c r="I100" s="3270"/>
      <c r="J100" s="3271"/>
      <c r="K100" s="3271"/>
      <c r="L100" s="3270"/>
      <c r="M100" s="3270"/>
      <c r="N100" s="3270"/>
      <c r="O100" s="3270"/>
      <c r="P100" s="3270"/>
      <c r="Q100" s="3270"/>
      <c r="R100" s="3270"/>
      <c r="S100" s="3270"/>
      <c r="T100" s="3270"/>
      <c r="U100" s="3270"/>
      <c r="V100" s="3270"/>
      <c r="W100" s="3270"/>
      <c r="X100" s="3270"/>
      <c r="Y100" s="3270"/>
    </row>
    <row r="101" spans="2:27" s="43" customFormat="1" ht="24.75" customHeight="1">
      <c r="B101" s="3270"/>
      <c r="C101" s="3270"/>
      <c r="D101" s="3270"/>
      <c r="E101" s="3270"/>
      <c r="F101" s="3270"/>
      <c r="G101" s="3270"/>
      <c r="H101" s="3270"/>
      <c r="I101" s="3270"/>
      <c r="J101" s="3271"/>
      <c r="K101" s="3271"/>
      <c r="L101" s="3270"/>
      <c r="M101" s="3270"/>
      <c r="N101" s="3270"/>
      <c r="O101" s="3270"/>
      <c r="P101" s="3270"/>
      <c r="Q101" s="3270"/>
      <c r="R101" s="3270"/>
      <c r="S101" s="3270"/>
      <c r="T101" s="3270"/>
      <c r="U101" s="3270"/>
      <c r="V101" s="3270"/>
      <c r="W101" s="3270"/>
      <c r="X101" s="3270"/>
      <c r="Y101" s="3270"/>
      <c r="AA101" s="1234"/>
    </row>
    <row r="102" spans="2:27" s="43" customFormat="1" ht="24.75" customHeight="1">
      <c r="B102" s="3270"/>
      <c r="C102" s="3270"/>
      <c r="D102" s="3270"/>
      <c r="E102" s="3270"/>
      <c r="F102" s="3270"/>
      <c r="G102" s="3270"/>
      <c r="H102" s="3270"/>
      <c r="I102" s="3270"/>
      <c r="J102" s="3271"/>
      <c r="K102" s="3271"/>
      <c r="L102" s="3270"/>
      <c r="M102" s="3270"/>
      <c r="N102" s="3270"/>
      <c r="O102" s="3270"/>
      <c r="P102" s="3270"/>
      <c r="Q102" s="3270"/>
      <c r="R102" s="3270"/>
      <c r="S102" s="3270"/>
      <c r="T102" s="3270"/>
      <c r="U102" s="3270"/>
      <c r="V102" s="3270"/>
      <c r="W102" s="3270"/>
      <c r="X102" s="3270"/>
      <c r="Y102" s="3270"/>
      <c r="AA102" s="1234"/>
    </row>
    <row r="103" spans="2:27" ht="24.75" customHeight="1">
      <c r="B103" s="1370"/>
      <c r="C103" s="1369" t="s">
        <v>2748</v>
      </c>
      <c r="D103" s="1239"/>
      <c r="E103" s="1240" t="s">
        <v>2747</v>
      </c>
      <c r="F103" s="1370"/>
      <c r="G103" s="1369" t="s">
        <v>2748</v>
      </c>
      <c r="H103" s="1239"/>
      <c r="I103" s="1240" t="s">
        <v>2747</v>
      </c>
      <c r="J103" s="878"/>
      <c r="K103" s="878"/>
      <c r="L103" s="3267"/>
      <c r="M103" s="3267"/>
      <c r="N103" s="3267"/>
      <c r="O103" s="3267"/>
      <c r="P103" s="3267"/>
      <c r="Q103" s="3267"/>
      <c r="R103" s="3267"/>
      <c r="S103" s="3267"/>
      <c r="T103" s="3267"/>
      <c r="U103" s="3267"/>
      <c r="V103" s="3267"/>
      <c r="W103" s="3268"/>
      <c r="X103" s="3269"/>
      <c r="Y103" s="1240" t="s">
        <v>1214</v>
      </c>
    </row>
    <row r="104" spans="2:27" ht="24.75" customHeight="1">
      <c r="B104" s="1370"/>
      <c r="C104" s="1369" t="s">
        <v>2748</v>
      </c>
      <c r="D104" s="1239"/>
      <c r="E104" s="1240" t="s">
        <v>2747</v>
      </c>
      <c r="F104" s="1370"/>
      <c r="G104" s="1369" t="s">
        <v>2748</v>
      </c>
      <c r="H104" s="1239"/>
      <c r="I104" s="1240" t="s">
        <v>2747</v>
      </c>
      <c r="J104" s="878"/>
      <c r="K104" s="878"/>
      <c r="L104" s="3267"/>
      <c r="M104" s="3267"/>
      <c r="N104" s="3267"/>
      <c r="O104" s="3267"/>
      <c r="P104" s="3267"/>
      <c r="Q104" s="3267"/>
      <c r="R104" s="3267"/>
      <c r="S104" s="3267"/>
      <c r="T104" s="3267"/>
      <c r="U104" s="3267"/>
      <c r="V104" s="3267"/>
      <c r="W104" s="3268"/>
      <c r="X104" s="3269"/>
      <c r="Y104" s="1240" t="s">
        <v>1214</v>
      </c>
    </row>
    <row r="105" spans="2:27" ht="24.75" customHeight="1">
      <c r="B105" s="1370"/>
      <c r="C105" s="1369" t="s">
        <v>2748</v>
      </c>
      <c r="D105" s="1239"/>
      <c r="E105" s="1240" t="s">
        <v>2747</v>
      </c>
      <c r="F105" s="1370"/>
      <c r="G105" s="1369" t="s">
        <v>2748</v>
      </c>
      <c r="H105" s="1239"/>
      <c r="I105" s="1240" t="s">
        <v>2747</v>
      </c>
      <c r="J105" s="878"/>
      <c r="K105" s="878"/>
      <c r="L105" s="3267"/>
      <c r="M105" s="3267"/>
      <c r="N105" s="3267"/>
      <c r="O105" s="3267"/>
      <c r="P105" s="3267"/>
      <c r="Q105" s="3267"/>
      <c r="R105" s="3267"/>
      <c r="S105" s="3267"/>
      <c r="T105" s="3267"/>
      <c r="U105" s="3267"/>
      <c r="V105" s="3267"/>
      <c r="W105" s="3244"/>
      <c r="X105" s="3245"/>
      <c r="Y105" s="1241" t="s">
        <v>2746</v>
      </c>
    </row>
    <row r="106" spans="2:27" ht="24.75" customHeight="1">
      <c r="B106" s="1370"/>
      <c r="C106" s="1369" t="s">
        <v>2748</v>
      </c>
      <c r="D106" s="1239"/>
      <c r="E106" s="1240" t="s">
        <v>2747</v>
      </c>
      <c r="F106" s="1370"/>
      <c r="G106" s="1369" t="s">
        <v>2748</v>
      </c>
      <c r="H106" s="1239"/>
      <c r="I106" s="1240" t="s">
        <v>2747</v>
      </c>
      <c r="J106" s="878"/>
      <c r="K106" s="878"/>
      <c r="L106" s="3267"/>
      <c r="M106" s="3267"/>
      <c r="N106" s="3267"/>
      <c r="O106" s="3267"/>
      <c r="P106" s="3267"/>
      <c r="Q106" s="3267"/>
      <c r="R106" s="3267"/>
      <c r="S106" s="3267"/>
      <c r="T106" s="3267"/>
      <c r="U106" s="3267"/>
      <c r="V106" s="3267"/>
      <c r="W106" s="3268"/>
      <c r="X106" s="3269"/>
      <c r="Y106" s="1240" t="s">
        <v>2746</v>
      </c>
    </row>
    <row r="107" spans="2:27" ht="24.75" customHeight="1">
      <c r="B107" s="1370"/>
      <c r="C107" s="1369" t="s">
        <v>2748</v>
      </c>
      <c r="D107" s="1239"/>
      <c r="E107" s="1240" t="s">
        <v>2747</v>
      </c>
      <c r="F107" s="1370"/>
      <c r="G107" s="1369" t="s">
        <v>2748</v>
      </c>
      <c r="H107" s="1239"/>
      <c r="I107" s="1240" t="s">
        <v>2747</v>
      </c>
      <c r="J107" s="878"/>
      <c r="K107" s="878"/>
      <c r="L107" s="3267"/>
      <c r="M107" s="3267"/>
      <c r="N107" s="3267"/>
      <c r="O107" s="3267"/>
      <c r="P107" s="3267"/>
      <c r="Q107" s="3267"/>
      <c r="R107" s="3267"/>
      <c r="S107" s="3267"/>
      <c r="T107" s="3267"/>
      <c r="U107" s="3267"/>
      <c r="V107" s="3267"/>
      <c r="W107" s="3244"/>
      <c r="X107" s="3245"/>
      <c r="Y107" s="1241" t="s">
        <v>2746</v>
      </c>
    </row>
    <row r="108" spans="2:27" ht="24.75" customHeight="1">
      <c r="B108" s="1370"/>
      <c r="C108" s="1369" t="s">
        <v>2748</v>
      </c>
      <c r="D108" s="1239"/>
      <c r="E108" s="1240" t="s">
        <v>2747</v>
      </c>
      <c r="F108" s="1370"/>
      <c r="G108" s="1369" t="s">
        <v>2748</v>
      </c>
      <c r="H108" s="1239"/>
      <c r="I108" s="1240" t="s">
        <v>2747</v>
      </c>
      <c r="J108" s="878"/>
      <c r="K108" s="878"/>
      <c r="L108" s="3267"/>
      <c r="M108" s="3267"/>
      <c r="N108" s="3267"/>
      <c r="O108" s="3267"/>
      <c r="P108" s="3267"/>
      <c r="Q108" s="3267"/>
      <c r="R108" s="3267"/>
      <c r="S108" s="3267"/>
      <c r="T108" s="3267"/>
      <c r="U108" s="3267"/>
      <c r="V108" s="3267"/>
      <c r="W108" s="3268"/>
      <c r="X108" s="3269"/>
      <c r="Y108" s="1240" t="s">
        <v>2746</v>
      </c>
    </row>
    <row r="109" spans="2:27" ht="24.75" customHeight="1">
      <c r="B109" s="1370"/>
      <c r="C109" s="1369" t="s">
        <v>2748</v>
      </c>
      <c r="D109" s="1239"/>
      <c r="E109" s="1240" t="s">
        <v>2747</v>
      </c>
      <c r="F109" s="1370"/>
      <c r="G109" s="1369" t="s">
        <v>2748</v>
      </c>
      <c r="H109" s="1239"/>
      <c r="I109" s="1240" t="s">
        <v>2747</v>
      </c>
      <c r="J109" s="878"/>
      <c r="K109" s="878"/>
      <c r="L109" s="3267"/>
      <c r="M109" s="3267"/>
      <c r="N109" s="3267"/>
      <c r="O109" s="3267"/>
      <c r="P109" s="3267"/>
      <c r="Q109" s="3267"/>
      <c r="R109" s="3267"/>
      <c r="S109" s="3267"/>
      <c r="T109" s="3267"/>
      <c r="U109" s="3267"/>
      <c r="V109" s="3267"/>
      <c r="W109" s="3244"/>
      <c r="X109" s="3245"/>
      <c r="Y109" s="1241" t="s">
        <v>2746</v>
      </c>
    </row>
    <row r="110" spans="2:27" ht="24.75" customHeight="1">
      <c r="B110" s="1370"/>
      <c r="C110" s="1369" t="s">
        <v>2748</v>
      </c>
      <c r="D110" s="1239"/>
      <c r="E110" s="1240" t="s">
        <v>2747</v>
      </c>
      <c r="F110" s="1370"/>
      <c r="G110" s="1369" t="s">
        <v>2748</v>
      </c>
      <c r="H110" s="1239"/>
      <c r="I110" s="1240" t="s">
        <v>2747</v>
      </c>
      <c r="J110" s="878"/>
      <c r="K110" s="878"/>
      <c r="L110" s="3267"/>
      <c r="M110" s="3267"/>
      <c r="N110" s="3267"/>
      <c r="O110" s="3267"/>
      <c r="P110" s="3267"/>
      <c r="Q110" s="3267"/>
      <c r="R110" s="3267"/>
      <c r="S110" s="3267"/>
      <c r="T110" s="3267"/>
      <c r="U110" s="3267"/>
      <c r="V110" s="3267"/>
      <c r="W110" s="3268"/>
      <c r="X110" s="3269"/>
      <c r="Y110" s="1240" t="s">
        <v>2746</v>
      </c>
    </row>
    <row r="111" spans="2:27" ht="24.75" customHeight="1">
      <c r="B111" s="1370"/>
      <c r="C111" s="1369" t="s">
        <v>2748</v>
      </c>
      <c r="D111" s="1239"/>
      <c r="E111" s="1240" t="s">
        <v>2747</v>
      </c>
      <c r="F111" s="1370"/>
      <c r="G111" s="1369" t="s">
        <v>2748</v>
      </c>
      <c r="H111" s="1239"/>
      <c r="I111" s="1240" t="s">
        <v>2747</v>
      </c>
      <c r="J111" s="878"/>
      <c r="K111" s="878"/>
      <c r="L111" s="3267"/>
      <c r="M111" s="3267"/>
      <c r="N111" s="3267"/>
      <c r="O111" s="3267"/>
      <c r="P111" s="3267"/>
      <c r="Q111" s="3267"/>
      <c r="R111" s="3267"/>
      <c r="S111" s="3267"/>
      <c r="T111" s="3267"/>
      <c r="U111" s="3267"/>
      <c r="V111" s="3267"/>
      <c r="W111" s="3244"/>
      <c r="X111" s="3245"/>
      <c r="Y111" s="1241" t="s">
        <v>2746</v>
      </c>
    </row>
    <row r="112" spans="2:27" ht="24.75" customHeight="1">
      <c r="B112" s="1370"/>
      <c r="C112" s="1369" t="s">
        <v>2748</v>
      </c>
      <c r="D112" s="1239"/>
      <c r="E112" s="1240" t="s">
        <v>2747</v>
      </c>
      <c r="F112" s="1370"/>
      <c r="G112" s="1369" t="s">
        <v>2748</v>
      </c>
      <c r="H112" s="1239"/>
      <c r="I112" s="1240" t="s">
        <v>2747</v>
      </c>
      <c r="J112" s="878"/>
      <c r="K112" s="878"/>
      <c r="L112" s="3267"/>
      <c r="M112" s="3267"/>
      <c r="N112" s="3267"/>
      <c r="O112" s="3267"/>
      <c r="P112" s="3267"/>
      <c r="Q112" s="3267"/>
      <c r="R112" s="3267"/>
      <c r="S112" s="3267"/>
      <c r="T112" s="3267"/>
      <c r="U112" s="3267"/>
      <c r="V112" s="3267"/>
      <c r="W112" s="3268"/>
      <c r="X112" s="3269"/>
      <c r="Y112" s="1240" t="s">
        <v>2746</v>
      </c>
    </row>
    <row r="113" spans="2:4" ht="15" customHeight="1">
      <c r="B113" s="1234" t="s">
        <v>2745</v>
      </c>
    </row>
    <row r="114" spans="2:4" ht="15" customHeight="1">
      <c r="C114" s="1234" t="s">
        <v>2744</v>
      </c>
    </row>
    <row r="115" spans="2:4" ht="15" customHeight="1">
      <c r="C115" s="1234" t="s">
        <v>2743</v>
      </c>
    </row>
    <row r="116" spans="2:4" ht="15" customHeight="1">
      <c r="D116" s="1234" t="s">
        <v>2742</v>
      </c>
    </row>
    <row r="117" spans="2:4" ht="15" customHeight="1">
      <c r="D117" s="1234" t="s">
        <v>2741</v>
      </c>
    </row>
    <row r="118" spans="2:4" ht="15" customHeight="1">
      <c r="C118" s="1234" t="s">
        <v>2740</v>
      </c>
    </row>
  </sheetData>
  <sheetProtection selectLockedCells="1" selectUnlockedCells="1"/>
  <mergeCells count="265">
    <mergeCell ref="W109:X109"/>
    <mergeCell ref="L110:N110"/>
    <mergeCell ref="O110:P110"/>
    <mergeCell ref="Q110:R110"/>
    <mergeCell ref="S110:T110"/>
    <mergeCell ref="U110:V110"/>
    <mergeCell ref="W110:X110"/>
    <mergeCell ref="L112:N112"/>
    <mergeCell ref="O112:P112"/>
    <mergeCell ref="Q112:R112"/>
    <mergeCell ref="S112:T112"/>
    <mergeCell ref="U112:V112"/>
    <mergeCell ref="W112:X112"/>
    <mergeCell ref="Q109:R109"/>
    <mergeCell ref="S109:T109"/>
    <mergeCell ref="B98:E98"/>
    <mergeCell ref="B99:E102"/>
    <mergeCell ref="F99:I102"/>
    <mergeCell ref="U111:V111"/>
    <mergeCell ref="W111:X111"/>
    <mergeCell ref="L111:N111"/>
    <mergeCell ref="O111:P111"/>
    <mergeCell ref="Q111:R111"/>
    <mergeCell ref="S111:T111"/>
    <mergeCell ref="U107:V107"/>
    <mergeCell ref="W107:X107"/>
    <mergeCell ref="L108:N108"/>
    <mergeCell ref="O108:P108"/>
    <mergeCell ref="Q108:R108"/>
    <mergeCell ref="S108:T108"/>
    <mergeCell ref="U108:V108"/>
    <mergeCell ref="W108:X108"/>
    <mergeCell ref="L107:N107"/>
    <mergeCell ref="O107:P107"/>
    <mergeCell ref="Q105:R105"/>
    <mergeCell ref="S105:T105"/>
    <mergeCell ref="L109:N109"/>
    <mergeCell ref="O109:P109"/>
    <mergeCell ref="U109:V109"/>
    <mergeCell ref="Q107:R107"/>
    <mergeCell ref="S107:T107"/>
    <mergeCell ref="U105:V105"/>
    <mergeCell ref="W105:X105"/>
    <mergeCell ref="L106:N106"/>
    <mergeCell ref="O106:P106"/>
    <mergeCell ref="Q106:R106"/>
    <mergeCell ref="S106:T106"/>
    <mergeCell ref="U106:V106"/>
    <mergeCell ref="W106:X106"/>
    <mergeCell ref="L105:N105"/>
    <mergeCell ref="O105:P105"/>
    <mergeCell ref="L104:N104"/>
    <mergeCell ref="O104:P104"/>
    <mergeCell ref="Q104:R104"/>
    <mergeCell ref="S104:T104"/>
    <mergeCell ref="U104:V104"/>
    <mergeCell ref="W104:X104"/>
    <mergeCell ref="L103:N103"/>
    <mergeCell ref="O103:P103"/>
    <mergeCell ref="Q103:R103"/>
    <mergeCell ref="S103:T103"/>
    <mergeCell ref="U103:V103"/>
    <mergeCell ref="W99:Y102"/>
    <mergeCell ref="W95:X95"/>
    <mergeCell ref="L93:N93"/>
    <mergeCell ref="O93:P93"/>
    <mergeCell ref="Q93:R93"/>
    <mergeCell ref="S93:T93"/>
    <mergeCell ref="W93:X93"/>
    <mergeCell ref="W94:X94"/>
    <mergeCell ref="W103:X103"/>
    <mergeCell ref="J99:J102"/>
    <mergeCell ref="K99:K102"/>
    <mergeCell ref="L99:N102"/>
    <mergeCell ref="O99:P102"/>
    <mergeCell ref="Q99:R102"/>
    <mergeCell ref="L95:N95"/>
    <mergeCell ref="Q91:R91"/>
    <mergeCell ref="S91:T91"/>
    <mergeCell ref="U93:V93"/>
    <mergeCell ref="L94:N94"/>
    <mergeCell ref="O94:P94"/>
    <mergeCell ref="Q94:R94"/>
    <mergeCell ref="S94:T94"/>
    <mergeCell ref="U94:V94"/>
    <mergeCell ref="U91:V91"/>
    <mergeCell ref="U95:V95"/>
    <mergeCell ref="O95:P95"/>
    <mergeCell ref="Q95:R95"/>
    <mergeCell ref="S95:T95"/>
    <mergeCell ref="S99:T102"/>
    <mergeCell ref="U99:V102"/>
    <mergeCell ref="W91:X91"/>
    <mergeCell ref="L92:N92"/>
    <mergeCell ref="O92:P92"/>
    <mergeCell ref="Q92:R92"/>
    <mergeCell ref="S92:T92"/>
    <mergeCell ref="U92:V92"/>
    <mergeCell ref="W92:X92"/>
    <mergeCell ref="L91:N91"/>
    <mergeCell ref="O91:P91"/>
    <mergeCell ref="L90:N90"/>
    <mergeCell ref="O90:P90"/>
    <mergeCell ref="Q90:R90"/>
    <mergeCell ref="S90:T90"/>
    <mergeCell ref="U90:V90"/>
    <mergeCell ref="W90:X90"/>
    <mergeCell ref="L87:N87"/>
    <mergeCell ref="O87:P87"/>
    <mergeCell ref="Q87:R87"/>
    <mergeCell ref="S87:T87"/>
    <mergeCell ref="U89:V89"/>
    <mergeCell ref="W89:X89"/>
    <mergeCell ref="L89:N89"/>
    <mergeCell ref="O89:P89"/>
    <mergeCell ref="Q89:R89"/>
    <mergeCell ref="S89:T89"/>
    <mergeCell ref="U87:V87"/>
    <mergeCell ref="W87:X87"/>
    <mergeCell ref="L88:N88"/>
    <mergeCell ref="O88:P88"/>
    <mergeCell ref="Q88:R88"/>
    <mergeCell ref="S88:T88"/>
    <mergeCell ref="U88:V88"/>
    <mergeCell ref="W88:X88"/>
    <mergeCell ref="L86:N86"/>
    <mergeCell ref="O86:P86"/>
    <mergeCell ref="Q86:R86"/>
    <mergeCell ref="S86:T86"/>
    <mergeCell ref="U86:V86"/>
    <mergeCell ref="W86:X86"/>
    <mergeCell ref="B82:E85"/>
    <mergeCell ref="F82:I85"/>
    <mergeCell ref="J82:J85"/>
    <mergeCell ref="K82:K85"/>
    <mergeCell ref="L82:N85"/>
    <mergeCell ref="O82:P85"/>
    <mergeCell ref="W82:Y85"/>
    <mergeCell ref="Q82:R85"/>
    <mergeCell ref="S82:T85"/>
    <mergeCell ref="U82:V85"/>
    <mergeCell ref="U77:V77"/>
    <mergeCell ref="W77:X77"/>
    <mergeCell ref="L78:N78"/>
    <mergeCell ref="O78:P78"/>
    <mergeCell ref="Q78:R78"/>
    <mergeCell ref="S78:T78"/>
    <mergeCell ref="U78:V78"/>
    <mergeCell ref="W78:X78"/>
    <mergeCell ref="L77:N77"/>
    <mergeCell ref="O77:P77"/>
    <mergeCell ref="L70:N70"/>
    <mergeCell ref="O70:P70"/>
    <mergeCell ref="B81:E81"/>
    <mergeCell ref="L76:N76"/>
    <mergeCell ref="O76:P76"/>
    <mergeCell ref="Q76:R76"/>
    <mergeCell ref="S76:T76"/>
    <mergeCell ref="U76:V76"/>
    <mergeCell ref="W76:X76"/>
    <mergeCell ref="L73:N73"/>
    <mergeCell ref="O73:P73"/>
    <mergeCell ref="Q73:R73"/>
    <mergeCell ref="S73:T73"/>
    <mergeCell ref="U75:V75"/>
    <mergeCell ref="W75:X75"/>
    <mergeCell ref="L75:N75"/>
    <mergeCell ref="O75:P75"/>
    <mergeCell ref="Q75:R75"/>
    <mergeCell ref="S75:T75"/>
    <mergeCell ref="Q77:R77"/>
    <mergeCell ref="S77:T77"/>
    <mergeCell ref="Q71:R71"/>
    <mergeCell ref="S71:T71"/>
    <mergeCell ref="U73:V73"/>
    <mergeCell ref="W73:X73"/>
    <mergeCell ref="L74:N74"/>
    <mergeCell ref="O74:P74"/>
    <mergeCell ref="Q74:R74"/>
    <mergeCell ref="S74:T74"/>
    <mergeCell ref="U74:V74"/>
    <mergeCell ref="W74:X74"/>
    <mergeCell ref="U71:V71"/>
    <mergeCell ref="W71:X71"/>
    <mergeCell ref="L72:N72"/>
    <mergeCell ref="O72:P72"/>
    <mergeCell ref="Q72:R72"/>
    <mergeCell ref="S72:T72"/>
    <mergeCell ref="U72:V72"/>
    <mergeCell ref="W72:X72"/>
    <mergeCell ref="L71:N71"/>
    <mergeCell ref="O71:P71"/>
    <mergeCell ref="Q70:R70"/>
    <mergeCell ref="S70:T70"/>
    <mergeCell ref="U70:V70"/>
    <mergeCell ref="W70:X70"/>
    <mergeCell ref="B43:B44"/>
    <mergeCell ref="W43:X44"/>
    <mergeCell ref="Y43:Y44"/>
    <mergeCell ref="B65:E68"/>
    <mergeCell ref="F65:I68"/>
    <mergeCell ref="J65:J68"/>
    <mergeCell ref="K65:K68"/>
    <mergeCell ref="L65:N68"/>
    <mergeCell ref="O65:P68"/>
    <mergeCell ref="B64:E64"/>
    <mergeCell ref="Q65:R68"/>
    <mergeCell ref="S65:T68"/>
    <mergeCell ref="U65:V68"/>
    <mergeCell ref="W65:Y68"/>
    <mergeCell ref="L69:N69"/>
    <mergeCell ref="O69:P69"/>
    <mergeCell ref="Q69:R69"/>
    <mergeCell ref="S69:T69"/>
    <mergeCell ref="U69:V69"/>
    <mergeCell ref="W69:X69"/>
    <mergeCell ref="B36:B37"/>
    <mergeCell ref="W36:X37"/>
    <mergeCell ref="Y36:Y37"/>
    <mergeCell ref="B38:B39"/>
    <mergeCell ref="W38:X39"/>
    <mergeCell ref="Y38:Y39"/>
    <mergeCell ref="C40:D42"/>
    <mergeCell ref="E40:E42"/>
    <mergeCell ref="F40:H42"/>
    <mergeCell ref="I40:I42"/>
    <mergeCell ref="J40:K42"/>
    <mergeCell ref="L40:M42"/>
    <mergeCell ref="B34:B35"/>
    <mergeCell ref="W34:X35"/>
    <mergeCell ref="Y34:Y35"/>
    <mergeCell ref="F15:I15"/>
    <mergeCell ref="K15:L15"/>
    <mergeCell ref="O15:Q15"/>
    <mergeCell ref="S15:T15"/>
    <mergeCell ref="B8:G8"/>
    <mergeCell ref="B7:G7"/>
    <mergeCell ref="B11:H11"/>
    <mergeCell ref="B18:B25"/>
    <mergeCell ref="W18:X25"/>
    <mergeCell ref="Y18:Y25"/>
    <mergeCell ref="B28:B29"/>
    <mergeCell ref="W28:X29"/>
    <mergeCell ref="Y28:Y29"/>
    <mergeCell ref="B30:B31"/>
    <mergeCell ref="W30:X31"/>
    <mergeCell ref="Y30:Y31"/>
    <mergeCell ref="B32:B33"/>
    <mergeCell ref="W32:X33"/>
    <mergeCell ref="Y32:Y33"/>
    <mergeCell ref="B6:G6"/>
    <mergeCell ref="B13:Y13"/>
    <mergeCell ref="B26:B27"/>
    <mergeCell ref="W26:X27"/>
    <mergeCell ref="Y26:Y27"/>
    <mergeCell ref="T7:U7"/>
    <mergeCell ref="H8:U8"/>
    <mergeCell ref="A4:Y4"/>
    <mergeCell ref="H6:U6"/>
    <mergeCell ref="H7:I7"/>
    <mergeCell ref="J7:K7"/>
    <mergeCell ref="L7:M7"/>
    <mergeCell ref="N7:O7"/>
    <mergeCell ref="P7:Q7"/>
    <mergeCell ref="R7:S7"/>
  </mergeCells>
  <phoneticPr fontId="1"/>
  <pageMargins left="0.47244094488188981" right="0.11811023622047245" top="0.27559055118110237" bottom="0.23622047244094491" header="0.31496062992125984" footer="0.31496062992125984"/>
  <pageSetup paperSize="9" scale="88" orientation="portrait" r:id="rId1"/>
  <rowBreaks count="2" manualBreakCount="2">
    <brk id="44" max="24" man="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62177" r:id="rId4" name="Check Box 1">
              <controlPr defaultSize="0" autoFill="0" autoLine="0" autoPict="0">
                <anchor moveWithCells="1">
                  <from>
                    <xdr:col>8</xdr:col>
                    <xdr:colOff>76200</xdr:colOff>
                    <xdr:row>10</xdr:row>
                    <xdr:rowOff>0</xdr:rowOff>
                  </from>
                  <to>
                    <xdr:col>9</xdr:col>
                    <xdr:colOff>76200</xdr:colOff>
                    <xdr:row>11</xdr:row>
                    <xdr:rowOff>0</xdr:rowOff>
                  </to>
                </anchor>
              </controlPr>
            </control>
          </mc:Choice>
        </mc:AlternateContent>
        <mc:AlternateContent xmlns:mc="http://schemas.openxmlformats.org/markup-compatibility/2006">
          <mc:Choice Requires="x14">
            <control shapeId="562178" r:id="rId5" name="Check Box 2">
              <controlPr defaultSize="0" autoFill="0" autoLine="0" autoPict="0">
                <anchor moveWithCells="1">
                  <from>
                    <xdr:col>10</xdr:col>
                    <xdr:colOff>0</xdr:colOff>
                    <xdr:row>10</xdr:row>
                    <xdr:rowOff>0</xdr:rowOff>
                  </from>
                  <to>
                    <xdr:col>11</xdr:col>
                    <xdr:colOff>95250</xdr:colOff>
                    <xdr:row>11</xdr:row>
                    <xdr:rowOff>0</xdr:rowOff>
                  </to>
                </anchor>
              </controlPr>
            </control>
          </mc:Choice>
        </mc:AlternateContent>
        <mc:AlternateContent xmlns:mc="http://schemas.openxmlformats.org/markup-compatibility/2006">
          <mc:Choice Requires="x14">
            <control shapeId="562179" r:id="rId6" name="Check Box 3">
              <controlPr defaultSize="0" autoFill="0" autoLine="0" autoPict="0">
                <anchor moveWithCells="1">
                  <from>
                    <xdr:col>12</xdr:col>
                    <xdr:colOff>0</xdr:colOff>
                    <xdr:row>10</xdr:row>
                    <xdr:rowOff>0</xdr:rowOff>
                  </from>
                  <to>
                    <xdr:col>13</xdr:col>
                    <xdr:colOff>95250</xdr:colOff>
                    <xdr:row>11</xdr:row>
                    <xdr:rowOff>0</xdr:rowOff>
                  </to>
                </anchor>
              </controlPr>
            </control>
          </mc:Choice>
        </mc:AlternateContent>
        <mc:AlternateContent xmlns:mc="http://schemas.openxmlformats.org/markup-compatibility/2006">
          <mc:Choice Requires="x14">
            <control shapeId="562180" r:id="rId7" name="Check Box 4">
              <controlPr defaultSize="0" autoFill="0" autoLine="0" autoPict="0">
                <anchor moveWithCells="1">
                  <from>
                    <xdr:col>5</xdr:col>
                    <xdr:colOff>0</xdr:colOff>
                    <xdr:row>63</xdr:row>
                    <xdr:rowOff>0</xdr:rowOff>
                  </from>
                  <to>
                    <xdr:col>6</xdr:col>
                    <xdr:colOff>161925</xdr:colOff>
                    <xdr:row>64</xdr:row>
                    <xdr:rowOff>0</xdr:rowOff>
                  </to>
                </anchor>
              </controlPr>
            </control>
          </mc:Choice>
        </mc:AlternateContent>
        <mc:AlternateContent xmlns:mc="http://schemas.openxmlformats.org/markup-compatibility/2006">
          <mc:Choice Requires="x14">
            <control shapeId="562181" r:id="rId8" name="Check Box 5">
              <controlPr defaultSize="0" autoFill="0" autoLine="0" autoPict="0">
                <anchor moveWithCells="1">
                  <from>
                    <xdr:col>7</xdr:col>
                    <xdr:colOff>0</xdr:colOff>
                    <xdr:row>63</xdr:row>
                    <xdr:rowOff>0</xdr:rowOff>
                  </from>
                  <to>
                    <xdr:col>8</xdr:col>
                    <xdr:colOff>161925</xdr:colOff>
                    <xdr:row>64</xdr:row>
                    <xdr:rowOff>0</xdr:rowOff>
                  </to>
                </anchor>
              </controlPr>
            </control>
          </mc:Choice>
        </mc:AlternateContent>
        <mc:AlternateContent xmlns:mc="http://schemas.openxmlformats.org/markup-compatibility/2006">
          <mc:Choice Requires="x14">
            <control shapeId="562182" r:id="rId9" name="Check Box 6">
              <controlPr defaultSize="0" autoFill="0" autoLine="0" autoPict="0">
                <anchor moveWithCells="1">
                  <from>
                    <xdr:col>5</xdr:col>
                    <xdr:colOff>0</xdr:colOff>
                    <xdr:row>80</xdr:row>
                    <xdr:rowOff>0</xdr:rowOff>
                  </from>
                  <to>
                    <xdr:col>6</xdr:col>
                    <xdr:colOff>161925</xdr:colOff>
                    <xdr:row>81</xdr:row>
                    <xdr:rowOff>0</xdr:rowOff>
                  </to>
                </anchor>
              </controlPr>
            </control>
          </mc:Choice>
        </mc:AlternateContent>
        <mc:AlternateContent xmlns:mc="http://schemas.openxmlformats.org/markup-compatibility/2006">
          <mc:Choice Requires="x14">
            <control shapeId="562183" r:id="rId10" name="Check Box 7">
              <controlPr defaultSize="0" autoFill="0" autoLine="0" autoPict="0">
                <anchor moveWithCells="1">
                  <from>
                    <xdr:col>7</xdr:col>
                    <xdr:colOff>0</xdr:colOff>
                    <xdr:row>80</xdr:row>
                    <xdr:rowOff>0</xdr:rowOff>
                  </from>
                  <to>
                    <xdr:col>8</xdr:col>
                    <xdr:colOff>161925</xdr:colOff>
                    <xdr:row>81</xdr:row>
                    <xdr:rowOff>0</xdr:rowOff>
                  </to>
                </anchor>
              </controlPr>
            </control>
          </mc:Choice>
        </mc:AlternateContent>
        <mc:AlternateContent xmlns:mc="http://schemas.openxmlformats.org/markup-compatibility/2006">
          <mc:Choice Requires="x14">
            <control shapeId="562184" r:id="rId11" name="Check Box 8">
              <controlPr defaultSize="0" autoFill="0" autoLine="0" autoPict="0">
                <anchor moveWithCells="1">
                  <from>
                    <xdr:col>5</xdr:col>
                    <xdr:colOff>0</xdr:colOff>
                    <xdr:row>97</xdr:row>
                    <xdr:rowOff>0</xdr:rowOff>
                  </from>
                  <to>
                    <xdr:col>6</xdr:col>
                    <xdr:colOff>161925</xdr:colOff>
                    <xdr:row>98</xdr:row>
                    <xdr:rowOff>0</xdr:rowOff>
                  </to>
                </anchor>
              </controlPr>
            </control>
          </mc:Choice>
        </mc:AlternateContent>
        <mc:AlternateContent xmlns:mc="http://schemas.openxmlformats.org/markup-compatibility/2006">
          <mc:Choice Requires="x14">
            <control shapeId="562185" r:id="rId12" name="Check Box 9">
              <controlPr defaultSize="0" autoFill="0" autoLine="0" autoPict="0">
                <anchor moveWithCells="1">
                  <from>
                    <xdr:col>7</xdr:col>
                    <xdr:colOff>0</xdr:colOff>
                    <xdr:row>97</xdr:row>
                    <xdr:rowOff>0</xdr:rowOff>
                  </from>
                  <to>
                    <xdr:col>8</xdr:col>
                    <xdr:colOff>161925</xdr:colOff>
                    <xdr:row>98</xdr:row>
                    <xdr:rowOff>0</xdr:rowOff>
                  </to>
                </anchor>
              </controlPr>
            </control>
          </mc:Choice>
        </mc:AlternateContent>
        <mc:AlternateContent xmlns:mc="http://schemas.openxmlformats.org/markup-compatibility/2006">
          <mc:Choice Requires="x14">
            <control shapeId="562186" r:id="rId13" name="Check Box 10">
              <controlPr defaultSize="0" autoFill="0" autoLine="0" autoPict="0">
                <anchor moveWithCells="1">
                  <from>
                    <xdr:col>1</xdr:col>
                    <xdr:colOff>0</xdr:colOff>
                    <xdr:row>68</xdr:row>
                    <xdr:rowOff>0</xdr:rowOff>
                  </from>
                  <to>
                    <xdr:col>2</xdr:col>
                    <xdr:colOff>161925</xdr:colOff>
                    <xdr:row>69</xdr:row>
                    <xdr:rowOff>0</xdr:rowOff>
                  </to>
                </anchor>
              </controlPr>
            </control>
          </mc:Choice>
        </mc:AlternateContent>
        <mc:AlternateContent xmlns:mc="http://schemas.openxmlformats.org/markup-compatibility/2006">
          <mc:Choice Requires="x14">
            <control shapeId="562187" r:id="rId14" name="Check Box 11">
              <controlPr defaultSize="0" autoFill="0" autoLine="0" autoPict="0">
                <anchor moveWithCells="1">
                  <from>
                    <xdr:col>3</xdr:col>
                    <xdr:colOff>0</xdr:colOff>
                    <xdr:row>68</xdr:row>
                    <xdr:rowOff>0</xdr:rowOff>
                  </from>
                  <to>
                    <xdr:col>4</xdr:col>
                    <xdr:colOff>161925</xdr:colOff>
                    <xdr:row>69</xdr:row>
                    <xdr:rowOff>0</xdr:rowOff>
                  </to>
                </anchor>
              </controlPr>
            </control>
          </mc:Choice>
        </mc:AlternateContent>
        <mc:AlternateContent xmlns:mc="http://schemas.openxmlformats.org/markup-compatibility/2006">
          <mc:Choice Requires="x14">
            <control shapeId="562188" r:id="rId15" name="Check Box 12">
              <controlPr defaultSize="0" autoFill="0" autoLine="0" autoPict="0">
                <anchor moveWithCells="1">
                  <from>
                    <xdr:col>5</xdr:col>
                    <xdr:colOff>0</xdr:colOff>
                    <xdr:row>68</xdr:row>
                    <xdr:rowOff>0</xdr:rowOff>
                  </from>
                  <to>
                    <xdr:col>6</xdr:col>
                    <xdr:colOff>161925</xdr:colOff>
                    <xdr:row>69</xdr:row>
                    <xdr:rowOff>0</xdr:rowOff>
                  </to>
                </anchor>
              </controlPr>
            </control>
          </mc:Choice>
        </mc:AlternateContent>
        <mc:AlternateContent xmlns:mc="http://schemas.openxmlformats.org/markup-compatibility/2006">
          <mc:Choice Requires="x14">
            <control shapeId="562189" r:id="rId16" name="Check Box 13">
              <controlPr defaultSize="0" autoFill="0" autoLine="0" autoPict="0">
                <anchor moveWithCells="1">
                  <from>
                    <xdr:col>7</xdr:col>
                    <xdr:colOff>0</xdr:colOff>
                    <xdr:row>68</xdr:row>
                    <xdr:rowOff>0</xdr:rowOff>
                  </from>
                  <to>
                    <xdr:col>8</xdr:col>
                    <xdr:colOff>161925</xdr:colOff>
                    <xdr:row>69</xdr:row>
                    <xdr:rowOff>0</xdr:rowOff>
                  </to>
                </anchor>
              </controlPr>
            </control>
          </mc:Choice>
        </mc:AlternateContent>
        <mc:AlternateContent xmlns:mc="http://schemas.openxmlformats.org/markup-compatibility/2006">
          <mc:Choice Requires="x14">
            <control shapeId="562190" r:id="rId17" name="Check Box 14">
              <controlPr defaultSize="0" autoFill="0" autoLine="0" autoPict="0">
                <anchor moveWithCells="1">
                  <from>
                    <xdr:col>1</xdr:col>
                    <xdr:colOff>0</xdr:colOff>
                    <xdr:row>70</xdr:row>
                    <xdr:rowOff>0</xdr:rowOff>
                  </from>
                  <to>
                    <xdr:col>2</xdr:col>
                    <xdr:colOff>161925</xdr:colOff>
                    <xdr:row>71</xdr:row>
                    <xdr:rowOff>0</xdr:rowOff>
                  </to>
                </anchor>
              </controlPr>
            </control>
          </mc:Choice>
        </mc:AlternateContent>
        <mc:AlternateContent xmlns:mc="http://schemas.openxmlformats.org/markup-compatibility/2006">
          <mc:Choice Requires="x14">
            <control shapeId="562191" r:id="rId18" name="Check Box 15">
              <controlPr defaultSize="0" autoFill="0" autoLine="0" autoPict="0">
                <anchor moveWithCells="1">
                  <from>
                    <xdr:col>3</xdr:col>
                    <xdr:colOff>0</xdr:colOff>
                    <xdr:row>70</xdr:row>
                    <xdr:rowOff>0</xdr:rowOff>
                  </from>
                  <to>
                    <xdr:col>4</xdr:col>
                    <xdr:colOff>161925</xdr:colOff>
                    <xdr:row>71</xdr:row>
                    <xdr:rowOff>0</xdr:rowOff>
                  </to>
                </anchor>
              </controlPr>
            </control>
          </mc:Choice>
        </mc:AlternateContent>
        <mc:AlternateContent xmlns:mc="http://schemas.openxmlformats.org/markup-compatibility/2006">
          <mc:Choice Requires="x14">
            <control shapeId="562192" r:id="rId19" name="Check Box 16">
              <controlPr defaultSize="0" autoFill="0" autoLine="0" autoPict="0">
                <anchor moveWithCells="1">
                  <from>
                    <xdr:col>5</xdr:col>
                    <xdr:colOff>0</xdr:colOff>
                    <xdr:row>70</xdr:row>
                    <xdr:rowOff>0</xdr:rowOff>
                  </from>
                  <to>
                    <xdr:col>6</xdr:col>
                    <xdr:colOff>161925</xdr:colOff>
                    <xdr:row>71</xdr:row>
                    <xdr:rowOff>0</xdr:rowOff>
                  </to>
                </anchor>
              </controlPr>
            </control>
          </mc:Choice>
        </mc:AlternateContent>
        <mc:AlternateContent xmlns:mc="http://schemas.openxmlformats.org/markup-compatibility/2006">
          <mc:Choice Requires="x14">
            <control shapeId="562193" r:id="rId20" name="Check Box 17">
              <controlPr defaultSize="0" autoFill="0" autoLine="0" autoPict="0">
                <anchor moveWithCells="1">
                  <from>
                    <xdr:col>7</xdr:col>
                    <xdr:colOff>0</xdr:colOff>
                    <xdr:row>70</xdr:row>
                    <xdr:rowOff>0</xdr:rowOff>
                  </from>
                  <to>
                    <xdr:col>8</xdr:col>
                    <xdr:colOff>161925</xdr:colOff>
                    <xdr:row>71</xdr:row>
                    <xdr:rowOff>0</xdr:rowOff>
                  </to>
                </anchor>
              </controlPr>
            </control>
          </mc:Choice>
        </mc:AlternateContent>
        <mc:AlternateContent xmlns:mc="http://schemas.openxmlformats.org/markup-compatibility/2006">
          <mc:Choice Requires="x14">
            <control shapeId="562194" r:id="rId21" name="Check Box 18">
              <controlPr defaultSize="0" autoFill="0" autoLine="0" autoPict="0">
                <anchor moveWithCells="1">
                  <from>
                    <xdr:col>1</xdr:col>
                    <xdr:colOff>0</xdr:colOff>
                    <xdr:row>71</xdr:row>
                    <xdr:rowOff>0</xdr:rowOff>
                  </from>
                  <to>
                    <xdr:col>2</xdr:col>
                    <xdr:colOff>161925</xdr:colOff>
                    <xdr:row>72</xdr:row>
                    <xdr:rowOff>0</xdr:rowOff>
                  </to>
                </anchor>
              </controlPr>
            </control>
          </mc:Choice>
        </mc:AlternateContent>
        <mc:AlternateContent xmlns:mc="http://schemas.openxmlformats.org/markup-compatibility/2006">
          <mc:Choice Requires="x14">
            <control shapeId="562195" r:id="rId22" name="Check Box 19">
              <controlPr defaultSize="0" autoFill="0" autoLine="0" autoPict="0">
                <anchor moveWithCells="1">
                  <from>
                    <xdr:col>3</xdr:col>
                    <xdr:colOff>0</xdr:colOff>
                    <xdr:row>71</xdr:row>
                    <xdr:rowOff>0</xdr:rowOff>
                  </from>
                  <to>
                    <xdr:col>4</xdr:col>
                    <xdr:colOff>161925</xdr:colOff>
                    <xdr:row>72</xdr:row>
                    <xdr:rowOff>0</xdr:rowOff>
                  </to>
                </anchor>
              </controlPr>
            </control>
          </mc:Choice>
        </mc:AlternateContent>
        <mc:AlternateContent xmlns:mc="http://schemas.openxmlformats.org/markup-compatibility/2006">
          <mc:Choice Requires="x14">
            <control shapeId="562196" r:id="rId23" name="Check Box 20">
              <controlPr defaultSize="0" autoFill="0" autoLine="0" autoPict="0">
                <anchor moveWithCells="1">
                  <from>
                    <xdr:col>5</xdr:col>
                    <xdr:colOff>0</xdr:colOff>
                    <xdr:row>71</xdr:row>
                    <xdr:rowOff>0</xdr:rowOff>
                  </from>
                  <to>
                    <xdr:col>6</xdr:col>
                    <xdr:colOff>161925</xdr:colOff>
                    <xdr:row>72</xdr:row>
                    <xdr:rowOff>0</xdr:rowOff>
                  </to>
                </anchor>
              </controlPr>
            </control>
          </mc:Choice>
        </mc:AlternateContent>
        <mc:AlternateContent xmlns:mc="http://schemas.openxmlformats.org/markup-compatibility/2006">
          <mc:Choice Requires="x14">
            <control shapeId="562197" r:id="rId24" name="Check Box 21">
              <controlPr defaultSize="0" autoFill="0" autoLine="0" autoPict="0">
                <anchor moveWithCells="1">
                  <from>
                    <xdr:col>7</xdr:col>
                    <xdr:colOff>0</xdr:colOff>
                    <xdr:row>71</xdr:row>
                    <xdr:rowOff>0</xdr:rowOff>
                  </from>
                  <to>
                    <xdr:col>8</xdr:col>
                    <xdr:colOff>161925</xdr:colOff>
                    <xdr:row>72</xdr:row>
                    <xdr:rowOff>0</xdr:rowOff>
                  </to>
                </anchor>
              </controlPr>
            </control>
          </mc:Choice>
        </mc:AlternateContent>
        <mc:AlternateContent xmlns:mc="http://schemas.openxmlformats.org/markup-compatibility/2006">
          <mc:Choice Requires="x14">
            <control shapeId="562198" r:id="rId25" name="Check Box 22">
              <controlPr defaultSize="0" autoFill="0" autoLine="0" autoPict="0">
                <anchor moveWithCells="1">
                  <from>
                    <xdr:col>1</xdr:col>
                    <xdr:colOff>0</xdr:colOff>
                    <xdr:row>72</xdr:row>
                    <xdr:rowOff>0</xdr:rowOff>
                  </from>
                  <to>
                    <xdr:col>2</xdr:col>
                    <xdr:colOff>161925</xdr:colOff>
                    <xdr:row>73</xdr:row>
                    <xdr:rowOff>0</xdr:rowOff>
                  </to>
                </anchor>
              </controlPr>
            </control>
          </mc:Choice>
        </mc:AlternateContent>
        <mc:AlternateContent xmlns:mc="http://schemas.openxmlformats.org/markup-compatibility/2006">
          <mc:Choice Requires="x14">
            <control shapeId="562199" r:id="rId26" name="Check Box 23">
              <controlPr defaultSize="0" autoFill="0" autoLine="0" autoPict="0">
                <anchor moveWithCells="1">
                  <from>
                    <xdr:col>3</xdr:col>
                    <xdr:colOff>0</xdr:colOff>
                    <xdr:row>72</xdr:row>
                    <xdr:rowOff>0</xdr:rowOff>
                  </from>
                  <to>
                    <xdr:col>4</xdr:col>
                    <xdr:colOff>161925</xdr:colOff>
                    <xdr:row>73</xdr:row>
                    <xdr:rowOff>0</xdr:rowOff>
                  </to>
                </anchor>
              </controlPr>
            </control>
          </mc:Choice>
        </mc:AlternateContent>
        <mc:AlternateContent xmlns:mc="http://schemas.openxmlformats.org/markup-compatibility/2006">
          <mc:Choice Requires="x14">
            <control shapeId="562200" r:id="rId27" name="Check Box 24">
              <controlPr defaultSize="0" autoFill="0" autoLine="0" autoPict="0">
                <anchor moveWithCells="1">
                  <from>
                    <xdr:col>5</xdr:col>
                    <xdr:colOff>0</xdr:colOff>
                    <xdr:row>72</xdr:row>
                    <xdr:rowOff>0</xdr:rowOff>
                  </from>
                  <to>
                    <xdr:col>6</xdr:col>
                    <xdr:colOff>161925</xdr:colOff>
                    <xdr:row>73</xdr:row>
                    <xdr:rowOff>0</xdr:rowOff>
                  </to>
                </anchor>
              </controlPr>
            </control>
          </mc:Choice>
        </mc:AlternateContent>
        <mc:AlternateContent xmlns:mc="http://schemas.openxmlformats.org/markup-compatibility/2006">
          <mc:Choice Requires="x14">
            <control shapeId="562201" r:id="rId28" name="Check Box 25">
              <controlPr defaultSize="0" autoFill="0" autoLine="0" autoPict="0">
                <anchor moveWithCells="1">
                  <from>
                    <xdr:col>7</xdr:col>
                    <xdr:colOff>0</xdr:colOff>
                    <xdr:row>72</xdr:row>
                    <xdr:rowOff>0</xdr:rowOff>
                  </from>
                  <to>
                    <xdr:col>8</xdr:col>
                    <xdr:colOff>161925</xdr:colOff>
                    <xdr:row>73</xdr:row>
                    <xdr:rowOff>0</xdr:rowOff>
                  </to>
                </anchor>
              </controlPr>
            </control>
          </mc:Choice>
        </mc:AlternateContent>
        <mc:AlternateContent xmlns:mc="http://schemas.openxmlformats.org/markup-compatibility/2006">
          <mc:Choice Requires="x14">
            <control shapeId="562202" r:id="rId29" name="Check Box 26">
              <controlPr defaultSize="0" autoFill="0" autoLine="0" autoPict="0">
                <anchor moveWithCells="1">
                  <from>
                    <xdr:col>1</xdr:col>
                    <xdr:colOff>0</xdr:colOff>
                    <xdr:row>73</xdr:row>
                    <xdr:rowOff>0</xdr:rowOff>
                  </from>
                  <to>
                    <xdr:col>2</xdr:col>
                    <xdr:colOff>161925</xdr:colOff>
                    <xdr:row>74</xdr:row>
                    <xdr:rowOff>0</xdr:rowOff>
                  </to>
                </anchor>
              </controlPr>
            </control>
          </mc:Choice>
        </mc:AlternateContent>
        <mc:AlternateContent xmlns:mc="http://schemas.openxmlformats.org/markup-compatibility/2006">
          <mc:Choice Requires="x14">
            <control shapeId="562203" r:id="rId30" name="Check Box 27">
              <controlPr defaultSize="0" autoFill="0" autoLine="0" autoPict="0">
                <anchor moveWithCells="1">
                  <from>
                    <xdr:col>3</xdr:col>
                    <xdr:colOff>0</xdr:colOff>
                    <xdr:row>73</xdr:row>
                    <xdr:rowOff>0</xdr:rowOff>
                  </from>
                  <to>
                    <xdr:col>4</xdr:col>
                    <xdr:colOff>161925</xdr:colOff>
                    <xdr:row>74</xdr:row>
                    <xdr:rowOff>0</xdr:rowOff>
                  </to>
                </anchor>
              </controlPr>
            </control>
          </mc:Choice>
        </mc:AlternateContent>
        <mc:AlternateContent xmlns:mc="http://schemas.openxmlformats.org/markup-compatibility/2006">
          <mc:Choice Requires="x14">
            <control shapeId="562204" r:id="rId31" name="Check Box 28">
              <controlPr defaultSize="0" autoFill="0" autoLine="0" autoPict="0">
                <anchor moveWithCells="1">
                  <from>
                    <xdr:col>5</xdr:col>
                    <xdr:colOff>0</xdr:colOff>
                    <xdr:row>73</xdr:row>
                    <xdr:rowOff>0</xdr:rowOff>
                  </from>
                  <to>
                    <xdr:col>6</xdr:col>
                    <xdr:colOff>161925</xdr:colOff>
                    <xdr:row>74</xdr:row>
                    <xdr:rowOff>0</xdr:rowOff>
                  </to>
                </anchor>
              </controlPr>
            </control>
          </mc:Choice>
        </mc:AlternateContent>
        <mc:AlternateContent xmlns:mc="http://schemas.openxmlformats.org/markup-compatibility/2006">
          <mc:Choice Requires="x14">
            <control shapeId="562205" r:id="rId32" name="Check Box 29">
              <controlPr defaultSize="0" autoFill="0" autoLine="0" autoPict="0">
                <anchor moveWithCells="1">
                  <from>
                    <xdr:col>7</xdr:col>
                    <xdr:colOff>0</xdr:colOff>
                    <xdr:row>73</xdr:row>
                    <xdr:rowOff>0</xdr:rowOff>
                  </from>
                  <to>
                    <xdr:col>8</xdr:col>
                    <xdr:colOff>161925</xdr:colOff>
                    <xdr:row>74</xdr:row>
                    <xdr:rowOff>0</xdr:rowOff>
                  </to>
                </anchor>
              </controlPr>
            </control>
          </mc:Choice>
        </mc:AlternateContent>
        <mc:AlternateContent xmlns:mc="http://schemas.openxmlformats.org/markup-compatibility/2006">
          <mc:Choice Requires="x14">
            <control shapeId="562206" r:id="rId33" name="Check Box 30">
              <controlPr defaultSize="0" autoFill="0" autoLine="0" autoPict="0">
                <anchor moveWithCells="1">
                  <from>
                    <xdr:col>1</xdr:col>
                    <xdr:colOff>0</xdr:colOff>
                    <xdr:row>74</xdr:row>
                    <xdr:rowOff>0</xdr:rowOff>
                  </from>
                  <to>
                    <xdr:col>2</xdr:col>
                    <xdr:colOff>161925</xdr:colOff>
                    <xdr:row>75</xdr:row>
                    <xdr:rowOff>0</xdr:rowOff>
                  </to>
                </anchor>
              </controlPr>
            </control>
          </mc:Choice>
        </mc:AlternateContent>
        <mc:AlternateContent xmlns:mc="http://schemas.openxmlformats.org/markup-compatibility/2006">
          <mc:Choice Requires="x14">
            <control shapeId="562207" r:id="rId34" name="Check Box 31">
              <controlPr defaultSize="0" autoFill="0" autoLine="0" autoPict="0">
                <anchor moveWithCells="1">
                  <from>
                    <xdr:col>3</xdr:col>
                    <xdr:colOff>0</xdr:colOff>
                    <xdr:row>74</xdr:row>
                    <xdr:rowOff>0</xdr:rowOff>
                  </from>
                  <to>
                    <xdr:col>4</xdr:col>
                    <xdr:colOff>161925</xdr:colOff>
                    <xdr:row>75</xdr:row>
                    <xdr:rowOff>0</xdr:rowOff>
                  </to>
                </anchor>
              </controlPr>
            </control>
          </mc:Choice>
        </mc:AlternateContent>
        <mc:AlternateContent xmlns:mc="http://schemas.openxmlformats.org/markup-compatibility/2006">
          <mc:Choice Requires="x14">
            <control shapeId="562208" r:id="rId35" name="Check Box 32">
              <controlPr defaultSize="0" autoFill="0" autoLine="0" autoPict="0">
                <anchor moveWithCells="1">
                  <from>
                    <xdr:col>5</xdr:col>
                    <xdr:colOff>0</xdr:colOff>
                    <xdr:row>74</xdr:row>
                    <xdr:rowOff>0</xdr:rowOff>
                  </from>
                  <to>
                    <xdr:col>6</xdr:col>
                    <xdr:colOff>161925</xdr:colOff>
                    <xdr:row>75</xdr:row>
                    <xdr:rowOff>0</xdr:rowOff>
                  </to>
                </anchor>
              </controlPr>
            </control>
          </mc:Choice>
        </mc:AlternateContent>
        <mc:AlternateContent xmlns:mc="http://schemas.openxmlformats.org/markup-compatibility/2006">
          <mc:Choice Requires="x14">
            <control shapeId="562209" r:id="rId36" name="Check Box 33">
              <controlPr defaultSize="0" autoFill="0" autoLine="0" autoPict="0">
                <anchor moveWithCells="1">
                  <from>
                    <xdr:col>7</xdr:col>
                    <xdr:colOff>0</xdr:colOff>
                    <xdr:row>74</xdr:row>
                    <xdr:rowOff>0</xdr:rowOff>
                  </from>
                  <to>
                    <xdr:col>8</xdr:col>
                    <xdr:colOff>161925</xdr:colOff>
                    <xdr:row>75</xdr:row>
                    <xdr:rowOff>0</xdr:rowOff>
                  </to>
                </anchor>
              </controlPr>
            </control>
          </mc:Choice>
        </mc:AlternateContent>
        <mc:AlternateContent xmlns:mc="http://schemas.openxmlformats.org/markup-compatibility/2006">
          <mc:Choice Requires="x14">
            <control shapeId="562210" r:id="rId37" name="Check Box 34">
              <controlPr defaultSize="0" autoFill="0" autoLine="0" autoPict="0">
                <anchor moveWithCells="1">
                  <from>
                    <xdr:col>1</xdr:col>
                    <xdr:colOff>0</xdr:colOff>
                    <xdr:row>75</xdr:row>
                    <xdr:rowOff>0</xdr:rowOff>
                  </from>
                  <to>
                    <xdr:col>2</xdr:col>
                    <xdr:colOff>161925</xdr:colOff>
                    <xdr:row>76</xdr:row>
                    <xdr:rowOff>0</xdr:rowOff>
                  </to>
                </anchor>
              </controlPr>
            </control>
          </mc:Choice>
        </mc:AlternateContent>
        <mc:AlternateContent xmlns:mc="http://schemas.openxmlformats.org/markup-compatibility/2006">
          <mc:Choice Requires="x14">
            <control shapeId="562211" r:id="rId38" name="Check Box 35">
              <controlPr defaultSize="0" autoFill="0" autoLine="0" autoPict="0">
                <anchor moveWithCells="1">
                  <from>
                    <xdr:col>3</xdr:col>
                    <xdr:colOff>0</xdr:colOff>
                    <xdr:row>75</xdr:row>
                    <xdr:rowOff>0</xdr:rowOff>
                  </from>
                  <to>
                    <xdr:col>4</xdr:col>
                    <xdr:colOff>161925</xdr:colOff>
                    <xdr:row>76</xdr:row>
                    <xdr:rowOff>0</xdr:rowOff>
                  </to>
                </anchor>
              </controlPr>
            </control>
          </mc:Choice>
        </mc:AlternateContent>
        <mc:AlternateContent xmlns:mc="http://schemas.openxmlformats.org/markup-compatibility/2006">
          <mc:Choice Requires="x14">
            <control shapeId="562212" r:id="rId39" name="Check Box 36">
              <controlPr defaultSize="0" autoFill="0" autoLine="0" autoPict="0">
                <anchor moveWithCells="1">
                  <from>
                    <xdr:col>5</xdr:col>
                    <xdr:colOff>0</xdr:colOff>
                    <xdr:row>75</xdr:row>
                    <xdr:rowOff>0</xdr:rowOff>
                  </from>
                  <to>
                    <xdr:col>6</xdr:col>
                    <xdr:colOff>161925</xdr:colOff>
                    <xdr:row>76</xdr:row>
                    <xdr:rowOff>0</xdr:rowOff>
                  </to>
                </anchor>
              </controlPr>
            </control>
          </mc:Choice>
        </mc:AlternateContent>
        <mc:AlternateContent xmlns:mc="http://schemas.openxmlformats.org/markup-compatibility/2006">
          <mc:Choice Requires="x14">
            <control shapeId="562213" r:id="rId40" name="Check Box 37">
              <controlPr defaultSize="0" autoFill="0" autoLine="0" autoPict="0">
                <anchor moveWithCells="1">
                  <from>
                    <xdr:col>7</xdr:col>
                    <xdr:colOff>0</xdr:colOff>
                    <xdr:row>75</xdr:row>
                    <xdr:rowOff>0</xdr:rowOff>
                  </from>
                  <to>
                    <xdr:col>8</xdr:col>
                    <xdr:colOff>161925</xdr:colOff>
                    <xdr:row>76</xdr:row>
                    <xdr:rowOff>0</xdr:rowOff>
                  </to>
                </anchor>
              </controlPr>
            </control>
          </mc:Choice>
        </mc:AlternateContent>
        <mc:AlternateContent xmlns:mc="http://schemas.openxmlformats.org/markup-compatibility/2006">
          <mc:Choice Requires="x14">
            <control shapeId="562214" r:id="rId41" name="Check Box 38">
              <controlPr defaultSize="0" autoFill="0" autoLine="0" autoPict="0">
                <anchor moveWithCells="1">
                  <from>
                    <xdr:col>1</xdr:col>
                    <xdr:colOff>0</xdr:colOff>
                    <xdr:row>76</xdr:row>
                    <xdr:rowOff>0</xdr:rowOff>
                  </from>
                  <to>
                    <xdr:col>2</xdr:col>
                    <xdr:colOff>161925</xdr:colOff>
                    <xdr:row>77</xdr:row>
                    <xdr:rowOff>0</xdr:rowOff>
                  </to>
                </anchor>
              </controlPr>
            </control>
          </mc:Choice>
        </mc:AlternateContent>
        <mc:AlternateContent xmlns:mc="http://schemas.openxmlformats.org/markup-compatibility/2006">
          <mc:Choice Requires="x14">
            <control shapeId="562215" r:id="rId42" name="Check Box 39">
              <controlPr defaultSize="0" autoFill="0" autoLine="0" autoPict="0">
                <anchor moveWithCells="1">
                  <from>
                    <xdr:col>3</xdr:col>
                    <xdr:colOff>0</xdr:colOff>
                    <xdr:row>76</xdr:row>
                    <xdr:rowOff>0</xdr:rowOff>
                  </from>
                  <to>
                    <xdr:col>4</xdr:col>
                    <xdr:colOff>161925</xdr:colOff>
                    <xdr:row>77</xdr:row>
                    <xdr:rowOff>0</xdr:rowOff>
                  </to>
                </anchor>
              </controlPr>
            </control>
          </mc:Choice>
        </mc:AlternateContent>
        <mc:AlternateContent xmlns:mc="http://schemas.openxmlformats.org/markup-compatibility/2006">
          <mc:Choice Requires="x14">
            <control shapeId="562216" r:id="rId43" name="Check Box 40">
              <controlPr defaultSize="0" autoFill="0" autoLine="0" autoPict="0">
                <anchor moveWithCells="1">
                  <from>
                    <xdr:col>5</xdr:col>
                    <xdr:colOff>0</xdr:colOff>
                    <xdr:row>76</xdr:row>
                    <xdr:rowOff>0</xdr:rowOff>
                  </from>
                  <to>
                    <xdr:col>6</xdr:col>
                    <xdr:colOff>161925</xdr:colOff>
                    <xdr:row>77</xdr:row>
                    <xdr:rowOff>0</xdr:rowOff>
                  </to>
                </anchor>
              </controlPr>
            </control>
          </mc:Choice>
        </mc:AlternateContent>
        <mc:AlternateContent xmlns:mc="http://schemas.openxmlformats.org/markup-compatibility/2006">
          <mc:Choice Requires="x14">
            <control shapeId="562217" r:id="rId44" name="Check Box 41">
              <controlPr defaultSize="0" autoFill="0" autoLine="0" autoPict="0">
                <anchor moveWithCells="1">
                  <from>
                    <xdr:col>7</xdr:col>
                    <xdr:colOff>0</xdr:colOff>
                    <xdr:row>76</xdr:row>
                    <xdr:rowOff>0</xdr:rowOff>
                  </from>
                  <to>
                    <xdr:col>8</xdr:col>
                    <xdr:colOff>161925</xdr:colOff>
                    <xdr:row>77</xdr:row>
                    <xdr:rowOff>0</xdr:rowOff>
                  </to>
                </anchor>
              </controlPr>
            </control>
          </mc:Choice>
        </mc:AlternateContent>
        <mc:AlternateContent xmlns:mc="http://schemas.openxmlformats.org/markup-compatibility/2006">
          <mc:Choice Requires="x14">
            <control shapeId="562218" r:id="rId45" name="Check Box 42">
              <controlPr defaultSize="0" autoFill="0" autoLine="0" autoPict="0">
                <anchor moveWithCells="1">
                  <from>
                    <xdr:col>1</xdr:col>
                    <xdr:colOff>0</xdr:colOff>
                    <xdr:row>77</xdr:row>
                    <xdr:rowOff>0</xdr:rowOff>
                  </from>
                  <to>
                    <xdr:col>2</xdr:col>
                    <xdr:colOff>161925</xdr:colOff>
                    <xdr:row>78</xdr:row>
                    <xdr:rowOff>0</xdr:rowOff>
                  </to>
                </anchor>
              </controlPr>
            </control>
          </mc:Choice>
        </mc:AlternateContent>
        <mc:AlternateContent xmlns:mc="http://schemas.openxmlformats.org/markup-compatibility/2006">
          <mc:Choice Requires="x14">
            <control shapeId="562219" r:id="rId46" name="Check Box 43">
              <controlPr defaultSize="0" autoFill="0" autoLine="0" autoPict="0">
                <anchor moveWithCells="1">
                  <from>
                    <xdr:col>3</xdr:col>
                    <xdr:colOff>0</xdr:colOff>
                    <xdr:row>77</xdr:row>
                    <xdr:rowOff>0</xdr:rowOff>
                  </from>
                  <to>
                    <xdr:col>4</xdr:col>
                    <xdr:colOff>161925</xdr:colOff>
                    <xdr:row>78</xdr:row>
                    <xdr:rowOff>0</xdr:rowOff>
                  </to>
                </anchor>
              </controlPr>
            </control>
          </mc:Choice>
        </mc:AlternateContent>
        <mc:AlternateContent xmlns:mc="http://schemas.openxmlformats.org/markup-compatibility/2006">
          <mc:Choice Requires="x14">
            <control shapeId="562220" r:id="rId47" name="Check Box 44">
              <controlPr defaultSize="0" autoFill="0" autoLine="0" autoPict="0">
                <anchor moveWithCells="1">
                  <from>
                    <xdr:col>5</xdr:col>
                    <xdr:colOff>0</xdr:colOff>
                    <xdr:row>77</xdr:row>
                    <xdr:rowOff>0</xdr:rowOff>
                  </from>
                  <to>
                    <xdr:col>6</xdr:col>
                    <xdr:colOff>161925</xdr:colOff>
                    <xdr:row>78</xdr:row>
                    <xdr:rowOff>0</xdr:rowOff>
                  </to>
                </anchor>
              </controlPr>
            </control>
          </mc:Choice>
        </mc:AlternateContent>
        <mc:AlternateContent xmlns:mc="http://schemas.openxmlformats.org/markup-compatibility/2006">
          <mc:Choice Requires="x14">
            <control shapeId="562221" r:id="rId48" name="Check Box 45">
              <controlPr defaultSize="0" autoFill="0" autoLine="0" autoPict="0">
                <anchor moveWithCells="1">
                  <from>
                    <xdr:col>7</xdr:col>
                    <xdr:colOff>0</xdr:colOff>
                    <xdr:row>77</xdr:row>
                    <xdr:rowOff>0</xdr:rowOff>
                  </from>
                  <to>
                    <xdr:col>8</xdr:col>
                    <xdr:colOff>161925</xdr:colOff>
                    <xdr:row>78</xdr:row>
                    <xdr:rowOff>0</xdr:rowOff>
                  </to>
                </anchor>
              </controlPr>
            </control>
          </mc:Choice>
        </mc:AlternateContent>
        <mc:AlternateContent xmlns:mc="http://schemas.openxmlformats.org/markup-compatibility/2006">
          <mc:Choice Requires="x14">
            <control shapeId="562222" r:id="rId49" name="Check Box 46">
              <controlPr defaultSize="0" autoFill="0" autoLine="0" autoPict="0">
                <anchor moveWithCells="1">
                  <from>
                    <xdr:col>1</xdr:col>
                    <xdr:colOff>0</xdr:colOff>
                    <xdr:row>69</xdr:row>
                    <xdr:rowOff>0</xdr:rowOff>
                  </from>
                  <to>
                    <xdr:col>2</xdr:col>
                    <xdr:colOff>161925</xdr:colOff>
                    <xdr:row>70</xdr:row>
                    <xdr:rowOff>0</xdr:rowOff>
                  </to>
                </anchor>
              </controlPr>
            </control>
          </mc:Choice>
        </mc:AlternateContent>
        <mc:AlternateContent xmlns:mc="http://schemas.openxmlformats.org/markup-compatibility/2006">
          <mc:Choice Requires="x14">
            <control shapeId="562223" r:id="rId50" name="Check Box 47">
              <controlPr defaultSize="0" autoFill="0" autoLine="0" autoPict="0">
                <anchor moveWithCells="1">
                  <from>
                    <xdr:col>3</xdr:col>
                    <xdr:colOff>0</xdr:colOff>
                    <xdr:row>69</xdr:row>
                    <xdr:rowOff>0</xdr:rowOff>
                  </from>
                  <to>
                    <xdr:col>4</xdr:col>
                    <xdr:colOff>161925</xdr:colOff>
                    <xdr:row>70</xdr:row>
                    <xdr:rowOff>0</xdr:rowOff>
                  </to>
                </anchor>
              </controlPr>
            </control>
          </mc:Choice>
        </mc:AlternateContent>
        <mc:AlternateContent xmlns:mc="http://schemas.openxmlformats.org/markup-compatibility/2006">
          <mc:Choice Requires="x14">
            <control shapeId="562224" r:id="rId51" name="Check Box 48">
              <controlPr defaultSize="0" autoFill="0" autoLine="0" autoPict="0">
                <anchor moveWithCells="1">
                  <from>
                    <xdr:col>5</xdr:col>
                    <xdr:colOff>0</xdr:colOff>
                    <xdr:row>69</xdr:row>
                    <xdr:rowOff>0</xdr:rowOff>
                  </from>
                  <to>
                    <xdr:col>6</xdr:col>
                    <xdr:colOff>161925</xdr:colOff>
                    <xdr:row>70</xdr:row>
                    <xdr:rowOff>0</xdr:rowOff>
                  </to>
                </anchor>
              </controlPr>
            </control>
          </mc:Choice>
        </mc:AlternateContent>
        <mc:AlternateContent xmlns:mc="http://schemas.openxmlformats.org/markup-compatibility/2006">
          <mc:Choice Requires="x14">
            <control shapeId="562225" r:id="rId52" name="Check Box 49">
              <controlPr defaultSize="0" autoFill="0" autoLine="0" autoPict="0">
                <anchor moveWithCells="1">
                  <from>
                    <xdr:col>7</xdr:col>
                    <xdr:colOff>0</xdr:colOff>
                    <xdr:row>69</xdr:row>
                    <xdr:rowOff>0</xdr:rowOff>
                  </from>
                  <to>
                    <xdr:col>8</xdr:col>
                    <xdr:colOff>161925</xdr:colOff>
                    <xdr:row>70</xdr:row>
                    <xdr:rowOff>0</xdr:rowOff>
                  </to>
                </anchor>
              </controlPr>
            </control>
          </mc:Choice>
        </mc:AlternateContent>
        <mc:AlternateContent xmlns:mc="http://schemas.openxmlformats.org/markup-compatibility/2006">
          <mc:Choice Requires="x14">
            <control shapeId="562226" r:id="rId53" name="Check Box 50">
              <controlPr defaultSize="0" autoFill="0" autoLine="0" autoPict="0">
                <anchor moveWithCells="1">
                  <from>
                    <xdr:col>1</xdr:col>
                    <xdr:colOff>0</xdr:colOff>
                    <xdr:row>85</xdr:row>
                    <xdr:rowOff>0</xdr:rowOff>
                  </from>
                  <to>
                    <xdr:col>2</xdr:col>
                    <xdr:colOff>161925</xdr:colOff>
                    <xdr:row>86</xdr:row>
                    <xdr:rowOff>0</xdr:rowOff>
                  </to>
                </anchor>
              </controlPr>
            </control>
          </mc:Choice>
        </mc:AlternateContent>
        <mc:AlternateContent xmlns:mc="http://schemas.openxmlformats.org/markup-compatibility/2006">
          <mc:Choice Requires="x14">
            <control shapeId="562227" r:id="rId54" name="Check Box 51">
              <controlPr defaultSize="0" autoFill="0" autoLine="0" autoPict="0">
                <anchor moveWithCells="1">
                  <from>
                    <xdr:col>3</xdr:col>
                    <xdr:colOff>0</xdr:colOff>
                    <xdr:row>85</xdr:row>
                    <xdr:rowOff>0</xdr:rowOff>
                  </from>
                  <to>
                    <xdr:col>4</xdr:col>
                    <xdr:colOff>161925</xdr:colOff>
                    <xdr:row>86</xdr:row>
                    <xdr:rowOff>0</xdr:rowOff>
                  </to>
                </anchor>
              </controlPr>
            </control>
          </mc:Choice>
        </mc:AlternateContent>
        <mc:AlternateContent xmlns:mc="http://schemas.openxmlformats.org/markup-compatibility/2006">
          <mc:Choice Requires="x14">
            <control shapeId="562228" r:id="rId55" name="Check Box 52">
              <controlPr defaultSize="0" autoFill="0" autoLine="0" autoPict="0">
                <anchor moveWithCells="1">
                  <from>
                    <xdr:col>5</xdr:col>
                    <xdr:colOff>0</xdr:colOff>
                    <xdr:row>85</xdr:row>
                    <xdr:rowOff>0</xdr:rowOff>
                  </from>
                  <to>
                    <xdr:col>6</xdr:col>
                    <xdr:colOff>161925</xdr:colOff>
                    <xdr:row>86</xdr:row>
                    <xdr:rowOff>0</xdr:rowOff>
                  </to>
                </anchor>
              </controlPr>
            </control>
          </mc:Choice>
        </mc:AlternateContent>
        <mc:AlternateContent xmlns:mc="http://schemas.openxmlformats.org/markup-compatibility/2006">
          <mc:Choice Requires="x14">
            <control shapeId="562229" r:id="rId56" name="Check Box 53">
              <controlPr defaultSize="0" autoFill="0" autoLine="0" autoPict="0">
                <anchor moveWithCells="1">
                  <from>
                    <xdr:col>7</xdr:col>
                    <xdr:colOff>0</xdr:colOff>
                    <xdr:row>85</xdr:row>
                    <xdr:rowOff>0</xdr:rowOff>
                  </from>
                  <to>
                    <xdr:col>8</xdr:col>
                    <xdr:colOff>161925</xdr:colOff>
                    <xdr:row>86</xdr:row>
                    <xdr:rowOff>0</xdr:rowOff>
                  </to>
                </anchor>
              </controlPr>
            </control>
          </mc:Choice>
        </mc:AlternateContent>
        <mc:AlternateContent xmlns:mc="http://schemas.openxmlformats.org/markup-compatibility/2006">
          <mc:Choice Requires="x14">
            <control shapeId="562230" r:id="rId57" name="Check Box 54">
              <controlPr defaultSize="0" autoFill="0" autoLine="0" autoPict="0">
                <anchor moveWithCells="1">
                  <from>
                    <xdr:col>1</xdr:col>
                    <xdr:colOff>0</xdr:colOff>
                    <xdr:row>87</xdr:row>
                    <xdr:rowOff>0</xdr:rowOff>
                  </from>
                  <to>
                    <xdr:col>2</xdr:col>
                    <xdr:colOff>161925</xdr:colOff>
                    <xdr:row>88</xdr:row>
                    <xdr:rowOff>0</xdr:rowOff>
                  </to>
                </anchor>
              </controlPr>
            </control>
          </mc:Choice>
        </mc:AlternateContent>
        <mc:AlternateContent xmlns:mc="http://schemas.openxmlformats.org/markup-compatibility/2006">
          <mc:Choice Requires="x14">
            <control shapeId="562231" r:id="rId58" name="Check Box 55">
              <controlPr defaultSize="0" autoFill="0" autoLine="0" autoPict="0">
                <anchor moveWithCells="1">
                  <from>
                    <xdr:col>3</xdr:col>
                    <xdr:colOff>0</xdr:colOff>
                    <xdr:row>87</xdr:row>
                    <xdr:rowOff>0</xdr:rowOff>
                  </from>
                  <to>
                    <xdr:col>4</xdr:col>
                    <xdr:colOff>161925</xdr:colOff>
                    <xdr:row>88</xdr:row>
                    <xdr:rowOff>0</xdr:rowOff>
                  </to>
                </anchor>
              </controlPr>
            </control>
          </mc:Choice>
        </mc:AlternateContent>
        <mc:AlternateContent xmlns:mc="http://schemas.openxmlformats.org/markup-compatibility/2006">
          <mc:Choice Requires="x14">
            <control shapeId="562232" r:id="rId59" name="Check Box 56">
              <controlPr defaultSize="0" autoFill="0" autoLine="0" autoPict="0">
                <anchor moveWithCells="1">
                  <from>
                    <xdr:col>5</xdr:col>
                    <xdr:colOff>0</xdr:colOff>
                    <xdr:row>87</xdr:row>
                    <xdr:rowOff>0</xdr:rowOff>
                  </from>
                  <to>
                    <xdr:col>6</xdr:col>
                    <xdr:colOff>161925</xdr:colOff>
                    <xdr:row>88</xdr:row>
                    <xdr:rowOff>0</xdr:rowOff>
                  </to>
                </anchor>
              </controlPr>
            </control>
          </mc:Choice>
        </mc:AlternateContent>
        <mc:AlternateContent xmlns:mc="http://schemas.openxmlformats.org/markup-compatibility/2006">
          <mc:Choice Requires="x14">
            <control shapeId="562233" r:id="rId60" name="Check Box 57">
              <controlPr defaultSize="0" autoFill="0" autoLine="0" autoPict="0">
                <anchor moveWithCells="1">
                  <from>
                    <xdr:col>7</xdr:col>
                    <xdr:colOff>0</xdr:colOff>
                    <xdr:row>87</xdr:row>
                    <xdr:rowOff>0</xdr:rowOff>
                  </from>
                  <to>
                    <xdr:col>8</xdr:col>
                    <xdr:colOff>161925</xdr:colOff>
                    <xdr:row>88</xdr:row>
                    <xdr:rowOff>0</xdr:rowOff>
                  </to>
                </anchor>
              </controlPr>
            </control>
          </mc:Choice>
        </mc:AlternateContent>
        <mc:AlternateContent xmlns:mc="http://schemas.openxmlformats.org/markup-compatibility/2006">
          <mc:Choice Requires="x14">
            <control shapeId="562234" r:id="rId61" name="Check Box 58">
              <controlPr defaultSize="0" autoFill="0" autoLine="0" autoPict="0">
                <anchor moveWithCells="1">
                  <from>
                    <xdr:col>1</xdr:col>
                    <xdr:colOff>0</xdr:colOff>
                    <xdr:row>88</xdr:row>
                    <xdr:rowOff>0</xdr:rowOff>
                  </from>
                  <to>
                    <xdr:col>2</xdr:col>
                    <xdr:colOff>161925</xdr:colOff>
                    <xdr:row>89</xdr:row>
                    <xdr:rowOff>0</xdr:rowOff>
                  </to>
                </anchor>
              </controlPr>
            </control>
          </mc:Choice>
        </mc:AlternateContent>
        <mc:AlternateContent xmlns:mc="http://schemas.openxmlformats.org/markup-compatibility/2006">
          <mc:Choice Requires="x14">
            <control shapeId="562235" r:id="rId62" name="Check Box 59">
              <controlPr defaultSize="0" autoFill="0" autoLine="0" autoPict="0">
                <anchor moveWithCells="1">
                  <from>
                    <xdr:col>3</xdr:col>
                    <xdr:colOff>0</xdr:colOff>
                    <xdr:row>88</xdr:row>
                    <xdr:rowOff>0</xdr:rowOff>
                  </from>
                  <to>
                    <xdr:col>4</xdr:col>
                    <xdr:colOff>161925</xdr:colOff>
                    <xdr:row>89</xdr:row>
                    <xdr:rowOff>0</xdr:rowOff>
                  </to>
                </anchor>
              </controlPr>
            </control>
          </mc:Choice>
        </mc:AlternateContent>
        <mc:AlternateContent xmlns:mc="http://schemas.openxmlformats.org/markup-compatibility/2006">
          <mc:Choice Requires="x14">
            <control shapeId="562236" r:id="rId63" name="Check Box 60">
              <controlPr defaultSize="0" autoFill="0" autoLine="0" autoPict="0">
                <anchor moveWithCells="1">
                  <from>
                    <xdr:col>5</xdr:col>
                    <xdr:colOff>0</xdr:colOff>
                    <xdr:row>88</xdr:row>
                    <xdr:rowOff>0</xdr:rowOff>
                  </from>
                  <to>
                    <xdr:col>6</xdr:col>
                    <xdr:colOff>161925</xdr:colOff>
                    <xdr:row>89</xdr:row>
                    <xdr:rowOff>0</xdr:rowOff>
                  </to>
                </anchor>
              </controlPr>
            </control>
          </mc:Choice>
        </mc:AlternateContent>
        <mc:AlternateContent xmlns:mc="http://schemas.openxmlformats.org/markup-compatibility/2006">
          <mc:Choice Requires="x14">
            <control shapeId="562237" r:id="rId64" name="Check Box 61">
              <controlPr defaultSize="0" autoFill="0" autoLine="0" autoPict="0">
                <anchor moveWithCells="1">
                  <from>
                    <xdr:col>7</xdr:col>
                    <xdr:colOff>0</xdr:colOff>
                    <xdr:row>88</xdr:row>
                    <xdr:rowOff>0</xdr:rowOff>
                  </from>
                  <to>
                    <xdr:col>8</xdr:col>
                    <xdr:colOff>161925</xdr:colOff>
                    <xdr:row>89</xdr:row>
                    <xdr:rowOff>0</xdr:rowOff>
                  </to>
                </anchor>
              </controlPr>
            </control>
          </mc:Choice>
        </mc:AlternateContent>
        <mc:AlternateContent xmlns:mc="http://schemas.openxmlformats.org/markup-compatibility/2006">
          <mc:Choice Requires="x14">
            <control shapeId="562238" r:id="rId65" name="Check Box 62">
              <controlPr defaultSize="0" autoFill="0" autoLine="0" autoPict="0">
                <anchor moveWithCells="1">
                  <from>
                    <xdr:col>1</xdr:col>
                    <xdr:colOff>0</xdr:colOff>
                    <xdr:row>89</xdr:row>
                    <xdr:rowOff>0</xdr:rowOff>
                  </from>
                  <to>
                    <xdr:col>2</xdr:col>
                    <xdr:colOff>161925</xdr:colOff>
                    <xdr:row>90</xdr:row>
                    <xdr:rowOff>0</xdr:rowOff>
                  </to>
                </anchor>
              </controlPr>
            </control>
          </mc:Choice>
        </mc:AlternateContent>
        <mc:AlternateContent xmlns:mc="http://schemas.openxmlformats.org/markup-compatibility/2006">
          <mc:Choice Requires="x14">
            <control shapeId="562239" r:id="rId66" name="Check Box 63">
              <controlPr defaultSize="0" autoFill="0" autoLine="0" autoPict="0">
                <anchor moveWithCells="1">
                  <from>
                    <xdr:col>3</xdr:col>
                    <xdr:colOff>0</xdr:colOff>
                    <xdr:row>89</xdr:row>
                    <xdr:rowOff>0</xdr:rowOff>
                  </from>
                  <to>
                    <xdr:col>4</xdr:col>
                    <xdr:colOff>161925</xdr:colOff>
                    <xdr:row>90</xdr:row>
                    <xdr:rowOff>0</xdr:rowOff>
                  </to>
                </anchor>
              </controlPr>
            </control>
          </mc:Choice>
        </mc:AlternateContent>
        <mc:AlternateContent xmlns:mc="http://schemas.openxmlformats.org/markup-compatibility/2006">
          <mc:Choice Requires="x14">
            <control shapeId="562240" r:id="rId67" name="Check Box 64">
              <controlPr defaultSize="0" autoFill="0" autoLine="0" autoPict="0">
                <anchor moveWithCells="1">
                  <from>
                    <xdr:col>5</xdr:col>
                    <xdr:colOff>0</xdr:colOff>
                    <xdr:row>89</xdr:row>
                    <xdr:rowOff>0</xdr:rowOff>
                  </from>
                  <to>
                    <xdr:col>6</xdr:col>
                    <xdr:colOff>161925</xdr:colOff>
                    <xdr:row>90</xdr:row>
                    <xdr:rowOff>0</xdr:rowOff>
                  </to>
                </anchor>
              </controlPr>
            </control>
          </mc:Choice>
        </mc:AlternateContent>
        <mc:AlternateContent xmlns:mc="http://schemas.openxmlformats.org/markup-compatibility/2006">
          <mc:Choice Requires="x14">
            <control shapeId="562241" r:id="rId68" name="Check Box 65">
              <controlPr defaultSize="0" autoFill="0" autoLine="0" autoPict="0">
                <anchor moveWithCells="1">
                  <from>
                    <xdr:col>7</xdr:col>
                    <xdr:colOff>0</xdr:colOff>
                    <xdr:row>89</xdr:row>
                    <xdr:rowOff>0</xdr:rowOff>
                  </from>
                  <to>
                    <xdr:col>8</xdr:col>
                    <xdr:colOff>161925</xdr:colOff>
                    <xdr:row>90</xdr:row>
                    <xdr:rowOff>0</xdr:rowOff>
                  </to>
                </anchor>
              </controlPr>
            </control>
          </mc:Choice>
        </mc:AlternateContent>
        <mc:AlternateContent xmlns:mc="http://schemas.openxmlformats.org/markup-compatibility/2006">
          <mc:Choice Requires="x14">
            <control shapeId="562242" r:id="rId69" name="Check Box 66">
              <controlPr defaultSize="0" autoFill="0" autoLine="0" autoPict="0">
                <anchor moveWithCells="1">
                  <from>
                    <xdr:col>1</xdr:col>
                    <xdr:colOff>0</xdr:colOff>
                    <xdr:row>90</xdr:row>
                    <xdr:rowOff>0</xdr:rowOff>
                  </from>
                  <to>
                    <xdr:col>2</xdr:col>
                    <xdr:colOff>161925</xdr:colOff>
                    <xdr:row>91</xdr:row>
                    <xdr:rowOff>0</xdr:rowOff>
                  </to>
                </anchor>
              </controlPr>
            </control>
          </mc:Choice>
        </mc:AlternateContent>
        <mc:AlternateContent xmlns:mc="http://schemas.openxmlformats.org/markup-compatibility/2006">
          <mc:Choice Requires="x14">
            <control shapeId="562243" r:id="rId70" name="Check Box 67">
              <controlPr defaultSize="0" autoFill="0" autoLine="0" autoPict="0">
                <anchor moveWithCells="1">
                  <from>
                    <xdr:col>3</xdr:col>
                    <xdr:colOff>0</xdr:colOff>
                    <xdr:row>90</xdr:row>
                    <xdr:rowOff>0</xdr:rowOff>
                  </from>
                  <to>
                    <xdr:col>4</xdr:col>
                    <xdr:colOff>161925</xdr:colOff>
                    <xdr:row>91</xdr:row>
                    <xdr:rowOff>0</xdr:rowOff>
                  </to>
                </anchor>
              </controlPr>
            </control>
          </mc:Choice>
        </mc:AlternateContent>
        <mc:AlternateContent xmlns:mc="http://schemas.openxmlformats.org/markup-compatibility/2006">
          <mc:Choice Requires="x14">
            <control shapeId="562244" r:id="rId71" name="Check Box 68">
              <controlPr defaultSize="0" autoFill="0" autoLine="0" autoPict="0">
                <anchor moveWithCells="1">
                  <from>
                    <xdr:col>5</xdr:col>
                    <xdr:colOff>0</xdr:colOff>
                    <xdr:row>90</xdr:row>
                    <xdr:rowOff>0</xdr:rowOff>
                  </from>
                  <to>
                    <xdr:col>6</xdr:col>
                    <xdr:colOff>161925</xdr:colOff>
                    <xdr:row>91</xdr:row>
                    <xdr:rowOff>0</xdr:rowOff>
                  </to>
                </anchor>
              </controlPr>
            </control>
          </mc:Choice>
        </mc:AlternateContent>
        <mc:AlternateContent xmlns:mc="http://schemas.openxmlformats.org/markup-compatibility/2006">
          <mc:Choice Requires="x14">
            <control shapeId="562245" r:id="rId72" name="Check Box 69">
              <controlPr defaultSize="0" autoFill="0" autoLine="0" autoPict="0">
                <anchor moveWithCells="1">
                  <from>
                    <xdr:col>7</xdr:col>
                    <xdr:colOff>0</xdr:colOff>
                    <xdr:row>90</xdr:row>
                    <xdr:rowOff>0</xdr:rowOff>
                  </from>
                  <to>
                    <xdr:col>8</xdr:col>
                    <xdr:colOff>161925</xdr:colOff>
                    <xdr:row>91</xdr:row>
                    <xdr:rowOff>0</xdr:rowOff>
                  </to>
                </anchor>
              </controlPr>
            </control>
          </mc:Choice>
        </mc:AlternateContent>
        <mc:AlternateContent xmlns:mc="http://schemas.openxmlformats.org/markup-compatibility/2006">
          <mc:Choice Requires="x14">
            <control shapeId="562246" r:id="rId73" name="Check Box 70">
              <controlPr defaultSize="0" autoFill="0" autoLine="0" autoPict="0">
                <anchor moveWithCells="1">
                  <from>
                    <xdr:col>1</xdr:col>
                    <xdr:colOff>0</xdr:colOff>
                    <xdr:row>91</xdr:row>
                    <xdr:rowOff>0</xdr:rowOff>
                  </from>
                  <to>
                    <xdr:col>2</xdr:col>
                    <xdr:colOff>161925</xdr:colOff>
                    <xdr:row>92</xdr:row>
                    <xdr:rowOff>0</xdr:rowOff>
                  </to>
                </anchor>
              </controlPr>
            </control>
          </mc:Choice>
        </mc:AlternateContent>
        <mc:AlternateContent xmlns:mc="http://schemas.openxmlformats.org/markup-compatibility/2006">
          <mc:Choice Requires="x14">
            <control shapeId="562247" r:id="rId74" name="Check Box 71">
              <controlPr defaultSize="0" autoFill="0" autoLine="0" autoPict="0">
                <anchor moveWithCells="1">
                  <from>
                    <xdr:col>3</xdr:col>
                    <xdr:colOff>0</xdr:colOff>
                    <xdr:row>91</xdr:row>
                    <xdr:rowOff>0</xdr:rowOff>
                  </from>
                  <to>
                    <xdr:col>4</xdr:col>
                    <xdr:colOff>161925</xdr:colOff>
                    <xdr:row>92</xdr:row>
                    <xdr:rowOff>0</xdr:rowOff>
                  </to>
                </anchor>
              </controlPr>
            </control>
          </mc:Choice>
        </mc:AlternateContent>
        <mc:AlternateContent xmlns:mc="http://schemas.openxmlformats.org/markup-compatibility/2006">
          <mc:Choice Requires="x14">
            <control shapeId="562248" r:id="rId75" name="Check Box 72">
              <controlPr defaultSize="0" autoFill="0" autoLine="0" autoPict="0">
                <anchor moveWithCells="1">
                  <from>
                    <xdr:col>5</xdr:col>
                    <xdr:colOff>0</xdr:colOff>
                    <xdr:row>91</xdr:row>
                    <xdr:rowOff>0</xdr:rowOff>
                  </from>
                  <to>
                    <xdr:col>6</xdr:col>
                    <xdr:colOff>161925</xdr:colOff>
                    <xdr:row>92</xdr:row>
                    <xdr:rowOff>0</xdr:rowOff>
                  </to>
                </anchor>
              </controlPr>
            </control>
          </mc:Choice>
        </mc:AlternateContent>
        <mc:AlternateContent xmlns:mc="http://schemas.openxmlformats.org/markup-compatibility/2006">
          <mc:Choice Requires="x14">
            <control shapeId="562249" r:id="rId76" name="Check Box 73">
              <controlPr defaultSize="0" autoFill="0" autoLine="0" autoPict="0">
                <anchor moveWithCells="1">
                  <from>
                    <xdr:col>7</xdr:col>
                    <xdr:colOff>0</xdr:colOff>
                    <xdr:row>91</xdr:row>
                    <xdr:rowOff>0</xdr:rowOff>
                  </from>
                  <to>
                    <xdr:col>8</xdr:col>
                    <xdr:colOff>161925</xdr:colOff>
                    <xdr:row>92</xdr:row>
                    <xdr:rowOff>0</xdr:rowOff>
                  </to>
                </anchor>
              </controlPr>
            </control>
          </mc:Choice>
        </mc:AlternateContent>
        <mc:AlternateContent xmlns:mc="http://schemas.openxmlformats.org/markup-compatibility/2006">
          <mc:Choice Requires="x14">
            <control shapeId="562250" r:id="rId77" name="Check Box 74">
              <controlPr defaultSize="0" autoFill="0" autoLine="0" autoPict="0">
                <anchor moveWithCells="1">
                  <from>
                    <xdr:col>1</xdr:col>
                    <xdr:colOff>0</xdr:colOff>
                    <xdr:row>92</xdr:row>
                    <xdr:rowOff>0</xdr:rowOff>
                  </from>
                  <to>
                    <xdr:col>2</xdr:col>
                    <xdr:colOff>161925</xdr:colOff>
                    <xdr:row>93</xdr:row>
                    <xdr:rowOff>0</xdr:rowOff>
                  </to>
                </anchor>
              </controlPr>
            </control>
          </mc:Choice>
        </mc:AlternateContent>
        <mc:AlternateContent xmlns:mc="http://schemas.openxmlformats.org/markup-compatibility/2006">
          <mc:Choice Requires="x14">
            <control shapeId="562251" r:id="rId78" name="Check Box 75">
              <controlPr defaultSize="0" autoFill="0" autoLine="0" autoPict="0">
                <anchor moveWithCells="1">
                  <from>
                    <xdr:col>3</xdr:col>
                    <xdr:colOff>0</xdr:colOff>
                    <xdr:row>92</xdr:row>
                    <xdr:rowOff>0</xdr:rowOff>
                  </from>
                  <to>
                    <xdr:col>4</xdr:col>
                    <xdr:colOff>161925</xdr:colOff>
                    <xdr:row>93</xdr:row>
                    <xdr:rowOff>0</xdr:rowOff>
                  </to>
                </anchor>
              </controlPr>
            </control>
          </mc:Choice>
        </mc:AlternateContent>
        <mc:AlternateContent xmlns:mc="http://schemas.openxmlformats.org/markup-compatibility/2006">
          <mc:Choice Requires="x14">
            <control shapeId="562252" r:id="rId79" name="Check Box 76">
              <controlPr defaultSize="0" autoFill="0" autoLine="0" autoPict="0">
                <anchor moveWithCells="1">
                  <from>
                    <xdr:col>5</xdr:col>
                    <xdr:colOff>0</xdr:colOff>
                    <xdr:row>92</xdr:row>
                    <xdr:rowOff>0</xdr:rowOff>
                  </from>
                  <to>
                    <xdr:col>6</xdr:col>
                    <xdr:colOff>161925</xdr:colOff>
                    <xdr:row>93</xdr:row>
                    <xdr:rowOff>0</xdr:rowOff>
                  </to>
                </anchor>
              </controlPr>
            </control>
          </mc:Choice>
        </mc:AlternateContent>
        <mc:AlternateContent xmlns:mc="http://schemas.openxmlformats.org/markup-compatibility/2006">
          <mc:Choice Requires="x14">
            <control shapeId="562253" r:id="rId80" name="Check Box 77">
              <controlPr defaultSize="0" autoFill="0" autoLine="0" autoPict="0">
                <anchor moveWithCells="1">
                  <from>
                    <xdr:col>7</xdr:col>
                    <xdr:colOff>0</xdr:colOff>
                    <xdr:row>92</xdr:row>
                    <xdr:rowOff>0</xdr:rowOff>
                  </from>
                  <to>
                    <xdr:col>8</xdr:col>
                    <xdr:colOff>161925</xdr:colOff>
                    <xdr:row>93</xdr:row>
                    <xdr:rowOff>0</xdr:rowOff>
                  </to>
                </anchor>
              </controlPr>
            </control>
          </mc:Choice>
        </mc:AlternateContent>
        <mc:AlternateContent xmlns:mc="http://schemas.openxmlformats.org/markup-compatibility/2006">
          <mc:Choice Requires="x14">
            <control shapeId="562254" r:id="rId81" name="Check Box 78">
              <controlPr defaultSize="0" autoFill="0" autoLine="0" autoPict="0">
                <anchor moveWithCells="1">
                  <from>
                    <xdr:col>1</xdr:col>
                    <xdr:colOff>0</xdr:colOff>
                    <xdr:row>93</xdr:row>
                    <xdr:rowOff>0</xdr:rowOff>
                  </from>
                  <to>
                    <xdr:col>2</xdr:col>
                    <xdr:colOff>161925</xdr:colOff>
                    <xdr:row>94</xdr:row>
                    <xdr:rowOff>0</xdr:rowOff>
                  </to>
                </anchor>
              </controlPr>
            </control>
          </mc:Choice>
        </mc:AlternateContent>
        <mc:AlternateContent xmlns:mc="http://schemas.openxmlformats.org/markup-compatibility/2006">
          <mc:Choice Requires="x14">
            <control shapeId="562255" r:id="rId82" name="Check Box 79">
              <controlPr defaultSize="0" autoFill="0" autoLine="0" autoPict="0">
                <anchor moveWithCells="1">
                  <from>
                    <xdr:col>3</xdr:col>
                    <xdr:colOff>0</xdr:colOff>
                    <xdr:row>93</xdr:row>
                    <xdr:rowOff>0</xdr:rowOff>
                  </from>
                  <to>
                    <xdr:col>4</xdr:col>
                    <xdr:colOff>161925</xdr:colOff>
                    <xdr:row>94</xdr:row>
                    <xdr:rowOff>0</xdr:rowOff>
                  </to>
                </anchor>
              </controlPr>
            </control>
          </mc:Choice>
        </mc:AlternateContent>
        <mc:AlternateContent xmlns:mc="http://schemas.openxmlformats.org/markup-compatibility/2006">
          <mc:Choice Requires="x14">
            <control shapeId="562256" r:id="rId83" name="Check Box 80">
              <controlPr defaultSize="0" autoFill="0" autoLine="0" autoPict="0">
                <anchor moveWithCells="1">
                  <from>
                    <xdr:col>5</xdr:col>
                    <xdr:colOff>0</xdr:colOff>
                    <xdr:row>93</xdr:row>
                    <xdr:rowOff>0</xdr:rowOff>
                  </from>
                  <to>
                    <xdr:col>6</xdr:col>
                    <xdr:colOff>161925</xdr:colOff>
                    <xdr:row>94</xdr:row>
                    <xdr:rowOff>0</xdr:rowOff>
                  </to>
                </anchor>
              </controlPr>
            </control>
          </mc:Choice>
        </mc:AlternateContent>
        <mc:AlternateContent xmlns:mc="http://schemas.openxmlformats.org/markup-compatibility/2006">
          <mc:Choice Requires="x14">
            <control shapeId="562257" r:id="rId84" name="Check Box 81">
              <controlPr defaultSize="0" autoFill="0" autoLine="0" autoPict="0">
                <anchor moveWithCells="1">
                  <from>
                    <xdr:col>7</xdr:col>
                    <xdr:colOff>0</xdr:colOff>
                    <xdr:row>93</xdr:row>
                    <xdr:rowOff>0</xdr:rowOff>
                  </from>
                  <to>
                    <xdr:col>8</xdr:col>
                    <xdr:colOff>161925</xdr:colOff>
                    <xdr:row>94</xdr:row>
                    <xdr:rowOff>0</xdr:rowOff>
                  </to>
                </anchor>
              </controlPr>
            </control>
          </mc:Choice>
        </mc:AlternateContent>
        <mc:AlternateContent xmlns:mc="http://schemas.openxmlformats.org/markup-compatibility/2006">
          <mc:Choice Requires="x14">
            <control shapeId="562258" r:id="rId85" name="Check Box 82">
              <controlPr defaultSize="0" autoFill="0" autoLine="0" autoPict="0">
                <anchor moveWithCells="1">
                  <from>
                    <xdr:col>1</xdr:col>
                    <xdr:colOff>0</xdr:colOff>
                    <xdr:row>94</xdr:row>
                    <xdr:rowOff>0</xdr:rowOff>
                  </from>
                  <to>
                    <xdr:col>2</xdr:col>
                    <xdr:colOff>161925</xdr:colOff>
                    <xdr:row>95</xdr:row>
                    <xdr:rowOff>0</xdr:rowOff>
                  </to>
                </anchor>
              </controlPr>
            </control>
          </mc:Choice>
        </mc:AlternateContent>
        <mc:AlternateContent xmlns:mc="http://schemas.openxmlformats.org/markup-compatibility/2006">
          <mc:Choice Requires="x14">
            <control shapeId="562259" r:id="rId86" name="Check Box 83">
              <controlPr defaultSize="0" autoFill="0" autoLine="0" autoPict="0">
                <anchor moveWithCells="1">
                  <from>
                    <xdr:col>3</xdr:col>
                    <xdr:colOff>0</xdr:colOff>
                    <xdr:row>94</xdr:row>
                    <xdr:rowOff>0</xdr:rowOff>
                  </from>
                  <to>
                    <xdr:col>4</xdr:col>
                    <xdr:colOff>161925</xdr:colOff>
                    <xdr:row>95</xdr:row>
                    <xdr:rowOff>0</xdr:rowOff>
                  </to>
                </anchor>
              </controlPr>
            </control>
          </mc:Choice>
        </mc:AlternateContent>
        <mc:AlternateContent xmlns:mc="http://schemas.openxmlformats.org/markup-compatibility/2006">
          <mc:Choice Requires="x14">
            <control shapeId="562260" r:id="rId87" name="Check Box 84">
              <controlPr defaultSize="0" autoFill="0" autoLine="0" autoPict="0">
                <anchor moveWithCells="1">
                  <from>
                    <xdr:col>5</xdr:col>
                    <xdr:colOff>0</xdr:colOff>
                    <xdr:row>94</xdr:row>
                    <xdr:rowOff>0</xdr:rowOff>
                  </from>
                  <to>
                    <xdr:col>6</xdr:col>
                    <xdr:colOff>161925</xdr:colOff>
                    <xdr:row>95</xdr:row>
                    <xdr:rowOff>0</xdr:rowOff>
                  </to>
                </anchor>
              </controlPr>
            </control>
          </mc:Choice>
        </mc:AlternateContent>
        <mc:AlternateContent xmlns:mc="http://schemas.openxmlformats.org/markup-compatibility/2006">
          <mc:Choice Requires="x14">
            <control shapeId="562261" r:id="rId88" name="Check Box 85">
              <controlPr defaultSize="0" autoFill="0" autoLine="0" autoPict="0">
                <anchor moveWithCells="1">
                  <from>
                    <xdr:col>7</xdr:col>
                    <xdr:colOff>0</xdr:colOff>
                    <xdr:row>94</xdr:row>
                    <xdr:rowOff>0</xdr:rowOff>
                  </from>
                  <to>
                    <xdr:col>8</xdr:col>
                    <xdr:colOff>161925</xdr:colOff>
                    <xdr:row>95</xdr:row>
                    <xdr:rowOff>0</xdr:rowOff>
                  </to>
                </anchor>
              </controlPr>
            </control>
          </mc:Choice>
        </mc:AlternateContent>
        <mc:AlternateContent xmlns:mc="http://schemas.openxmlformats.org/markup-compatibility/2006">
          <mc:Choice Requires="x14">
            <control shapeId="562262" r:id="rId89" name="Check Box 86">
              <controlPr defaultSize="0" autoFill="0" autoLine="0" autoPict="0">
                <anchor moveWithCells="1">
                  <from>
                    <xdr:col>1</xdr:col>
                    <xdr:colOff>0</xdr:colOff>
                    <xdr:row>85</xdr:row>
                    <xdr:rowOff>314325</xdr:rowOff>
                  </from>
                  <to>
                    <xdr:col>2</xdr:col>
                    <xdr:colOff>161925</xdr:colOff>
                    <xdr:row>87</xdr:row>
                    <xdr:rowOff>0</xdr:rowOff>
                  </to>
                </anchor>
              </controlPr>
            </control>
          </mc:Choice>
        </mc:AlternateContent>
        <mc:AlternateContent xmlns:mc="http://schemas.openxmlformats.org/markup-compatibility/2006">
          <mc:Choice Requires="x14">
            <control shapeId="562263" r:id="rId90" name="Check Box 87">
              <controlPr defaultSize="0" autoFill="0" autoLine="0" autoPict="0">
                <anchor moveWithCells="1">
                  <from>
                    <xdr:col>3</xdr:col>
                    <xdr:colOff>0</xdr:colOff>
                    <xdr:row>86</xdr:row>
                    <xdr:rowOff>0</xdr:rowOff>
                  </from>
                  <to>
                    <xdr:col>4</xdr:col>
                    <xdr:colOff>161925</xdr:colOff>
                    <xdr:row>87</xdr:row>
                    <xdr:rowOff>0</xdr:rowOff>
                  </to>
                </anchor>
              </controlPr>
            </control>
          </mc:Choice>
        </mc:AlternateContent>
        <mc:AlternateContent xmlns:mc="http://schemas.openxmlformats.org/markup-compatibility/2006">
          <mc:Choice Requires="x14">
            <control shapeId="562264" r:id="rId91" name="Check Box 88">
              <controlPr defaultSize="0" autoFill="0" autoLine="0" autoPict="0">
                <anchor moveWithCells="1">
                  <from>
                    <xdr:col>5</xdr:col>
                    <xdr:colOff>0</xdr:colOff>
                    <xdr:row>86</xdr:row>
                    <xdr:rowOff>0</xdr:rowOff>
                  </from>
                  <to>
                    <xdr:col>6</xdr:col>
                    <xdr:colOff>161925</xdr:colOff>
                    <xdr:row>87</xdr:row>
                    <xdr:rowOff>0</xdr:rowOff>
                  </to>
                </anchor>
              </controlPr>
            </control>
          </mc:Choice>
        </mc:AlternateContent>
        <mc:AlternateContent xmlns:mc="http://schemas.openxmlformats.org/markup-compatibility/2006">
          <mc:Choice Requires="x14">
            <control shapeId="562265" r:id="rId92" name="Check Box 89">
              <controlPr defaultSize="0" autoFill="0" autoLine="0" autoPict="0">
                <anchor moveWithCells="1">
                  <from>
                    <xdr:col>7</xdr:col>
                    <xdr:colOff>0</xdr:colOff>
                    <xdr:row>86</xdr:row>
                    <xdr:rowOff>0</xdr:rowOff>
                  </from>
                  <to>
                    <xdr:col>8</xdr:col>
                    <xdr:colOff>161925</xdr:colOff>
                    <xdr:row>87</xdr:row>
                    <xdr:rowOff>0</xdr:rowOff>
                  </to>
                </anchor>
              </controlPr>
            </control>
          </mc:Choice>
        </mc:AlternateContent>
        <mc:AlternateContent xmlns:mc="http://schemas.openxmlformats.org/markup-compatibility/2006">
          <mc:Choice Requires="x14">
            <control shapeId="562266" r:id="rId93" name="Check Box 90">
              <controlPr defaultSize="0" autoFill="0" autoLine="0" autoPict="0">
                <anchor moveWithCells="1">
                  <from>
                    <xdr:col>1</xdr:col>
                    <xdr:colOff>0</xdr:colOff>
                    <xdr:row>102</xdr:row>
                    <xdr:rowOff>0</xdr:rowOff>
                  </from>
                  <to>
                    <xdr:col>2</xdr:col>
                    <xdr:colOff>161925</xdr:colOff>
                    <xdr:row>103</xdr:row>
                    <xdr:rowOff>0</xdr:rowOff>
                  </to>
                </anchor>
              </controlPr>
            </control>
          </mc:Choice>
        </mc:AlternateContent>
        <mc:AlternateContent xmlns:mc="http://schemas.openxmlformats.org/markup-compatibility/2006">
          <mc:Choice Requires="x14">
            <control shapeId="562267" r:id="rId94" name="Check Box 91">
              <controlPr defaultSize="0" autoFill="0" autoLine="0" autoPict="0">
                <anchor moveWithCells="1">
                  <from>
                    <xdr:col>3</xdr:col>
                    <xdr:colOff>0</xdr:colOff>
                    <xdr:row>102</xdr:row>
                    <xdr:rowOff>0</xdr:rowOff>
                  </from>
                  <to>
                    <xdr:col>4</xdr:col>
                    <xdr:colOff>161925</xdr:colOff>
                    <xdr:row>103</xdr:row>
                    <xdr:rowOff>0</xdr:rowOff>
                  </to>
                </anchor>
              </controlPr>
            </control>
          </mc:Choice>
        </mc:AlternateContent>
        <mc:AlternateContent xmlns:mc="http://schemas.openxmlformats.org/markup-compatibility/2006">
          <mc:Choice Requires="x14">
            <control shapeId="562268" r:id="rId95" name="Check Box 92">
              <controlPr defaultSize="0" autoFill="0" autoLine="0" autoPict="0">
                <anchor moveWithCells="1">
                  <from>
                    <xdr:col>5</xdr:col>
                    <xdr:colOff>0</xdr:colOff>
                    <xdr:row>102</xdr:row>
                    <xdr:rowOff>0</xdr:rowOff>
                  </from>
                  <to>
                    <xdr:col>6</xdr:col>
                    <xdr:colOff>161925</xdr:colOff>
                    <xdr:row>103</xdr:row>
                    <xdr:rowOff>0</xdr:rowOff>
                  </to>
                </anchor>
              </controlPr>
            </control>
          </mc:Choice>
        </mc:AlternateContent>
        <mc:AlternateContent xmlns:mc="http://schemas.openxmlformats.org/markup-compatibility/2006">
          <mc:Choice Requires="x14">
            <control shapeId="562269" r:id="rId96" name="Check Box 93">
              <controlPr defaultSize="0" autoFill="0" autoLine="0" autoPict="0">
                <anchor moveWithCells="1">
                  <from>
                    <xdr:col>7</xdr:col>
                    <xdr:colOff>0</xdr:colOff>
                    <xdr:row>102</xdr:row>
                    <xdr:rowOff>0</xdr:rowOff>
                  </from>
                  <to>
                    <xdr:col>8</xdr:col>
                    <xdr:colOff>161925</xdr:colOff>
                    <xdr:row>103</xdr:row>
                    <xdr:rowOff>0</xdr:rowOff>
                  </to>
                </anchor>
              </controlPr>
            </control>
          </mc:Choice>
        </mc:AlternateContent>
        <mc:AlternateContent xmlns:mc="http://schemas.openxmlformats.org/markup-compatibility/2006">
          <mc:Choice Requires="x14">
            <control shapeId="562270" r:id="rId97" name="Check Box 94">
              <controlPr defaultSize="0" autoFill="0" autoLine="0" autoPict="0">
                <anchor moveWithCells="1">
                  <from>
                    <xdr:col>1</xdr:col>
                    <xdr:colOff>0</xdr:colOff>
                    <xdr:row>104</xdr:row>
                    <xdr:rowOff>0</xdr:rowOff>
                  </from>
                  <to>
                    <xdr:col>2</xdr:col>
                    <xdr:colOff>161925</xdr:colOff>
                    <xdr:row>105</xdr:row>
                    <xdr:rowOff>0</xdr:rowOff>
                  </to>
                </anchor>
              </controlPr>
            </control>
          </mc:Choice>
        </mc:AlternateContent>
        <mc:AlternateContent xmlns:mc="http://schemas.openxmlformats.org/markup-compatibility/2006">
          <mc:Choice Requires="x14">
            <control shapeId="562271" r:id="rId98" name="Check Box 95">
              <controlPr defaultSize="0" autoFill="0" autoLine="0" autoPict="0">
                <anchor moveWithCells="1">
                  <from>
                    <xdr:col>3</xdr:col>
                    <xdr:colOff>0</xdr:colOff>
                    <xdr:row>104</xdr:row>
                    <xdr:rowOff>0</xdr:rowOff>
                  </from>
                  <to>
                    <xdr:col>4</xdr:col>
                    <xdr:colOff>161925</xdr:colOff>
                    <xdr:row>105</xdr:row>
                    <xdr:rowOff>0</xdr:rowOff>
                  </to>
                </anchor>
              </controlPr>
            </control>
          </mc:Choice>
        </mc:AlternateContent>
        <mc:AlternateContent xmlns:mc="http://schemas.openxmlformats.org/markup-compatibility/2006">
          <mc:Choice Requires="x14">
            <control shapeId="562272" r:id="rId99" name="Check Box 96">
              <controlPr defaultSize="0" autoFill="0" autoLine="0" autoPict="0">
                <anchor moveWithCells="1">
                  <from>
                    <xdr:col>5</xdr:col>
                    <xdr:colOff>0</xdr:colOff>
                    <xdr:row>104</xdr:row>
                    <xdr:rowOff>0</xdr:rowOff>
                  </from>
                  <to>
                    <xdr:col>6</xdr:col>
                    <xdr:colOff>161925</xdr:colOff>
                    <xdr:row>105</xdr:row>
                    <xdr:rowOff>0</xdr:rowOff>
                  </to>
                </anchor>
              </controlPr>
            </control>
          </mc:Choice>
        </mc:AlternateContent>
        <mc:AlternateContent xmlns:mc="http://schemas.openxmlformats.org/markup-compatibility/2006">
          <mc:Choice Requires="x14">
            <control shapeId="562273" r:id="rId100" name="Check Box 97">
              <controlPr defaultSize="0" autoFill="0" autoLine="0" autoPict="0">
                <anchor moveWithCells="1">
                  <from>
                    <xdr:col>7</xdr:col>
                    <xdr:colOff>0</xdr:colOff>
                    <xdr:row>104</xdr:row>
                    <xdr:rowOff>0</xdr:rowOff>
                  </from>
                  <to>
                    <xdr:col>8</xdr:col>
                    <xdr:colOff>161925</xdr:colOff>
                    <xdr:row>105</xdr:row>
                    <xdr:rowOff>0</xdr:rowOff>
                  </to>
                </anchor>
              </controlPr>
            </control>
          </mc:Choice>
        </mc:AlternateContent>
        <mc:AlternateContent xmlns:mc="http://schemas.openxmlformats.org/markup-compatibility/2006">
          <mc:Choice Requires="x14">
            <control shapeId="562274" r:id="rId101" name="Check Box 98">
              <controlPr defaultSize="0" autoFill="0" autoLine="0" autoPict="0">
                <anchor moveWithCells="1">
                  <from>
                    <xdr:col>1</xdr:col>
                    <xdr:colOff>0</xdr:colOff>
                    <xdr:row>105</xdr:row>
                    <xdr:rowOff>0</xdr:rowOff>
                  </from>
                  <to>
                    <xdr:col>2</xdr:col>
                    <xdr:colOff>161925</xdr:colOff>
                    <xdr:row>106</xdr:row>
                    <xdr:rowOff>0</xdr:rowOff>
                  </to>
                </anchor>
              </controlPr>
            </control>
          </mc:Choice>
        </mc:AlternateContent>
        <mc:AlternateContent xmlns:mc="http://schemas.openxmlformats.org/markup-compatibility/2006">
          <mc:Choice Requires="x14">
            <control shapeId="562275" r:id="rId102" name="Check Box 99">
              <controlPr defaultSize="0" autoFill="0" autoLine="0" autoPict="0">
                <anchor moveWithCells="1">
                  <from>
                    <xdr:col>3</xdr:col>
                    <xdr:colOff>0</xdr:colOff>
                    <xdr:row>105</xdr:row>
                    <xdr:rowOff>0</xdr:rowOff>
                  </from>
                  <to>
                    <xdr:col>4</xdr:col>
                    <xdr:colOff>161925</xdr:colOff>
                    <xdr:row>106</xdr:row>
                    <xdr:rowOff>0</xdr:rowOff>
                  </to>
                </anchor>
              </controlPr>
            </control>
          </mc:Choice>
        </mc:AlternateContent>
        <mc:AlternateContent xmlns:mc="http://schemas.openxmlformats.org/markup-compatibility/2006">
          <mc:Choice Requires="x14">
            <control shapeId="562276" r:id="rId103" name="Check Box 100">
              <controlPr defaultSize="0" autoFill="0" autoLine="0" autoPict="0">
                <anchor moveWithCells="1">
                  <from>
                    <xdr:col>5</xdr:col>
                    <xdr:colOff>0</xdr:colOff>
                    <xdr:row>105</xdr:row>
                    <xdr:rowOff>0</xdr:rowOff>
                  </from>
                  <to>
                    <xdr:col>6</xdr:col>
                    <xdr:colOff>161925</xdr:colOff>
                    <xdr:row>106</xdr:row>
                    <xdr:rowOff>0</xdr:rowOff>
                  </to>
                </anchor>
              </controlPr>
            </control>
          </mc:Choice>
        </mc:AlternateContent>
        <mc:AlternateContent xmlns:mc="http://schemas.openxmlformats.org/markup-compatibility/2006">
          <mc:Choice Requires="x14">
            <control shapeId="562277" r:id="rId104" name="Check Box 101">
              <controlPr defaultSize="0" autoFill="0" autoLine="0" autoPict="0">
                <anchor moveWithCells="1">
                  <from>
                    <xdr:col>7</xdr:col>
                    <xdr:colOff>0</xdr:colOff>
                    <xdr:row>105</xdr:row>
                    <xdr:rowOff>0</xdr:rowOff>
                  </from>
                  <to>
                    <xdr:col>8</xdr:col>
                    <xdr:colOff>161925</xdr:colOff>
                    <xdr:row>106</xdr:row>
                    <xdr:rowOff>0</xdr:rowOff>
                  </to>
                </anchor>
              </controlPr>
            </control>
          </mc:Choice>
        </mc:AlternateContent>
        <mc:AlternateContent xmlns:mc="http://schemas.openxmlformats.org/markup-compatibility/2006">
          <mc:Choice Requires="x14">
            <control shapeId="562278" r:id="rId105" name="Check Box 102">
              <controlPr defaultSize="0" autoFill="0" autoLine="0" autoPict="0">
                <anchor moveWithCells="1">
                  <from>
                    <xdr:col>1</xdr:col>
                    <xdr:colOff>0</xdr:colOff>
                    <xdr:row>106</xdr:row>
                    <xdr:rowOff>0</xdr:rowOff>
                  </from>
                  <to>
                    <xdr:col>2</xdr:col>
                    <xdr:colOff>161925</xdr:colOff>
                    <xdr:row>107</xdr:row>
                    <xdr:rowOff>0</xdr:rowOff>
                  </to>
                </anchor>
              </controlPr>
            </control>
          </mc:Choice>
        </mc:AlternateContent>
        <mc:AlternateContent xmlns:mc="http://schemas.openxmlformats.org/markup-compatibility/2006">
          <mc:Choice Requires="x14">
            <control shapeId="562279" r:id="rId106" name="Check Box 103">
              <controlPr defaultSize="0" autoFill="0" autoLine="0" autoPict="0">
                <anchor moveWithCells="1">
                  <from>
                    <xdr:col>3</xdr:col>
                    <xdr:colOff>0</xdr:colOff>
                    <xdr:row>106</xdr:row>
                    <xdr:rowOff>0</xdr:rowOff>
                  </from>
                  <to>
                    <xdr:col>4</xdr:col>
                    <xdr:colOff>161925</xdr:colOff>
                    <xdr:row>107</xdr:row>
                    <xdr:rowOff>0</xdr:rowOff>
                  </to>
                </anchor>
              </controlPr>
            </control>
          </mc:Choice>
        </mc:AlternateContent>
        <mc:AlternateContent xmlns:mc="http://schemas.openxmlformats.org/markup-compatibility/2006">
          <mc:Choice Requires="x14">
            <control shapeId="562280" r:id="rId107" name="Check Box 104">
              <controlPr defaultSize="0" autoFill="0" autoLine="0" autoPict="0">
                <anchor moveWithCells="1">
                  <from>
                    <xdr:col>5</xdr:col>
                    <xdr:colOff>0</xdr:colOff>
                    <xdr:row>106</xdr:row>
                    <xdr:rowOff>0</xdr:rowOff>
                  </from>
                  <to>
                    <xdr:col>6</xdr:col>
                    <xdr:colOff>161925</xdr:colOff>
                    <xdr:row>107</xdr:row>
                    <xdr:rowOff>0</xdr:rowOff>
                  </to>
                </anchor>
              </controlPr>
            </control>
          </mc:Choice>
        </mc:AlternateContent>
        <mc:AlternateContent xmlns:mc="http://schemas.openxmlformats.org/markup-compatibility/2006">
          <mc:Choice Requires="x14">
            <control shapeId="562281" r:id="rId108" name="Check Box 105">
              <controlPr defaultSize="0" autoFill="0" autoLine="0" autoPict="0">
                <anchor moveWithCells="1">
                  <from>
                    <xdr:col>7</xdr:col>
                    <xdr:colOff>0</xdr:colOff>
                    <xdr:row>106</xdr:row>
                    <xdr:rowOff>0</xdr:rowOff>
                  </from>
                  <to>
                    <xdr:col>8</xdr:col>
                    <xdr:colOff>161925</xdr:colOff>
                    <xdr:row>107</xdr:row>
                    <xdr:rowOff>0</xdr:rowOff>
                  </to>
                </anchor>
              </controlPr>
            </control>
          </mc:Choice>
        </mc:AlternateContent>
        <mc:AlternateContent xmlns:mc="http://schemas.openxmlformats.org/markup-compatibility/2006">
          <mc:Choice Requires="x14">
            <control shapeId="562282" r:id="rId109" name="Check Box 106">
              <controlPr defaultSize="0" autoFill="0" autoLine="0" autoPict="0">
                <anchor moveWithCells="1">
                  <from>
                    <xdr:col>1</xdr:col>
                    <xdr:colOff>0</xdr:colOff>
                    <xdr:row>107</xdr:row>
                    <xdr:rowOff>0</xdr:rowOff>
                  </from>
                  <to>
                    <xdr:col>2</xdr:col>
                    <xdr:colOff>161925</xdr:colOff>
                    <xdr:row>108</xdr:row>
                    <xdr:rowOff>0</xdr:rowOff>
                  </to>
                </anchor>
              </controlPr>
            </control>
          </mc:Choice>
        </mc:AlternateContent>
        <mc:AlternateContent xmlns:mc="http://schemas.openxmlformats.org/markup-compatibility/2006">
          <mc:Choice Requires="x14">
            <control shapeId="562283" r:id="rId110" name="Check Box 107">
              <controlPr defaultSize="0" autoFill="0" autoLine="0" autoPict="0">
                <anchor moveWithCells="1">
                  <from>
                    <xdr:col>3</xdr:col>
                    <xdr:colOff>0</xdr:colOff>
                    <xdr:row>107</xdr:row>
                    <xdr:rowOff>0</xdr:rowOff>
                  </from>
                  <to>
                    <xdr:col>4</xdr:col>
                    <xdr:colOff>161925</xdr:colOff>
                    <xdr:row>108</xdr:row>
                    <xdr:rowOff>0</xdr:rowOff>
                  </to>
                </anchor>
              </controlPr>
            </control>
          </mc:Choice>
        </mc:AlternateContent>
        <mc:AlternateContent xmlns:mc="http://schemas.openxmlformats.org/markup-compatibility/2006">
          <mc:Choice Requires="x14">
            <control shapeId="562284" r:id="rId111" name="Check Box 108">
              <controlPr defaultSize="0" autoFill="0" autoLine="0" autoPict="0">
                <anchor moveWithCells="1">
                  <from>
                    <xdr:col>5</xdr:col>
                    <xdr:colOff>0</xdr:colOff>
                    <xdr:row>107</xdr:row>
                    <xdr:rowOff>0</xdr:rowOff>
                  </from>
                  <to>
                    <xdr:col>6</xdr:col>
                    <xdr:colOff>161925</xdr:colOff>
                    <xdr:row>108</xdr:row>
                    <xdr:rowOff>0</xdr:rowOff>
                  </to>
                </anchor>
              </controlPr>
            </control>
          </mc:Choice>
        </mc:AlternateContent>
        <mc:AlternateContent xmlns:mc="http://schemas.openxmlformats.org/markup-compatibility/2006">
          <mc:Choice Requires="x14">
            <control shapeId="562285" r:id="rId112" name="Check Box 109">
              <controlPr defaultSize="0" autoFill="0" autoLine="0" autoPict="0">
                <anchor moveWithCells="1">
                  <from>
                    <xdr:col>7</xdr:col>
                    <xdr:colOff>0</xdr:colOff>
                    <xdr:row>107</xdr:row>
                    <xdr:rowOff>0</xdr:rowOff>
                  </from>
                  <to>
                    <xdr:col>8</xdr:col>
                    <xdr:colOff>161925</xdr:colOff>
                    <xdr:row>108</xdr:row>
                    <xdr:rowOff>0</xdr:rowOff>
                  </to>
                </anchor>
              </controlPr>
            </control>
          </mc:Choice>
        </mc:AlternateContent>
        <mc:AlternateContent xmlns:mc="http://schemas.openxmlformats.org/markup-compatibility/2006">
          <mc:Choice Requires="x14">
            <control shapeId="562286" r:id="rId113" name="Check Box 110">
              <controlPr defaultSize="0" autoFill="0" autoLine="0" autoPict="0">
                <anchor moveWithCells="1">
                  <from>
                    <xdr:col>1</xdr:col>
                    <xdr:colOff>0</xdr:colOff>
                    <xdr:row>108</xdr:row>
                    <xdr:rowOff>0</xdr:rowOff>
                  </from>
                  <to>
                    <xdr:col>2</xdr:col>
                    <xdr:colOff>161925</xdr:colOff>
                    <xdr:row>109</xdr:row>
                    <xdr:rowOff>0</xdr:rowOff>
                  </to>
                </anchor>
              </controlPr>
            </control>
          </mc:Choice>
        </mc:AlternateContent>
        <mc:AlternateContent xmlns:mc="http://schemas.openxmlformats.org/markup-compatibility/2006">
          <mc:Choice Requires="x14">
            <control shapeId="562287" r:id="rId114" name="Check Box 111">
              <controlPr defaultSize="0" autoFill="0" autoLine="0" autoPict="0">
                <anchor moveWithCells="1">
                  <from>
                    <xdr:col>3</xdr:col>
                    <xdr:colOff>0</xdr:colOff>
                    <xdr:row>108</xdr:row>
                    <xdr:rowOff>0</xdr:rowOff>
                  </from>
                  <to>
                    <xdr:col>4</xdr:col>
                    <xdr:colOff>161925</xdr:colOff>
                    <xdr:row>109</xdr:row>
                    <xdr:rowOff>0</xdr:rowOff>
                  </to>
                </anchor>
              </controlPr>
            </control>
          </mc:Choice>
        </mc:AlternateContent>
        <mc:AlternateContent xmlns:mc="http://schemas.openxmlformats.org/markup-compatibility/2006">
          <mc:Choice Requires="x14">
            <control shapeId="562288" r:id="rId115" name="Check Box 112">
              <controlPr defaultSize="0" autoFill="0" autoLine="0" autoPict="0">
                <anchor moveWithCells="1">
                  <from>
                    <xdr:col>5</xdr:col>
                    <xdr:colOff>0</xdr:colOff>
                    <xdr:row>108</xdr:row>
                    <xdr:rowOff>0</xdr:rowOff>
                  </from>
                  <to>
                    <xdr:col>6</xdr:col>
                    <xdr:colOff>161925</xdr:colOff>
                    <xdr:row>109</xdr:row>
                    <xdr:rowOff>0</xdr:rowOff>
                  </to>
                </anchor>
              </controlPr>
            </control>
          </mc:Choice>
        </mc:AlternateContent>
        <mc:AlternateContent xmlns:mc="http://schemas.openxmlformats.org/markup-compatibility/2006">
          <mc:Choice Requires="x14">
            <control shapeId="562289" r:id="rId116" name="Check Box 113">
              <controlPr defaultSize="0" autoFill="0" autoLine="0" autoPict="0">
                <anchor moveWithCells="1">
                  <from>
                    <xdr:col>7</xdr:col>
                    <xdr:colOff>0</xdr:colOff>
                    <xdr:row>108</xdr:row>
                    <xdr:rowOff>0</xdr:rowOff>
                  </from>
                  <to>
                    <xdr:col>8</xdr:col>
                    <xdr:colOff>161925</xdr:colOff>
                    <xdr:row>109</xdr:row>
                    <xdr:rowOff>0</xdr:rowOff>
                  </to>
                </anchor>
              </controlPr>
            </control>
          </mc:Choice>
        </mc:AlternateContent>
        <mc:AlternateContent xmlns:mc="http://schemas.openxmlformats.org/markup-compatibility/2006">
          <mc:Choice Requires="x14">
            <control shapeId="562290" r:id="rId117" name="Check Box 114">
              <controlPr defaultSize="0" autoFill="0" autoLine="0" autoPict="0">
                <anchor moveWithCells="1">
                  <from>
                    <xdr:col>1</xdr:col>
                    <xdr:colOff>0</xdr:colOff>
                    <xdr:row>109</xdr:row>
                    <xdr:rowOff>0</xdr:rowOff>
                  </from>
                  <to>
                    <xdr:col>2</xdr:col>
                    <xdr:colOff>161925</xdr:colOff>
                    <xdr:row>110</xdr:row>
                    <xdr:rowOff>0</xdr:rowOff>
                  </to>
                </anchor>
              </controlPr>
            </control>
          </mc:Choice>
        </mc:AlternateContent>
        <mc:AlternateContent xmlns:mc="http://schemas.openxmlformats.org/markup-compatibility/2006">
          <mc:Choice Requires="x14">
            <control shapeId="562291" r:id="rId118" name="Check Box 115">
              <controlPr defaultSize="0" autoFill="0" autoLine="0" autoPict="0">
                <anchor moveWithCells="1">
                  <from>
                    <xdr:col>3</xdr:col>
                    <xdr:colOff>0</xdr:colOff>
                    <xdr:row>109</xdr:row>
                    <xdr:rowOff>0</xdr:rowOff>
                  </from>
                  <to>
                    <xdr:col>4</xdr:col>
                    <xdr:colOff>161925</xdr:colOff>
                    <xdr:row>110</xdr:row>
                    <xdr:rowOff>0</xdr:rowOff>
                  </to>
                </anchor>
              </controlPr>
            </control>
          </mc:Choice>
        </mc:AlternateContent>
        <mc:AlternateContent xmlns:mc="http://schemas.openxmlformats.org/markup-compatibility/2006">
          <mc:Choice Requires="x14">
            <control shapeId="562292" r:id="rId119" name="Check Box 116">
              <controlPr defaultSize="0" autoFill="0" autoLine="0" autoPict="0">
                <anchor moveWithCells="1">
                  <from>
                    <xdr:col>5</xdr:col>
                    <xdr:colOff>0</xdr:colOff>
                    <xdr:row>109</xdr:row>
                    <xdr:rowOff>0</xdr:rowOff>
                  </from>
                  <to>
                    <xdr:col>6</xdr:col>
                    <xdr:colOff>161925</xdr:colOff>
                    <xdr:row>110</xdr:row>
                    <xdr:rowOff>0</xdr:rowOff>
                  </to>
                </anchor>
              </controlPr>
            </control>
          </mc:Choice>
        </mc:AlternateContent>
        <mc:AlternateContent xmlns:mc="http://schemas.openxmlformats.org/markup-compatibility/2006">
          <mc:Choice Requires="x14">
            <control shapeId="562293" r:id="rId120" name="Check Box 117">
              <controlPr defaultSize="0" autoFill="0" autoLine="0" autoPict="0">
                <anchor moveWithCells="1">
                  <from>
                    <xdr:col>7</xdr:col>
                    <xdr:colOff>0</xdr:colOff>
                    <xdr:row>109</xdr:row>
                    <xdr:rowOff>0</xdr:rowOff>
                  </from>
                  <to>
                    <xdr:col>8</xdr:col>
                    <xdr:colOff>161925</xdr:colOff>
                    <xdr:row>110</xdr:row>
                    <xdr:rowOff>0</xdr:rowOff>
                  </to>
                </anchor>
              </controlPr>
            </control>
          </mc:Choice>
        </mc:AlternateContent>
        <mc:AlternateContent xmlns:mc="http://schemas.openxmlformats.org/markup-compatibility/2006">
          <mc:Choice Requires="x14">
            <control shapeId="562294" r:id="rId121" name="Check Box 118">
              <controlPr defaultSize="0" autoFill="0" autoLine="0" autoPict="0">
                <anchor moveWithCells="1">
                  <from>
                    <xdr:col>1</xdr:col>
                    <xdr:colOff>0</xdr:colOff>
                    <xdr:row>110</xdr:row>
                    <xdr:rowOff>0</xdr:rowOff>
                  </from>
                  <to>
                    <xdr:col>2</xdr:col>
                    <xdr:colOff>161925</xdr:colOff>
                    <xdr:row>111</xdr:row>
                    <xdr:rowOff>0</xdr:rowOff>
                  </to>
                </anchor>
              </controlPr>
            </control>
          </mc:Choice>
        </mc:AlternateContent>
        <mc:AlternateContent xmlns:mc="http://schemas.openxmlformats.org/markup-compatibility/2006">
          <mc:Choice Requires="x14">
            <control shapeId="562295" r:id="rId122" name="Check Box 119">
              <controlPr defaultSize="0" autoFill="0" autoLine="0" autoPict="0">
                <anchor moveWithCells="1">
                  <from>
                    <xdr:col>3</xdr:col>
                    <xdr:colOff>0</xdr:colOff>
                    <xdr:row>110</xdr:row>
                    <xdr:rowOff>0</xdr:rowOff>
                  </from>
                  <to>
                    <xdr:col>4</xdr:col>
                    <xdr:colOff>161925</xdr:colOff>
                    <xdr:row>111</xdr:row>
                    <xdr:rowOff>0</xdr:rowOff>
                  </to>
                </anchor>
              </controlPr>
            </control>
          </mc:Choice>
        </mc:AlternateContent>
        <mc:AlternateContent xmlns:mc="http://schemas.openxmlformats.org/markup-compatibility/2006">
          <mc:Choice Requires="x14">
            <control shapeId="562296" r:id="rId123" name="Check Box 120">
              <controlPr defaultSize="0" autoFill="0" autoLine="0" autoPict="0">
                <anchor moveWithCells="1">
                  <from>
                    <xdr:col>5</xdr:col>
                    <xdr:colOff>0</xdr:colOff>
                    <xdr:row>110</xdr:row>
                    <xdr:rowOff>0</xdr:rowOff>
                  </from>
                  <to>
                    <xdr:col>6</xdr:col>
                    <xdr:colOff>161925</xdr:colOff>
                    <xdr:row>111</xdr:row>
                    <xdr:rowOff>0</xdr:rowOff>
                  </to>
                </anchor>
              </controlPr>
            </control>
          </mc:Choice>
        </mc:AlternateContent>
        <mc:AlternateContent xmlns:mc="http://schemas.openxmlformats.org/markup-compatibility/2006">
          <mc:Choice Requires="x14">
            <control shapeId="562297" r:id="rId124" name="Check Box 121">
              <controlPr defaultSize="0" autoFill="0" autoLine="0" autoPict="0">
                <anchor moveWithCells="1">
                  <from>
                    <xdr:col>7</xdr:col>
                    <xdr:colOff>0</xdr:colOff>
                    <xdr:row>110</xdr:row>
                    <xdr:rowOff>0</xdr:rowOff>
                  </from>
                  <to>
                    <xdr:col>8</xdr:col>
                    <xdr:colOff>161925</xdr:colOff>
                    <xdr:row>111</xdr:row>
                    <xdr:rowOff>0</xdr:rowOff>
                  </to>
                </anchor>
              </controlPr>
            </control>
          </mc:Choice>
        </mc:AlternateContent>
        <mc:AlternateContent xmlns:mc="http://schemas.openxmlformats.org/markup-compatibility/2006">
          <mc:Choice Requires="x14">
            <control shapeId="562298" r:id="rId125" name="Check Box 122">
              <controlPr defaultSize="0" autoFill="0" autoLine="0" autoPict="0">
                <anchor moveWithCells="1">
                  <from>
                    <xdr:col>1</xdr:col>
                    <xdr:colOff>0</xdr:colOff>
                    <xdr:row>102</xdr:row>
                    <xdr:rowOff>314325</xdr:rowOff>
                  </from>
                  <to>
                    <xdr:col>2</xdr:col>
                    <xdr:colOff>161925</xdr:colOff>
                    <xdr:row>104</xdr:row>
                    <xdr:rowOff>0</xdr:rowOff>
                  </to>
                </anchor>
              </controlPr>
            </control>
          </mc:Choice>
        </mc:AlternateContent>
        <mc:AlternateContent xmlns:mc="http://schemas.openxmlformats.org/markup-compatibility/2006">
          <mc:Choice Requires="x14">
            <control shapeId="562299" r:id="rId126" name="Check Box 123">
              <controlPr defaultSize="0" autoFill="0" autoLine="0" autoPict="0">
                <anchor moveWithCells="1">
                  <from>
                    <xdr:col>3</xdr:col>
                    <xdr:colOff>0</xdr:colOff>
                    <xdr:row>103</xdr:row>
                    <xdr:rowOff>0</xdr:rowOff>
                  </from>
                  <to>
                    <xdr:col>4</xdr:col>
                    <xdr:colOff>161925</xdr:colOff>
                    <xdr:row>104</xdr:row>
                    <xdr:rowOff>0</xdr:rowOff>
                  </to>
                </anchor>
              </controlPr>
            </control>
          </mc:Choice>
        </mc:AlternateContent>
        <mc:AlternateContent xmlns:mc="http://schemas.openxmlformats.org/markup-compatibility/2006">
          <mc:Choice Requires="x14">
            <control shapeId="562300" r:id="rId127" name="Check Box 124">
              <controlPr defaultSize="0" autoFill="0" autoLine="0" autoPict="0">
                <anchor moveWithCells="1">
                  <from>
                    <xdr:col>5</xdr:col>
                    <xdr:colOff>0</xdr:colOff>
                    <xdr:row>103</xdr:row>
                    <xdr:rowOff>0</xdr:rowOff>
                  </from>
                  <to>
                    <xdr:col>6</xdr:col>
                    <xdr:colOff>161925</xdr:colOff>
                    <xdr:row>104</xdr:row>
                    <xdr:rowOff>0</xdr:rowOff>
                  </to>
                </anchor>
              </controlPr>
            </control>
          </mc:Choice>
        </mc:AlternateContent>
        <mc:AlternateContent xmlns:mc="http://schemas.openxmlformats.org/markup-compatibility/2006">
          <mc:Choice Requires="x14">
            <control shapeId="562301" r:id="rId128" name="Check Box 125">
              <controlPr defaultSize="0" autoFill="0" autoLine="0" autoPict="0">
                <anchor moveWithCells="1">
                  <from>
                    <xdr:col>7</xdr:col>
                    <xdr:colOff>0</xdr:colOff>
                    <xdr:row>103</xdr:row>
                    <xdr:rowOff>0</xdr:rowOff>
                  </from>
                  <to>
                    <xdr:col>8</xdr:col>
                    <xdr:colOff>161925</xdr:colOff>
                    <xdr:row>104</xdr:row>
                    <xdr:rowOff>0</xdr:rowOff>
                  </to>
                </anchor>
              </controlPr>
            </control>
          </mc:Choice>
        </mc:AlternateContent>
        <mc:AlternateContent xmlns:mc="http://schemas.openxmlformats.org/markup-compatibility/2006">
          <mc:Choice Requires="x14">
            <control shapeId="562302" r:id="rId129" name="Check Box 126">
              <controlPr defaultSize="0" autoFill="0" autoLine="0" autoPict="0">
                <anchor moveWithCells="1">
                  <from>
                    <xdr:col>1</xdr:col>
                    <xdr:colOff>0</xdr:colOff>
                    <xdr:row>111</xdr:row>
                    <xdr:rowOff>0</xdr:rowOff>
                  </from>
                  <to>
                    <xdr:col>2</xdr:col>
                    <xdr:colOff>161925</xdr:colOff>
                    <xdr:row>112</xdr:row>
                    <xdr:rowOff>0</xdr:rowOff>
                  </to>
                </anchor>
              </controlPr>
            </control>
          </mc:Choice>
        </mc:AlternateContent>
        <mc:AlternateContent xmlns:mc="http://schemas.openxmlformats.org/markup-compatibility/2006">
          <mc:Choice Requires="x14">
            <control shapeId="562303" r:id="rId130" name="Check Box 127">
              <controlPr defaultSize="0" autoFill="0" autoLine="0" autoPict="0">
                <anchor moveWithCells="1">
                  <from>
                    <xdr:col>3</xdr:col>
                    <xdr:colOff>0</xdr:colOff>
                    <xdr:row>111</xdr:row>
                    <xdr:rowOff>0</xdr:rowOff>
                  </from>
                  <to>
                    <xdr:col>4</xdr:col>
                    <xdr:colOff>161925</xdr:colOff>
                    <xdr:row>112</xdr:row>
                    <xdr:rowOff>0</xdr:rowOff>
                  </to>
                </anchor>
              </controlPr>
            </control>
          </mc:Choice>
        </mc:AlternateContent>
        <mc:AlternateContent xmlns:mc="http://schemas.openxmlformats.org/markup-compatibility/2006">
          <mc:Choice Requires="x14">
            <control shapeId="562304" r:id="rId131" name="Check Box 128">
              <controlPr defaultSize="0" autoFill="0" autoLine="0" autoPict="0">
                <anchor moveWithCells="1">
                  <from>
                    <xdr:col>5</xdr:col>
                    <xdr:colOff>0</xdr:colOff>
                    <xdr:row>111</xdr:row>
                    <xdr:rowOff>0</xdr:rowOff>
                  </from>
                  <to>
                    <xdr:col>6</xdr:col>
                    <xdr:colOff>161925</xdr:colOff>
                    <xdr:row>112</xdr:row>
                    <xdr:rowOff>0</xdr:rowOff>
                  </to>
                </anchor>
              </controlPr>
            </control>
          </mc:Choice>
        </mc:AlternateContent>
        <mc:AlternateContent xmlns:mc="http://schemas.openxmlformats.org/markup-compatibility/2006">
          <mc:Choice Requires="x14">
            <control shapeId="562305" r:id="rId132" name="Check Box 129">
              <controlPr defaultSize="0" autoFill="0" autoLine="0" autoPict="0">
                <anchor moveWithCells="1">
                  <from>
                    <xdr:col>7</xdr:col>
                    <xdr:colOff>0</xdr:colOff>
                    <xdr:row>111</xdr:row>
                    <xdr:rowOff>0</xdr:rowOff>
                  </from>
                  <to>
                    <xdr:col>8</xdr:col>
                    <xdr:colOff>161925</xdr:colOff>
                    <xdr:row>112</xdr:row>
                    <xdr:rowOff>0</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34"/>
  <sheetViews>
    <sheetView showZeros="0" zoomScaleNormal="100" zoomScaleSheetLayoutView="100" workbookViewId="0">
      <selection activeCell="I5" sqref="I5:J5"/>
    </sheetView>
  </sheetViews>
  <sheetFormatPr defaultRowHeight="13.5"/>
  <cols>
    <col min="1" max="2" width="2.625" style="612" customWidth="1"/>
    <col min="3" max="3" width="3.375" style="612" customWidth="1"/>
    <col min="4" max="4" width="4.5" style="612" customWidth="1"/>
    <col min="5" max="5" width="4" style="612" customWidth="1"/>
    <col min="6" max="6" width="49.125" style="612" customWidth="1"/>
    <col min="7" max="7" width="39.625" style="612" hidden="1" customWidth="1"/>
    <col min="8" max="8" width="13" style="612" hidden="1" customWidth="1"/>
    <col min="9" max="9" width="20.5" style="612" customWidth="1"/>
    <col min="10" max="10" width="6.375" style="612" customWidth="1"/>
    <col min="11" max="11" width="9.625" style="612" customWidth="1"/>
    <col min="12" max="256" width="9" style="612"/>
    <col min="257" max="258" width="2.625" style="612" customWidth="1"/>
    <col min="259" max="259" width="3.375" style="612" customWidth="1"/>
    <col min="260" max="260" width="4.5" style="612" customWidth="1"/>
    <col min="261" max="261" width="4" style="612" customWidth="1"/>
    <col min="262" max="262" width="49.125" style="612" customWidth="1"/>
    <col min="263" max="264" width="0" style="612" hidden="1" customWidth="1"/>
    <col min="265" max="265" width="20.5" style="612" customWidth="1"/>
    <col min="266" max="266" width="6.375" style="612" customWidth="1"/>
    <col min="267" max="267" width="9.625" style="612" customWidth="1"/>
    <col min="268" max="512" width="9" style="612"/>
    <col min="513" max="514" width="2.625" style="612" customWidth="1"/>
    <col min="515" max="515" width="3.375" style="612" customWidth="1"/>
    <col min="516" max="516" width="4.5" style="612" customWidth="1"/>
    <col min="517" max="517" width="4" style="612" customWidth="1"/>
    <col min="518" max="518" width="49.125" style="612" customWidth="1"/>
    <col min="519" max="520" width="0" style="612" hidden="1" customWidth="1"/>
    <col min="521" max="521" width="20.5" style="612" customWidth="1"/>
    <col min="522" max="522" width="6.375" style="612" customWidth="1"/>
    <col min="523" max="523" width="9.625" style="612" customWidth="1"/>
    <col min="524" max="768" width="9" style="612"/>
    <col min="769" max="770" width="2.625" style="612" customWidth="1"/>
    <col min="771" max="771" width="3.375" style="612" customWidth="1"/>
    <col min="772" max="772" width="4.5" style="612" customWidth="1"/>
    <col min="773" max="773" width="4" style="612" customWidth="1"/>
    <col min="774" max="774" width="49.125" style="612" customWidth="1"/>
    <col min="775" max="776" width="0" style="612" hidden="1" customWidth="1"/>
    <col min="777" max="777" width="20.5" style="612" customWidth="1"/>
    <col min="778" max="778" width="6.375" style="612" customWidth="1"/>
    <col min="779" max="779" width="9.625" style="612" customWidth="1"/>
    <col min="780" max="1024" width="9" style="612"/>
    <col min="1025" max="1026" width="2.625" style="612" customWidth="1"/>
    <col min="1027" max="1027" width="3.375" style="612" customWidth="1"/>
    <col min="1028" max="1028" width="4.5" style="612" customWidth="1"/>
    <col min="1029" max="1029" width="4" style="612" customWidth="1"/>
    <col min="1030" max="1030" width="49.125" style="612" customWidth="1"/>
    <col min="1031" max="1032" width="0" style="612" hidden="1" customWidth="1"/>
    <col min="1033" max="1033" width="20.5" style="612" customWidth="1"/>
    <col min="1034" max="1034" width="6.375" style="612" customWidth="1"/>
    <col min="1035" max="1035" width="9.625" style="612" customWidth="1"/>
    <col min="1036" max="1280" width="9" style="612"/>
    <col min="1281" max="1282" width="2.625" style="612" customWidth="1"/>
    <col min="1283" max="1283" width="3.375" style="612" customWidth="1"/>
    <col min="1284" max="1284" width="4.5" style="612" customWidth="1"/>
    <col min="1285" max="1285" width="4" style="612" customWidth="1"/>
    <col min="1286" max="1286" width="49.125" style="612" customWidth="1"/>
    <col min="1287" max="1288" width="0" style="612" hidden="1" customWidth="1"/>
    <col min="1289" max="1289" width="20.5" style="612" customWidth="1"/>
    <col min="1290" max="1290" width="6.375" style="612" customWidth="1"/>
    <col min="1291" max="1291" width="9.625" style="612" customWidth="1"/>
    <col min="1292" max="1536" width="9" style="612"/>
    <col min="1537" max="1538" width="2.625" style="612" customWidth="1"/>
    <col min="1539" max="1539" width="3.375" style="612" customWidth="1"/>
    <col min="1540" max="1540" width="4.5" style="612" customWidth="1"/>
    <col min="1541" max="1541" width="4" style="612" customWidth="1"/>
    <col min="1542" max="1542" width="49.125" style="612" customWidth="1"/>
    <col min="1543" max="1544" width="0" style="612" hidden="1" customWidth="1"/>
    <col min="1545" max="1545" width="20.5" style="612" customWidth="1"/>
    <col min="1546" max="1546" width="6.375" style="612" customWidth="1"/>
    <col min="1547" max="1547" width="9.625" style="612" customWidth="1"/>
    <col min="1548" max="1792" width="9" style="612"/>
    <col min="1793" max="1794" width="2.625" style="612" customWidth="1"/>
    <col min="1795" max="1795" width="3.375" style="612" customWidth="1"/>
    <col min="1796" max="1796" width="4.5" style="612" customWidth="1"/>
    <col min="1797" max="1797" width="4" style="612" customWidth="1"/>
    <col min="1798" max="1798" width="49.125" style="612" customWidth="1"/>
    <col min="1799" max="1800" width="0" style="612" hidden="1" customWidth="1"/>
    <col min="1801" max="1801" width="20.5" style="612" customWidth="1"/>
    <col min="1802" max="1802" width="6.375" style="612" customWidth="1"/>
    <col min="1803" max="1803" width="9.625" style="612" customWidth="1"/>
    <col min="1804" max="2048" width="9" style="612"/>
    <col min="2049" max="2050" width="2.625" style="612" customWidth="1"/>
    <col min="2051" max="2051" width="3.375" style="612" customWidth="1"/>
    <col min="2052" max="2052" width="4.5" style="612" customWidth="1"/>
    <col min="2053" max="2053" width="4" style="612" customWidth="1"/>
    <col min="2054" max="2054" width="49.125" style="612" customWidth="1"/>
    <col min="2055" max="2056" width="0" style="612" hidden="1" customWidth="1"/>
    <col min="2057" max="2057" width="20.5" style="612" customWidth="1"/>
    <col min="2058" max="2058" width="6.375" style="612" customWidth="1"/>
    <col min="2059" max="2059" width="9.625" style="612" customWidth="1"/>
    <col min="2060" max="2304" width="9" style="612"/>
    <col min="2305" max="2306" width="2.625" style="612" customWidth="1"/>
    <col min="2307" max="2307" width="3.375" style="612" customWidth="1"/>
    <col min="2308" max="2308" width="4.5" style="612" customWidth="1"/>
    <col min="2309" max="2309" width="4" style="612" customWidth="1"/>
    <col min="2310" max="2310" width="49.125" style="612" customWidth="1"/>
    <col min="2311" max="2312" width="0" style="612" hidden="1" customWidth="1"/>
    <col min="2313" max="2313" width="20.5" style="612" customWidth="1"/>
    <col min="2314" max="2314" width="6.375" style="612" customWidth="1"/>
    <col min="2315" max="2315" width="9.625" style="612" customWidth="1"/>
    <col min="2316" max="2560" width="9" style="612"/>
    <col min="2561" max="2562" width="2.625" style="612" customWidth="1"/>
    <col min="2563" max="2563" width="3.375" style="612" customWidth="1"/>
    <col min="2564" max="2564" width="4.5" style="612" customWidth="1"/>
    <col min="2565" max="2565" width="4" style="612" customWidth="1"/>
    <col min="2566" max="2566" width="49.125" style="612" customWidth="1"/>
    <col min="2567" max="2568" width="0" style="612" hidden="1" customWidth="1"/>
    <col min="2569" max="2569" width="20.5" style="612" customWidth="1"/>
    <col min="2570" max="2570" width="6.375" style="612" customWidth="1"/>
    <col min="2571" max="2571" width="9.625" style="612" customWidth="1"/>
    <col min="2572" max="2816" width="9" style="612"/>
    <col min="2817" max="2818" width="2.625" style="612" customWidth="1"/>
    <col min="2819" max="2819" width="3.375" style="612" customWidth="1"/>
    <col min="2820" max="2820" width="4.5" style="612" customWidth="1"/>
    <col min="2821" max="2821" width="4" style="612" customWidth="1"/>
    <col min="2822" max="2822" width="49.125" style="612" customWidth="1"/>
    <col min="2823" max="2824" width="0" style="612" hidden="1" customWidth="1"/>
    <col min="2825" max="2825" width="20.5" style="612" customWidth="1"/>
    <col min="2826" max="2826" width="6.375" style="612" customWidth="1"/>
    <col min="2827" max="2827" width="9.625" style="612" customWidth="1"/>
    <col min="2828" max="3072" width="9" style="612"/>
    <col min="3073" max="3074" width="2.625" style="612" customWidth="1"/>
    <col min="3075" max="3075" width="3.375" style="612" customWidth="1"/>
    <col min="3076" max="3076" width="4.5" style="612" customWidth="1"/>
    <col min="3077" max="3077" width="4" style="612" customWidth="1"/>
    <col min="3078" max="3078" width="49.125" style="612" customWidth="1"/>
    <col min="3079" max="3080" width="0" style="612" hidden="1" customWidth="1"/>
    <col min="3081" max="3081" width="20.5" style="612" customWidth="1"/>
    <col min="3082" max="3082" width="6.375" style="612" customWidth="1"/>
    <col min="3083" max="3083" width="9.625" style="612" customWidth="1"/>
    <col min="3084" max="3328" width="9" style="612"/>
    <col min="3329" max="3330" width="2.625" style="612" customWidth="1"/>
    <col min="3331" max="3331" width="3.375" style="612" customWidth="1"/>
    <col min="3332" max="3332" width="4.5" style="612" customWidth="1"/>
    <col min="3333" max="3333" width="4" style="612" customWidth="1"/>
    <col min="3334" max="3334" width="49.125" style="612" customWidth="1"/>
    <col min="3335" max="3336" width="0" style="612" hidden="1" customWidth="1"/>
    <col min="3337" max="3337" width="20.5" style="612" customWidth="1"/>
    <col min="3338" max="3338" width="6.375" style="612" customWidth="1"/>
    <col min="3339" max="3339" width="9.625" style="612" customWidth="1"/>
    <col min="3340" max="3584" width="9" style="612"/>
    <col min="3585" max="3586" width="2.625" style="612" customWidth="1"/>
    <col min="3587" max="3587" width="3.375" style="612" customWidth="1"/>
    <col min="3588" max="3588" width="4.5" style="612" customWidth="1"/>
    <col min="3589" max="3589" width="4" style="612" customWidth="1"/>
    <col min="3590" max="3590" width="49.125" style="612" customWidth="1"/>
    <col min="3591" max="3592" width="0" style="612" hidden="1" customWidth="1"/>
    <col min="3593" max="3593" width="20.5" style="612" customWidth="1"/>
    <col min="3594" max="3594" width="6.375" style="612" customWidth="1"/>
    <col min="3595" max="3595" width="9.625" style="612" customWidth="1"/>
    <col min="3596" max="3840" width="9" style="612"/>
    <col min="3841" max="3842" width="2.625" style="612" customWidth="1"/>
    <col min="3843" max="3843" width="3.375" style="612" customWidth="1"/>
    <col min="3844" max="3844" width="4.5" style="612" customWidth="1"/>
    <col min="3845" max="3845" width="4" style="612" customWidth="1"/>
    <col min="3846" max="3846" width="49.125" style="612" customWidth="1"/>
    <col min="3847" max="3848" width="0" style="612" hidden="1" customWidth="1"/>
    <col min="3849" max="3849" width="20.5" style="612" customWidth="1"/>
    <col min="3850" max="3850" width="6.375" style="612" customWidth="1"/>
    <col min="3851" max="3851" width="9.625" style="612" customWidth="1"/>
    <col min="3852" max="4096" width="9" style="612"/>
    <col min="4097" max="4098" width="2.625" style="612" customWidth="1"/>
    <col min="4099" max="4099" width="3.375" style="612" customWidth="1"/>
    <col min="4100" max="4100" width="4.5" style="612" customWidth="1"/>
    <col min="4101" max="4101" width="4" style="612" customWidth="1"/>
    <col min="4102" max="4102" width="49.125" style="612" customWidth="1"/>
    <col min="4103" max="4104" width="0" style="612" hidden="1" customWidth="1"/>
    <col min="4105" max="4105" width="20.5" style="612" customWidth="1"/>
    <col min="4106" max="4106" width="6.375" style="612" customWidth="1"/>
    <col min="4107" max="4107" width="9.625" style="612" customWidth="1"/>
    <col min="4108" max="4352" width="9" style="612"/>
    <col min="4353" max="4354" width="2.625" style="612" customWidth="1"/>
    <col min="4355" max="4355" width="3.375" style="612" customWidth="1"/>
    <col min="4356" max="4356" width="4.5" style="612" customWidth="1"/>
    <col min="4357" max="4357" width="4" style="612" customWidth="1"/>
    <col min="4358" max="4358" width="49.125" style="612" customWidth="1"/>
    <col min="4359" max="4360" width="0" style="612" hidden="1" customWidth="1"/>
    <col min="4361" max="4361" width="20.5" style="612" customWidth="1"/>
    <col min="4362" max="4362" width="6.375" style="612" customWidth="1"/>
    <col min="4363" max="4363" width="9.625" style="612" customWidth="1"/>
    <col min="4364" max="4608" width="9" style="612"/>
    <col min="4609" max="4610" width="2.625" style="612" customWidth="1"/>
    <col min="4611" max="4611" width="3.375" style="612" customWidth="1"/>
    <col min="4612" max="4612" width="4.5" style="612" customWidth="1"/>
    <col min="4613" max="4613" width="4" style="612" customWidth="1"/>
    <col min="4614" max="4614" width="49.125" style="612" customWidth="1"/>
    <col min="4615" max="4616" width="0" style="612" hidden="1" customWidth="1"/>
    <col min="4617" max="4617" width="20.5" style="612" customWidth="1"/>
    <col min="4618" max="4618" width="6.375" style="612" customWidth="1"/>
    <col min="4619" max="4619" width="9.625" style="612" customWidth="1"/>
    <col min="4620" max="4864" width="9" style="612"/>
    <col min="4865" max="4866" width="2.625" style="612" customWidth="1"/>
    <col min="4867" max="4867" width="3.375" style="612" customWidth="1"/>
    <col min="4868" max="4868" width="4.5" style="612" customWidth="1"/>
    <col min="4869" max="4869" width="4" style="612" customWidth="1"/>
    <col min="4870" max="4870" width="49.125" style="612" customWidth="1"/>
    <col min="4871" max="4872" width="0" style="612" hidden="1" customWidth="1"/>
    <col min="4873" max="4873" width="20.5" style="612" customWidth="1"/>
    <col min="4874" max="4874" width="6.375" style="612" customWidth="1"/>
    <col min="4875" max="4875" width="9.625" style="612" customWidth="1"/>
    <col min="4876" max="5120" width="9" style="612"/>
    <col min="5121" max="5122" width="2.625" style="612" customWidth="1"/>
    <col min="5123" max="5123" width="3.375" style="612" customWidth="1"/>
    <col min="5124" max="5124" width="4.5" style="612" customWidth="1"/>
    <col min="5125" max="5125" width="4" style="612" customWidth="1"/>
    <col min="5126" max="5126" width="49.125" style="612" customWidth="1"/>
    <col min="5127" max="5128" width="0" style="612" hidden="1" customWidth="1"/>
    <col min="5129" max="5129" width="20.5" style="612" customWidth="1"/>
    <col min="5130" max="5130" width="6.375" style="612" customWidth="1"/>
    <col min="5131" max="5131" width="9.625" style="612" customWidth="1"/>
    <col min="5132" max="5376" width="9" style="612"/>
    <col min="5377" max="5378" width="2.625" style="612" customWidth="1"/>
    <col min="5379" max="5379" width="3.375" style="612" customWidth="1"/>
    <col min="5380" max="5380" width="4.5" style="612" customWidth="1"/>
    <col min="5381" max="5381" width="4" style="612" customWidth="1"/>
    <col min="5382" max="5382" width="49.125" style="612" customWidth="1"/>
    <col min="5383" max="5384" width="0" style="612" hidden="1" customWidth="1"/>
    <col min="5385" max="5385" width="20.5" style="612" customWidth="1"/>
    <col min="5386" max="5386" width="6.375" style="612" customWidth="1"/>
    <col min="5387" max="5387" width="9.625" style="612" customWidth="1"/>
    <col min="5388" max="5632" width="9" style="612"/>
    <col min="5633" max="5634" width="2.625" style="612" customWidth="1"/>
    <col min="5635" max="5635" width="3.375" style="612" customWidth="1"/>
    <col min="5636" max="5636" width="4.5" style="612" customWidth="1"/>
    <col min="5637" max="5637" width="4" style="612" customWidth="1"/>
    <col min="5638" max="5638" width="49.125" style="612" customWidth="1"/>
    <col min="5639" max="5640" width="0" style="612" hidden="1" customWidth="1"/>
    <col min="5641" max="5641" width="20.5" style="612" customWidth="1"/>
    <col min="5642" max="5642" width="6.375" style="612" customWidth="1"/>
    <col min="5643" max="5643" width="9.625" style="612" customWidth="1"/>
    <col min="5644" max="5888" width="9" style="612"/>
    <col min="5889" max="5890" width="2.625" style="612" customWidth="1"/>
    <col min="5891" max="5891" width="3.375" style="612" customWidth="1"/>
    <col min="5892" max="5892" width="4.5" style="612" customWidth="1"/>
    <col min="5893" max="5893" width="4" style="612" customWidth="1"/>
    <col min="5894" max="5894" width="49.125" style="612" customWidth="1"/>
    <col min="5895" max="5896" width="0" style="612" hidden="1" customWidth="1"/>
    <col min="5897" max="5897" width="20.5" style="612" customWidth="1"/>
    <col min="5898" max="5898" width="6.375" style="612" customWidth="1"/>
    <col min="5899" max="5899" width="9.625" style="612" customWidth="1"/>
    <col min="5900" max="6144" width="9" style="612"/>
    <col min="6145" max="6146" width="2.625" style="612" customWidth="1"/>
    <col min="6147" max="6147" width="3.375" style="612" customWidth="1"/>
    <col min="6148" max="6148" width="4.5" style="612" customWidth="1"/>
    <col min="6149" max="6149" width="4" style="612" customWidth="1"/>
    <col min="6150" max="6150" width="49.125" style="612" customWidth="1"/>
    <col min="6151" max="6152" width="0" style="612" hidden="1" customWidth="1"/>
    <col min="6153" max="6153" width="20.5" style="612" customWidth="1"/>
    <col min="6154" max="6154" width="6.375" style="612" customWidth="1"/>
    <col min="6155" max="6155" width="9.625" style="612" customWidth="1"/>
    <col min="6156" max="6400" width="9" style="612"/>
    <col min="6401" max="6402" width="2.625" style="612" customWidth="1"/>
    <col min="6403" max="6403" width="3.375" style="612" customWidth="1"/>
    <col min="6404" max="6404" width="4.5" style="612" customWidth="1"/>
    <col min="6405" max="6405" width="4" style="612" customWidth="1"/>
    <col min="6406" max="6406" width="49.125" style="612" customWidth="1"/>
    <col min="6407" max="6408" width="0" style="612" hidden="1" customWidth="1"/>
    <col min="6409" max="6409" width="20.5" style="612" customWidth="1"/>
    <col min="6410" max="6410" width="6.375" style="612" customWidth="1"/>
    <col min="6411" max="6411" width="9.625" style="612" customWidth="1"/>
    <col min="6412" max="6656" width="9" style="612"/>
    <col min="6657" max="6658" width="2.625" style="612" customWidth="1"/>
    <col min="6659" max="6659" width="3.375" style="612" customWidth="1"/>
    <col min="6660" max="6660" width="4.5" style="612" customWidth="1"/>
    <col min="6661" max="6661" width="4" style="612" customWidth="1"/>
    <col min="6662" max="6662" width="49.125" style="612" customWidth="1"/>
    <col min="6663" max="6664" width="0" style="612" hidden="1" customWidth="1"/>
    <col min="6665" max="6665" width="20.5" style="612" customWidth="1"/>
    <col min="6666" max="6666" width="6.375" style="612" customWidth="1"/>
    <col min="6667" max="6667" width="9.625" style="612" customWidth="1"/>
    <col min="6668" max="6912" width="9" style="612"/>
    <col min="6913" max="6914" width="2.625" style="612" customWidth="1"/>
    <col min="6915" max="6915" width="3.375" style="612" customWidth="1"/>
    <col min="6916" max="6916" width="4.5" style="612" customWidth="1"/>
    <col min="6917" max="6917" width="4" style="612" customWidth="1"/>
    <col min="6918" max="6918" width="49.125" style="612" customWidth="1"/>
    <col min="6919" max="6920" width="0" style="612" hidden="1" customWidth="1"/>
    <col min="6921" max="6921" width="20.5" style="612" customWidth="1"/>
    <col min="6922" max="6922" width="6.375" style="612" customWidth="1"/>
    <col min="6923" max="6923" width="9.625" style="612" customWidth="1"/>
    <col min="6924" max="7168" width="9" style="612"/>
    <col min="7169" max="7170" width="2.625" style="612" customWidth="1"/>
    <col min="7171" max="7171" width="3.375" style="612" customWidth="1"/>
    <col min="7172" max="7172" width="4.5" style="612" customWidth="1"/>
    <col min="7173" max="7173" width="4" style="612" customWidth="1"/>
    <col min="7174" max="7174" width="49.125" style="612" customWidth="1"/>
    <col min="7175" max="7176" width="0" style="612" hidden="1" customWidth="1"/>
    <col min="7177" max="7177" width="20.5" style="612" customWidth="1"/>
    <col min="7178" max="7178" width="6.375" style="612" customWidth="1"/>
    <col min="7179" max="7179" width="9.625" style="612" customWidth="1"/>
    <col min="7180" max="7424" width="9" style="612"/>
    <col min="7425" max="7426" width="2.625" style="612" customWidth="1"/>
    <col min="7427" max="7427" width="3.375" style="612" customWidth="1"/>
    <col min="7428" max="7428" width="4.5" style="612" customWidth="1"/>
    <col min="7429" max="7429" width="4" style="612" customWidth="1"/>
    <col min="7430" max="7430" width="49.125" style="612" customWidth="1"/>
    <col min="7431" max="7432" width="0" style="612" hidden="1" customWidth="1"/>
    <col min="7433" max="7433" width="20.5" style="612" customWidth="1"/>
    <col min="7434" max="7434" width="6.375" style="612" customWidth="1"/>
    <col min="7435" max="7435" width="9.625" style="612" customWidth="1"/>
    <col min="7436" max="7680" width="9" style="612"/>
    <col min="7681" max="7682" width="2.625" style="612" customWidth="1"/>
    <col min="7683" max="7683" width="3.375" style="612" customWidth="1"/>
    <col min="7684" max="7684" width="4.5" style="612" customWidth="1"/>
    <col min="7685" max="7685" width="4" style="612" customWidth="1"/>
    <col min="7686" max="7686" width="49.125" style="612" customWidth="1"/>
    <col min="7687" max="7688" width="0" style="612" hidden="1" customWidth="1"/>
    <col min="7689" max="7689" width="20.5" style="612" customWidth="1"/>
    <col min="7690" max="7690" width="6.375" style="612" customWidth="1"/>
    <col min="7691" max="7691" width="9.625" style="612" customWidth="1"/>
    <col min="7692" max="7936" width="9" style="612"/>
    <col min="7937" max="7938" width="2.625" style="612" customWidth="1"/>
    <col min="7939" max="7939" width="3.375" style="612" customWidth="1"/>
    <col min="7940" max="7940" width="4.5" style="612" customWidth="1"/>
    <col min="7941" max="7941" width="4" style="612" customWidth="1"/>
    <col min="7942" max="7942" width="49.125" style="612" customWidth="1"/>
    <col min="7943" max="7944" width="0" style="612" hidden="1" customWidth="1"/>
    <col min="7945" max="7945" width="20.5" style="612" customWidth="1"/>
    <col min="7946" max="7946" width="6.375" style="612" customWidth="1"/>
    <col min="7947" max="7947" width="9.625" style="612" customWidth="1"/>
    <col min="7948" max="8192" width="9" style="612"/>
    <col min="8193" max="8194" width="2.625" style="612" customWidth="1"/>
    <col min="8195" max="8195" width="3.375" style="612" customWidth="1"/>
    <col min="8196" max="8196" width="4.5" style="612" customWidth="1"/>
    <col min="8197" max="8197" width="4" style="612" customWidth="1"/>
    <col min="8198" max="8198" width="49.125" style="612" customWidth="1"/>
    <col min="8199" max="8200" width="0" style="612" hidden="1" customWidth="1"/>
    <col min="8201" max="8201" width="20.5" style="612" customWidth="1"/>
    <col min="8202" max="8202" width="6.375" style="612" customWidth="1"/>
    <col min="8203" max="8203" width="9.625" style="612" customWidth="1"/>
    <col min="8204" max="8448" width="9" style="612"/>
    <col min="8449" max="8450" width="2.625" style="612" customWidth="1"/>
    <col min="8451" max="8451" width="3.375" style="612" customWidth="1"/>
    <col min="8452" max="8452" width="4.5" style="612" customWidth="1"/>
    <col min="8453" max="8453" width="4" style="612" customWidth="1"/>
    <col min="8454" max="8454" width="49.125" style="612" customWidth="1"/>
    <col min="8455" max="8456" width="0" style="612" hidden="1" customWidth="1"/>
    <col min="8457" max="8457" width="20.5" style="612" customWidth="1"/>
    <col min="8458" max="8458" width="6.375" style="612" customWidth="1"/>
    <col min="8459" max="8459" width="9.625" style="612" customWidth="1"/>
    <col min="8460" max="8704" width="9" style="612"/>
    <col min="8705" max="8706" width="2.625" style="612" customWidth="1"/>
    <col min="8707" max="8707" width="3.375" style="612" customWidth="1"/>
    <col min="8708" max="8708" width="4.5" style="612" customWidth="1"/>
    <col min="8709" max="8709" width="4" style="612" customWidth="1"/>
    <col min="8710" max="8710" width="49.125" style="612" customWidth="1"/>
    <col min="8711" max="8712" width="0" style="612" hidden="1" customWidth="1"/>
    <col min="8713" max="8713" width="20.5" style="612" customWidth="1"/>
    <col min="8714" max="8714" width="6.375" style="612" customWidth="1"/>
    <col min="8715" max="8715" width="9.625" style="612" customWidth="1"/>
    <col min="8716" max="8960" width="9" style="612"/>
    <col min="8961" max="8962" width="2.625" style="612" customWidth="1"/>
    <col min="8963" max="8963" width="3.375" style="612" customWidth="1"/>
    <col min="8964" max="8964" width="4.5" style="612" customWidth="1"/>
    <col min="8965" max="8965" width="4" style="612" customWidth="1"/>
    <col min="8966" max="8966" width="49.125" style="612" customWidth="1"/>
    <col min="8967" max="8968" width="0" style="612" hidden="1" customWidth="1"/>
    <col min="8969" max="8969" width="20.5" style="612" customWidth="1"/>
    <col min="8970" max="8970" width="6.375" style="612" customWidth="1"/>
    <col min="8971" max="8971" width="9.625" style="612" customWidth="1"/>
    <col min="8972" max="9216" width="9" style="612"/>
    <col min="9217" max="9218" width="2.625" style="612" customWidth="1"/>
    <col min="9219" max="9219" width="3.375" style="612" customWidth="1"/>
    <col min="9220" max="9220" width="4.5" style="612" customWidth="1"/>
    <col min="9221" max="9221" width="4" style="612" customWidth="1"/>
    <col min="9222" max="9222" width="49.125" style="612" customWidth="1"/>
    <col min="9223" max="9224" width="0" style="612" hidden="1" customWidth="1"/>
    <col min="9225" max="9225" width="20.5" style="612" customWidth="1"/>
    <col min="9226" max="9226" width="6.375" style="612" customWidth="1"/>
    <col min="9227" max="9227" width="9.625" style="612" customWidth="1"/>
    <col min="9228" max="9472" width="9" style="612"/>
    <col min="9473" max="9474" width="2.625" style="612" customWidth="1"/>
    <col min="9475" max="9475" width="3.375" style="612" customWidth="1"/>
    <col min="9476" max="9476" width="4.5" style="612" customWidth="1"/>
    <col min="9477" max="9477" width="4" style="612" customWidth="1"/>
    <col min="9478" max="9478" width="49.125" style="612" customWidth="1"/>
    <col min="9479" max="9480" width="0" style="612" hidden="1" customWidth="1"/>
    <col min="9481" max="9481" width="20.5" style="612" customWidth="1"/>
    <col min="9482" max="9482" width="6.375" style="612" customWidth="1"/>
    <col min="9483" max="9483" width="9.625" style="612" customWidth="1"/>
    <col min="9484" max="9728" width="9" style="612"/>
    <col min="9729" max="9730" width="2.625" style="612" customWidth="1"/>
    <col min="9731" max="9731" width="3.375" style="612" customWidth="1"/>
    <col min="9732" max="9732" width="4.5" style="612" customWidth="1"/>
    <col min="9733" max="9733" width="4" style="612" customWidth="1"/>
    <col min="9734" max="9734" width="49.125" style="612" customWidth="1"/>
    <col min="9735" max="9736" width="0" style="612" hidden="1" customWidth="1"/>
    <col min="9737" max="9737" width="20.5" style="612" customWidth="1"/>
    <col min="9738" max="9738" width="6.375" style="612" customWidth="1"/>
    <col min="9739" max="9739" width="9.625" style="612" customWidth="1"/>
    <col min="9740" max="9984" width="9" style="612"/>
    <col min="9985" max="9986" width="2.625" style="612" customWidth="1"/>
    <col min="9987" max="9987" width="3.375" style="612" customWidth="1"/>
    <col min="9988" max="9988" width="4.5" style="612" customWidth="1"/>
    <col min="9989" max="9989" width="4" style="612" customWidth="1"/>
    <col min="9990" max="9990" width="49.125" style="612" customWidth="1"/>
    <col min="9991" max="9992" width="0" style="612" hidden="1" customWidth="1"/>
    <col min="9993" max="9993" width="20.5" style="612" customWidth="1"/>
    <col min="9994" max="9994" width="6.375" style="612" customWidth="1"/>
    <col min="9995" max="9995" width="9.625" style="612" customWidth="1"/>
    <col min="9996" max="10240" width="9" style="612"/>
    <col min="10241" max="10242" width="2.625" style="612" customWidth="1"/>
    <col min="10243" max="10243" width="3.375" style="612" customWidth="1"/>
    <col min="10244" max="10244" width="4.5" style="612" customWidth="1"/>
    <col min="10245" max="10245" width="4" style="612" customWidth="1"/>
    <col min="10246" max="10246" width="49.125" style="612" customWidth="1"/>
    <col min="10247" max="10248" width="0" style="612" hidden="1" customWidth="1"/>
    <col min="10249" max="10249" width="20.5" style="612" customWidth="1"/>
    <col min="10250" max="10250" width="6.375" style="612" customWidth="1"/>
    <col min="10251" max="10251" width="9.625" style="612" customWidth="1"/>
    <col min="10252" max="10496" width="9" style="612"/>
    <col min="10497" max="10498" width="2.625" style="612" customWidth="1"/>
    <col min="10499" max="10499" width="3.375" style="612" customWidth="1"/>
    <col min="10500" max="10500" width="4.5" style="612" customWidth="1"/>
    <col min="10501" max="10501" width="4" style="612" customWidth="1"/>
    <col min="10502" max="10502" width="49.125" style="612" customWidth="1"/>
    <col min="10503" max="10504" width="0" style="612" hidden="1" customWidth="1"/>
    <col min="10505" max="10505" width="20.5" style="612" customWidth="1"/>
    <col min="10506" max="10506" width="6.375" style="612" customWidth="1"/>
    <col min="10507" max="10507" width="9.625" style="612" customWidth="1"/>
    <col min="10508" max="10752" width="9" style="612"/>
    <col min="10753" max="10754" width="2.625" style="612" customWidth="1"/>
    <col min="10755" max="10755" width="3.375" style="612" customWidth="1"/>
    <col min="10756" max="10756" width="4.5" style="612" customWidth="1"/>
    <col min="10757" max="10757" width="4" style="612" customWidth="1"/>
    <col min="10758" max="10758" width="49.125" style="612" customWidth="1"/>
    <col min="10759" max="10760" width="0" style="612" hidden="1" customWidth="1"/>
    <col min="10761" max="10761" width="20.5" style="612" customWidth="1"/>
    <col min="10762" max="10762" width="6.375" style="612" customWidth="1"/>
    <col min="10763" max="10763" width="9.625" style="612" customWidth="1"/>
    <col min="10764" max="11008" width="9" style="612"/>
    <col min="11009" max="11010" width="2.625" style="612" customWidth="1"/>
    <col min="11011" max="11011" width="3.375" style="612" customWidth="1"/>
    <col min="11012" max="11012" width="4.5" style="612" customWidth="1"/>
    <col min="11013" max="11013" width="4" style="612" customWidth="1"/>
    <col min="11014" max="11014" width="49.125" style="612" customWidth="1"/>
    <col min="11015" max="11016" width="0" style="612" hidden="1" customWidth="1"/>
    <col min="11017" max="11017" width="20.5" style="612" customWidth="1"/>
    <col min="11018" max="11018" width="6.375" style="612" customWidth="1"/>
    <col min="11019" max="11019" width="9.625" style="612" customWidth="1"/>
    <col min="11020" max="11264" width="9" style="612"/>
    <col min="11265" max="11266" width="2.625" style="612" customWidth="1"/>
    <col min="11267" max="11267" width="3.375" style="612" customWidth="1"/>
    <col min="11268" max="11268" width="4.5" style="612" customWidth="1"/>
    <col min="11269" max="11269" width="4" style="612" customWidth="1"/>
    <col min="11270" max="11270" width="49.125" style="612" customWidth="1"/>
    <col min="11271" max="11272" width="0" style="612" hidden="1" customWidth="1"/>
    <col min="11273" max="11273" width="20.5" style="612" customWidth="1"/>
    <col min="11274" max="11274" width="6.375" style="612" customWidth="1"/>
    <col min="11275" max="11275" width="9.625" style="612" customWidth="1"/>
    <col min="11276" max="11520" width="9" style="612"/>
    <col min="11521" max="11522" width="2.625" style="612" customWidth="1"/>
    <col min="11523" max="11523" width="3.375" style="612" customWidth="1"/>
    <col min="11524" max="11524" width="4.5" style="612" customWidth="1"/>
    <col min="11525" max="11525" width="4" style="612" customWidth="1"/>
    <col min="11526" max="11526" width="49.125" style="612" customWidth="1"/>
    <col min="11527" max="11528" width="0" style="612" hidden="1" customWidth="1"/>
    <col min="11529" max="11529" width="20.5" style="612" customWidth="1"/>
    <col min="11530" max="11530" width="6.375" style="612" customWidth="1"/>
    <col min="11531" max="11531" width="9.625" style="612" customWidth="1"/>
    <col min="11532" max="11776" width="9" style="612"/>
    <col min="11777" max="11778" width="2.625" style="612" customWidth="1"/>
    <col min="11779" max="11779" width="3.375" style="612" customWidth="1"/>
    <col min="11780" max="11780" width="4.5" style="612" customWidth="1"/>
    <col min="11781" max="11781" width="4" style="612" customWidth="1"/>
    <col min="11782" max="11782" width="49.125" style="612" customWidth="1"/>
    <col min="11783" max="11784" width="0" style="612" hidden="1" customWidth="1"/>
    <col min="11785" max="11785" width="20.5" style="612" customWidth="1"/>
    <col min="11786" max="11786" width="6.375" style="612" customWidth="1"/>
    <col min="11787" max="11787" width="9.625" style="612" customWidth="1"/>
    <col min="11788" max="12032" width="9" style="612"/>
    <col min="12033" max="12034" width="2.625" style="612" customWidth="1"/>
    <col min="12035" max="12035" width="3.375" style="612" customWidth="1"/>
    <col min="12036" max="12036" width="4.5" style="612" customWidth="1"/>
    <col min="12037" max="12037" width="4" style="612" customWidth="1"/>
    <col min="12038" max="12038" width="49.125" style="612" customWidth="1"/>
    <col min="12039" max="12040" width="0" style="612" hidden="1" customWidth="1"/>
    <col min="12041" max="12041" width="20.5" style="612" customWidth="1"/>
    <col min="12042" max="12042" width="6.375" style="612" customWidth="1"/>
    <col min="12043" max="12043" width="9.625" style="612" customWidth="1"/>
    <col min="12044" max="12288" width="9" style="612"/>
    <col min="12289" max="12290" width="2.625" style="612" customWidth="1"/>
    <col min="12291" max="12291" width="3.375" style="612" customWidth="1"/>
    <col min="12292" max="12292" width="4.5" style="612" customWidth="1"/>
    <col min="12293" max="12293" width="4" style="612" customWidth="1"/>
    <col min="12294" max="12294" width="49.125" style="612" customWidth="1"/>
    <col min="12295" max="12296" width="0" style="612" hidden="1" customWidth="1"/>
    <col min="12297" max="12297" width="20.5" style="612" customWidth="1"/>
    <col min="12298" max="12298" width="6.375" style="612" customWidth="1"/>
    <col min="12299" max="12299" width="9.625" style="612" customWidth="1"/>
    <col min="12300" max="12544" width="9" style="612"/>
    <col min="12545" max="12546" width="2.625" style="612" customWidth="1"/>
    <col min="12547" max="12547" width="3.375" style="612" customWidth="1"/>
    <col min="12548" max="12548" width="4.5" style="612" customWidth="1"/>
    <col min="12549" max="12549" width="4" style="612" customWidth="1"/>
    <col min="12550" max="12550" width="49.125" style="612" customWidth="1"/>
    <col min="12551" max="12552" width="0" style="612" hidden="1" customWidth="1"/>
    <col min="12553" max="12553" width="20.5" style="612" customWidth="1"/>
    <col min="12554" max="12554" width="6.375" style="612" customWidth="1"/>
    <col min="12555" max="12555" width="9.625" style="612" customWidth="1"/>
    <col min="12556" max="12800" width="9" style="612"/>
    <col min="12801" max="12802" width="2.625" style="612" customWidth="1"/>
    <col min="12803" max="12803" width="3.375" style="612" customWidth="1"/>
    <col min="12804" max="12804" width="4.5" style="612" customWidth="1"/>
    <col min="12805" max="12805" width="4" style="612" customWidth="1"/>
    <col min="12806" max="12806" width="49.125" style="612" customWidth="1"/>
    <col min="12807" max="12808" width="0" style="612" hidden="1" customWidth="1"/>
    <col min="12809" max="12809" width="20.5" style="612" customWidth="1"/>
    <col min="12810" max="12810" width="6.375" style="612" customWidth="1"/>
    <col min="12811" max="12811" width="9.625" style="612" customWidth="1"/>
    <col min="12812" max="13056" width="9" style="612"/>
    <col min="13057" max="13058" width="2.625" style="612" customWidth="1"/>
    <col min="13059" max="13059" width="3.375" style="612" customWidth="1"/>
    <col min="13060" max="13060" width="4.5" style="612" customWidth="1"/>
    <col min="13061" max="13061" width="4" style="612" customWidth="1"/>
    <col min="13062" max="13062" width="49.125" style="612" customWidth="1"/>
    <col min="13063" max="13064" width="0" style="612" hidden="1" customWidth="1"/>
    <col min="13065" max="13065" width="20.5" style="612" customWidth="1"/>
    <col min="13066" max="13066" width="6.375" style="612" customWidth="1"/>
    <col min="13067" max="13067" width="9.625" style="612" customWidth="1"/>
    <col min="13068" max="13312" width="9" style="612"/>
    <col min="13313" max="13314" width="2.625" style="612" customWidth="1"/>
    <col min="13315" max="13315" width="3.375" style="612" customWidth="1"/>
    <col min="13316" max="13316" width="4.5" style="612" customWidth="1"/>
    <col min="13317" max="13317" width="4" style="612" customWidth="1"/>
    <col min="13318" max="13318" width="49.125" style="612" customWidth="1"/>
    <col min="13319" max="13320" width="0" style="612" hidden="1" customWidth="1"/>
    <col min="13321" max="13321" width="20.5" style="612" customWidth="1"/>
    <col min="13322" max="13322" width="6.375" style="612" customWidth="1"/>
    <col min="13323" max="13323" width="9.625" style="612" customWidth="1"/>
    <col min="13324" max="13568" width="9" style="612"/>
    <col min="13569" max="13570" width="2.625" style="612" customWidth="1"/>
    <col min="13571" max="13571" width="3.375" style="612" customWidth="1"/>
    <col min="13572" max="13572" width="4.5" style="612" customWidth="1"/>
    <col min="13573" max="13573" width="4" style="612" customWidth="1"/>
    <col min="13574" max="13574" width="49.125" style="612" customWidth="1"/>
    <col min="13575" max="13576" width="0" style="612" hidden="1" customWidth="1"/>
    <col min="13577" max="13577" width="20.5" style="612" customWidth="1"/>
    <col min="13578" max="13578" width="6.375" style="612" customWidth="1"/>
    <col min="13579" max="13579" width="9.625" style="612" customWidth="1"/>
    <col min="13580" max="13824" width="9" style="612"/>
    <col min="13825" max="13826" width="2.625" style="612" customWidth="1"/>
    <col min="13827" max="13827" width="3.375" style="612" customWidth="1"/>
    <col min="13828" max="13828" width="4.5" style="612" customWidth="1"/>
    <col min="13829" max="13829" width="4" style="612" customWidth="1"/>
    <col min="13830" max="13830" width="49.125" style="612" customWidth="1"/>
    <col min="13831" max="13832" width="0" style="612" hidden="1" customWidth="1"/>
    <col min="13833" max="13833" width="20.5" style="612" customWidth="1"/>
    <col min="13834" max="13834" width="6.375" style="612" customWidth="1"/>
    <col min="13835" max="13835" width="9.625" style="612" customWidth="1"/>
    <col min="13836" max="14080" width="9" style="612"/>
    <col min="14081" max="14082" width="2.625" style="612" customWidth="1"/>
    <col min="14083" max="14083" width="3.375" style="612" customWidth="1"/>
    <col min="14084" max="14084" width="4.5" style="612" customWidth="1"/>
    <col min="14085" max="14085" width="4" style="612" customWidth="1"/>
    <col min="14086" max="14086" width="49.125" style="612" customWidth="1"/>
    <col min="14087" max="14088" width="0" style="612" hidden="1" customWidth="1"/>
    <col min="14089" max="14089" width="20.5" style="612" customWidth="1"/>
    <col min="14090" max="14090" width="6.375" style="612" customWidth="1"/>
    <col min="14091" max="14091" width="9.625" style="612" customWidth="1"/>
    <col min="14092" max="14336" width="9" style="612"/>
    <col min="14337" max="14338" width="2.625" style="612" customWidth="1"/>
    <col min="14339" max="14339" width="3.375" style="612" customWidth="1"/>
    <col min="14340" max="14340" width="4.5" style="612" customWidth="1"/>
    <col min="14341" max="14341" width="4" style="612" customWidth="1"/>
    <col min="14342" max="14342" width="49.125" style="612" customWidth="1"/>
    <col min="14343" max="14344" width="0" style="612" hidden="1" customWidth="1"/>
    <col min="14345" max="14345" width="20.5" style="612" customWidth="1"/>
    <col min="14346" max="14346" width="6.375" style="612" customWidth="1"/>
    <col min="14347" max="14347" width="9.625" style="612" customWidth="1"/>
    <col min="14348" max="14592" width="9" style="612"/>
    <col min="14593" max="14594" width="2.625" style="612" customWidth="1"/>
    <col min="14595" max="14595" width="3.375" style="612" customWidth="1"/>
    <col min="14596" max="14596" width="4.5" style="612" customWidth="1"/>
    <col min="14597" max="14597" width="4" style="612" customWidth="1"/>
    <col min="14598" max="14598" width="49.125" style="612" customWidth="1"/>
    <col min="14599" max="14600" width="0" style="612" hidden="1" customWidth="1"/>
    <col min="14601" max="14601" width="20.5" style="612" customWidth="1"/>
    <col min="14602" max="14602" width="6.375" style="612" customWidth="1"/>
    <col min="14603" max="14603" width="9.625" style="612" customWidth="1"/>
    <col min="14604" max="14848" width="9" style="612"/>
    <col min="14849" max="14850" width="2.625" style="612" customWidth="1"/>
    <col min="14851" max="14851" width="3.375" style="612" customWidth="1"/>
    <col min="14852" max="14852" width="4.5" style="612" customWidth="1"/>
    <col min="14853" max="14853" width="4" style="612" customWidth="1"/>
    <col min="14854" max="14854" width="49.125" style="612" customWidth="1"/>
    <col min="14855" max="14856" width="0" style="612" hidden="1" customWidth="1"/>
    <col min="14857" max="14857" width="20.5" style="612" customWidth="1"/>
    <col min="14858" max="14858" width="6.375" style="612" customWidth="1"/>
    <col min="14859" max="14859" width="9.625" style="612" customWidth="1"/>
    <col min="14860" max="15104" width="9" style="612"/>
    <col min="15105" max="15106" width="2.625" style="612" customWidth="1"/>
    <col min="15107" max="15107" width="3.375" style="612" customWidth="1"/>
    <col min="15108" max="15108" width="4.5" style="612" customWidth="1"/>
    <col min="15109" max="15109" width="4" style="612" customWidth="1"/>
    <col min="15110" max="15110" width="49.125" style="612" customWidth="1"/>
    <col min="15111" max="15112" width="0" style="612" hidden="1" customWidth="1"/>
    <col min="15113" max="15113" width="20.5" style="612" customWidth="1"/>
    <col min="15114" max="15114" width="6.375" style="612" customWidth="1"/>
    <col min="15115" max="15115" width="9.625" style="612" customWidth="1"/>
    <col min="15116" max="15360" width="9" style="612"/>
    <col min="15361" max="15362" width="2.625" style="612" customWidth="1"/>
    <col min="15363" max="15363" width="3.375" style="612" customWidth="1"/>
    <col min="15364" max="15364" width="4.5" style="612" customWidth="1"/>
    <col min="15365" max="15365" width="4" style="612" customWidth="1"/>
    <col min="15366" max="15366" width="49.125" style="612" customWidth="1"/>
    <col min="15367" max="15368" width="0" style="612" hidden="1" customWidth="1"/>
    <col min="15369" max="15369" width="20.5" style="612" customWidth="1"/>
    <col min="15370" max="15370" width="6.375" style="612" customWidth="1"/>
    <col min="15371" max="15371" width="9.625" style="612" customWidth="1"/>
    <col min="15372" max="15616" width="9" style="612"/>
    <col min="15617" max="15618" width="2.625" style="612" customWidth="1"/>
    <col min="15619" max="15619" width="3.375" style="612" customWidth="1"/>
    <col min="15620" max="15620" width="4.5" style="612" customWidth="1"/>
    <col min="15621" max="15621" width="4" style="612" customWidth="1"/>
    <col min="15622" max="15622" width="49.125" style="612" customWidth="1"/>
    <col min="15623" max="15624" width="0" style="612" hidden="1" customWidth="1"/>
    <col min="15625" max="15625" width="20.5" style="612" customWidth="1"/>
    <col min="15626" max="15626" width="6.375" style="612" customWidth="1"/>
    <col min="15627" max="15627" width="9.625" style="612" customWidth="1"/>
    <col min="15628" max="15872" width="9" style="612"/>
    <col min="15873" max="15874" width="2.625" style="612" customWidth="1"/>
    <col min="15875" max="15875" width="3.375" style="612" customWidth="1"/>
    <col min="15876" max="15876" width="4.5" style="612" customWidth="1"/>
    <col min="15877" max="15877" width="4" style="612" customWidth="1"/>
    <col min="15878" max="15878" width="49.125" style="612" customWidth="1"/>
    <col min="15879" max="15880" width="0" style="612" hidden="1" customWidth="1"/>
    <col min="15881" max="15881" width="20.5" style="612" customWidth="1"/>
    <col min="15882" max="15882" width="6.375" style="612" customWidth="1"/>
    <col min="15883" max="15883" width="9.625" style="612" customWidth="1"/>
    <col min="15884" max="16128" width="9" style="612"/>
    <col min="16129" max="16130" width="2.625" style="612" customWidth="1"/>
    <col min="16131" max="16131" width="3.375" style="612" customWidth="1"/>
    <col min="16132" max="16132" width="4.5" style="612" customWidth="1"/>
    <col min="16133" max="16133" width="4" style="612" customWidth="1"/>
    <col min="16134" max="16134" width="49.125" style="612" customWidth="1"/>
    <col min="16135" max="16136" width="0" style="612" hidden="1" customWidth="1"/>
    <col min="16137" max="16137" width="20.5" style="612" customWidth="1"/>
    <col min="16138" max="16138" width="6.375" style="612" customWidth="1"/>
    <col min="16139" max="16139" width="9.625" style="612" customWidth="1"/>
    <col min="16140" max="16384" width="9" style="612"/>
  </cols>
  <sheetData>
    <row r="1" spans="1:12" ht="15" customHeight="1">
      <c r="A1" s="611" t="s">
        <v>2044</v>
      </c>
      <c r="J1" s="613"/>
    </row>
    <row r="2" spans="1:12" ht="39.950000000000003" customHeight="1">
      <c r="A2" s="3310" t="s">
        <v>2045</v>
      </c>
      <c r="B2" s="3311"/>
      <c r="C2" s="3311"/>
      <c r="D2" s="3311"/>
      <c r="E2" s="3311"/>
      <c r="F2" s="3311"/>
      <c r="G2" s="3311"/>
      <c r="H2" s="3311"/>
      <c r="I2" s="3311"/>
      <c r="J2" s="3311"/>
    </row>
    <row r="3" spans="1:12" ht="17.25" customHeight="1">
      <c r="A3" s="614"/>
      <c r="B3" s="615"/>
      <c r="C3" s="615"/>
      <c r="D3" s="615"/>
      <c r="E3" s="615"/>
      <c r="F3" s="993" t="s">
        <v>2712</v>
      </c>
      <c r="G3" s="615"/>
      <c r="H3" s="615"/>
      <c r="I3" s="615"/>
      <c r="J3" s="615"/>
    </row>
    <row r="4" spans="1:12" ht="23.1" customHeight="1">
      <c r="A4" s="614"/>
      <c r="B4" s="615"/>
      <c r="C4" s="615"/>
      <c r="D4" s="615"/>
      <c r="E4" s="615"/>
      <c r="F4" s="616" t="s">
        <v>2046</v>
      </c>
      <c r="G4" s="615"/>
      <c r="H4" s="615"/>
      <c r="I4" s="3312"/>
      <c r="J4" s="3312"/>
    </row>
    <row r="5" spans="1:12" s="611" customFormat="1" ht="23.1" customHeight="1">
      <c r="F5" s="617" t="s">
        <v>2047</v>
      </c>
      <c r="I5" s="3313"/>
      <c r="J5" s="3313"/>
    </row>
    <row r="6" spans="1:12" s="611" customFormat="1" ht="15" customHeight="1">
      <c r="I6" s="618"/>
      <c r="J6" s="617"/>
    </row>
    <row r="7" spans="1:12" s="611" customFormat="1" ht="20.100000000000001" customHeight="1">
      <c r="A7" s="619"/>
      <c r="B7" s="619"/>
      <c r="C7" s="619"/>
      <c r="D7" s="619"/>
      <c r="E7" s="619"/>
      <c r="F7" s="619"/>
      <c r="G7" s="619"/>
      <c r="H7" s="620"/>
      <c r="I7" s="620"/>
      <c r="J7" s="620"/>
      <c r="K7" s="620"/>
    </row>
    <row r="8" spans="1:12" s="611" customFormat="1" ht="21" customHeight="1">
      <c r="B8" s="619" t="s">
        <v>2048</v>
      </c>
      <c r="C8" s="619"/>
      <c r="D8" s="619"/>
      <c r="E8" s="619"/>
      <c r="F8" s="619"/>
      <c r="G8" s="619"/>
      <c r="H8" s="619"/>
      <c r="I8" s="621"/>
      <c r="J8" s="621"/>
      <c r="K8" s="621"/>
      <c r="L8" s="620"/>
    </row>
    <row r="9" spans="1:12" s="611" customFormat="1" ht="20.100000000000001" customHeight="1">
      <c r="B9" s="3300" t="s">
        <v>2049</v>
      </c>
      <c r="C9" s="3301"/>
      <c r="D9" s="3301"/>
      <c r="E9" s="3301"/>
      <c r="F9" s="3301"/>
      <c r="G9" s="3301"/>
      <c r="H9" s="3302"/>
      <c r="I9" s="3314" t="s">
        <v>2050</v>
      </c>
      <c r="J9" s="3315"/>
    </row>
    <row r="10" spans="1:12" s="611" customFormat="1" ht="27.95" customHeight="1">
      <c r="B10" s="3303"/>
      <c r="C10" s="3304"/>
      <c r="D10" s="3304"/>
      <c r="E10" s="3304"/>
      <c r="F10" s="3304"/>
      <c r="G10" s="3304"/>
      <c r="H10" s="3305"/>
      <c r="I10" s="622">
        <f>I12+I14</f>
        <v>0</v>
      </c>
      <c r="J10" s="623" t="s">
        <v>2051</v>
      </c>
    </row>
    <row r="11" spans="1:12" s="611" customFormat="1" ht="20.100000000000001" customHeight="1">
      <c r="A11" s="619"/>
      <c r="B11" s="3288"/>
      <c r="C11" s="3308" t="s">
        <v>2052</v>
      </c>
      <c r="D11" s="3277" t="s">
        <v>2053</v>
      </c>
      <c r="E11" s="3277"/>
      <c r="F11" s="3278"/>
      <c r="G11" s="3084" t="s">
        <v>460</v>
      </c>
      <c r="H11" s="3085"/>
      <c r="I11" s="3085"/>
      <c r="J11" s="3086"/>
    </row>
    <row r="12" spans="1:12" s="611" customFormat="1" ht="27.95" customHeight="1">
      <c r="A12" s="619"/>
      <c r="B12" s="3288"/>
      <c r="C12" s="3309"/>
      <c r="D12" s="3279"/>
      <c r="E12" s="3279"/>
      <c r="F12" s="3280"/>
      <c r="G12" s="624" t="s">
        <v>2054</v>
      </c>
      <c r="H12" s="625"/>
      <c r="I12" s="626"/>
      <c r="J12" s="623" t="s">
        <v>2051</v>
      </c>
    </row>
    <row r="13" spans="1:12" s="611" customFormat="1" ht="20.100000000000001" customHeight="1">
      <c r="A13" s="619"/>
      <c r="B13" s="3288"/>
      <c r="C13" s="3308" t="s">
        <v>2055</v>
      </c>
      <c r="D13" s="3277" t="s">
        <v>2056</v>
      </c>
      <c r="E13" s="3277"/>
      <c r="F13" s="3278"/>
      <c r="G13" s="3297" t="s">
        <v>461</v>
      </c>
      <c r="H13" s="3298"/>
      <c r="I13" s="3132" t="s">
        <v>2057</v>
      </c>
      <c r="J13" s="3299"/>
    </row>
    <row r="14" spans="1:12" s="611" customFormat="1" ht="27.95" customHeight="1">
      <c r="A14" s="619"/>
      <c r="B14" s="3289"/>
      <c r="C14" s="3309"/>
      <c r="D14" s="3279"/>
      <c r="E14" s="3279"/>
      <c r="F14" s="3280"/>
      <c r="G14" s="3101" t="s">
        <v>2058</v>
      </c>
      <c r="H14" s="3102"/>
      <c r="I14" s="627"/>
      <c r="J14" s="628" t="s">
        <v>2051</v>
      </c>
    </row>
    <row r="15" spans="1:12" s="611" customFormat="1" ht="15" customHeight="1">
      <c r="A15" s="619"/>
      <c r="D15" s="629"/>
      <c r="E15" s="629"/>
      <c r="F15" s="629"/>
      <c r="G15" s="629"/>
      <c r="H15" s="629"/>
      <c r="I15" s="629"/>
      <c r="J15" s="629"/>
      <c r="K15" s="620"/>
    </row>
    <row r="16" spans="1:12" s="611" customFormat="1" ht="15" customHeight="1">
      <c r="A16" s="619"/>
      <c r="D16" s="629"/>
      <c r="E16" s="629"/>
      <c r="F16" s="629"/>
      <c r="G16" s="629"/>
      <c r="H16" s="629"/>
      <c r="I16" s="629"/>
      <c r="J16" s="629"/>
      <c r="K16" s="620"/>
    </row>
    <row r="17" spans="1:11" s="611" customFormat="1" ht="21" customHeight="1">
      <c r="A17" s="619"/>
      <c r="B17" s="611" t="s">
        <v>2059</v>
      </c>
      <c r="D17" s="629"/>
      <c r="E17" s="629"/>
      <c r="F17" s="629"/>
      <c r="G17" s="629"/>
      <c r="H17" s="629"/>
      <c r="I17" s="629"/>
      <c r="J17" s="629"/>
      <c r="K17" s="620"/>
    </row>
    <row r="18" spans="1:11" s="611" customFormat="1" ht="20.100000000000001" customHeight="1">
      <c r="A18" s="619"/>
      <c r="B18" s="3300" t="s">
        <v>2060</v>
      </c>
      <c r="C18" s="3301"/>
      <c r="D18" s="3301"/>
      <c r="E18" s="3301"/>
      <c r="F18" s="3301"/>
      <c r="G18" s="3301"/>
      <c r="H18" s="3302"/>
      <c r="I18" s="3306" t="s">
        <v>2061</v>
      </c>
      <c r="J18" s="3307"/>
      <c r="K18" s="620"/>
    </row>
    <row r="19" spans="1:11" s="611" customFormat="1" ht="27.95" customHeight="1">
      <c r="A19" s="619"/>
      <c r="B19" s="3303"/>
      <c r="C19" s="3304"/>
      <c r="D19" s="3304"/>
      <c r="E19" s="3304"/>
      <c r="F19" s="3304"/>
      <c r="G19" s="3304"/>
      <c r="H19" s="3305"/>
      <c r="I19" s="630">
        <f>I23+I25+I27</f>
        <v>0</v>
      </c>
      <c r="J19" s="631" t="s">
        <v>2051</v>
      </c>
      <c r="K19" s="620"/>
    </row>
    <row r="20" spans="1:11" s="611" customFormat="1" ht="20.100000000000001" customHeight="1">
      <c r="A20" s="619"/>
      <c r="B20" s="3288"/>
      <c r="C20" s="632"/>
      <c r="D20" s="3290" t="s">
        <v>2052</v>
      </c>
      <c r="E20" s="3277" t="s">
        <v>2062</v>
      </c>
      <c r="F20" s="3278"/>
      <c r="G20" s="3292" t="s">
        <v>2063</v>
      </c>
      <c r="H20" s="3293"/>
      <c r="I20" s="3293"/>
      <c r="J20" s="3294"/>
      <c r="K20" s="620"/>
    </row>
    <row r="21" spans="1:11" s="611" customFormat="1" ht="27.95" customHeight="1">
      <c r="A21" s="619"/>
      <c r="B21" s="3288"/>
      <c r="C21" s="633"/>
      <c r="D21" s="3291"/>
      <c r="E21" s="3279"/>
      <c r="F21" s="3280"/>
      <c r="G21" s="634"/>
      <c r="H21" s="635"/>
      <c r="I21" s="636">
        <f>I23+I25</f>
        <v>0</v>
      </c>
      <c r="J21" s="631" t="s">
        <v>2051</v>
      </c>
      <c r="K21" s="620"/>
    </row>
    <row r="22" spans="1:11" s="611" customFormat="1" ht="20.100000000000001" customHeight="1">
      <c r="A22" s="619"/>
      <c r="B22" s="3288"/>
      <c r="C22" s="637"/>
      <c r="D22" s="638"/>
      <c r="E22" s="3295" t="s">
        <v>2064</v>
      </c>
      <c r="F22" s="3278" t="s">
        <v>2065</v>
      </c>
      <c r="G22" s="639"/>
      <c r="H22" s="640"/>
      <c r="I22" s="3293" t="s">
        <v>2066</v>
      </c>
      <c r="J22" s="3294"/>
      <c r="K22" s="620"/>
    </row>
    <row r="23" spans="1:11" s="611" customFormat="1" ht="27.95" customHeight="1">
      <c r="A23" s="619"/>
      <c r="B23" s="3288"/>
      <c r="C23" s="637"/>
      <c r="D23" s="641"/>
      <c r="E23" s="3296"/>
      <c r="F23" s="3280"/>
      <c r="G23" s="634"/>
      <c r="H23" s="635"/>
      <c r="I23" s="636"/>
      <c r="J23" s="631" t="s">
        <v>2051</v>
      </c>
      <c r="K23" s="620"/>
    </row>
    <row r="24" spans="1:11" s="611" customFormat="1" ht="20.100000000000001" customHeight="1">
      <c r="A24" s="619"/>
      <c r="B24" s="3288"/>
      <c r="C24" s="637"/>
      <c r="D24" s="642"/>
      <c r="E24" s="3295" t="s">
        <v>2067</v>
      </c>
      <c r="F24" s="3278" t="s">
        <v>2068</v>
      </c>
      <c r="G24" s="643"/>
      <c r="H24" s="644"/>
      <c r="I24" s="3293" t="s">
        <v>2069</v>
      </c>
      <c r="J24" s="3294"/>
      <c r="K24" s="620"/>
    </row>
    <row r="25" spans="1:11" s="611" customFormat="1" ht="27.95" customHeight="1">
      <c r="A25" s="619"/>
      <c r="B25" s="3288"/>
      <c r="C25" s="637"/>
      <c r="D25" s="645"/>
      <c r="E25" s="3296"/>
      <c r="F25" s="3280"/>
      <c r="G25" s="646" t="s">
        <v>2054</v>
      </c>
      <c r="H25" s="647"/>
      <c r="I25" s="636"/>
      <c r="J25" s="631" t="s">
        <v>2051</v>
      </c>
      <c r="K25" s="620"/>
    </row>
    <row r="26" spans="1:11" s="611" customFormat="1" ht="20.100000000000001" customHeight="1">
      <c r="A26" s="619"/>
      <c r="B26" s="3288"/>
      <c r="C26" s="632"/>
      <c r="D26" s="3275" t="s">
        <v>2055</v>
      </c>
      <c r="E26" s="3277" t="s">
        <v>2070</v>
      </c>
      <c r="F26" s="3278"/>
      <c r="G26" s="3281" t="s">
        <v>461</v>
      </c>
      <c r="H26" s="3282"/>
      <c r="I26" s="3283" t="s">
        <v>2071</v>
      </c>
      <c r="J26" s="3284"/>
      <c r="K26" s="620"/>
    </row>
    <row r="27" spans="1:11" s="611" customFormat="1" ht="27.95" customHeight="1">
      <c r="A27" s="619"/>
      <c r="B27" s="3289"/>
      <c r="C27" s="648"/>
      <c r="D27" s="3276"/>
      <c r="E27" s="3279"/>
      <c r="F27" s="3280"/>
      <c r="G27" s="3285" t="s">
        <v>2058</v>
      </c>
      <c r="H27" s="3286"/>
      <c r="I27" s="649"/>
      <c r="J27" s="650" t="s">
        <v>2051</v>
      </c>
      <c r="K27" s="620"/>
    </row>
    <row r="28" spans="1:11" s="611" customFormat="1" ht="15" customHeight="1">
      <c r="A28" s="619"/>
      <c r="D28" s="629"/>
      <c r="E28" s="629"/>
      <c r="F28" s="629"/>
      <c r="G28" s="629"/>
      <c r="H28" s="629"/>
      <c r="I28" s="629"/>
      <c r="J28" s="629"/>
      <c r="K28" s="620"/>
    </row>
    <row r="29" spans="1:11" s="611" customFormat="1" ht="15" customHeight="1">
      <c r="A29" s="619"/>
      <c r="D29" s="629"/>
      <c r="E29" s="629"/>
      <c r="F29" s="629"/>
      <c r="G29" s="629"/>
      <c r="H29" s="629"/>
      <c r="I29" s="629"/>
      <c r="J29" s="629"/>
      <c r="K29" s="620"/>
    </row>
    <row r="30" spans="1:11" ht="17.25" customHeight="1">
      <c r="B30" s="3287" t="s">
        <v>1139</v>
      </c>
      <c r="C30" s="3287"/>
      <c r="D30" s="3287"/>
      <c r="E30" s="3287"/>
      <c r="F30" s="3287"/>
      <c r="G30" s="3287"/>
      <c r="H30" s="3287"/>
      <c r="I30" s="3287"/>
      <c r="J30" s="3287"/>
    </row>
    <row r="31" spans="1:11" s="651" customFormat="1" ht="30" customHeight="1">
      <c r="B31" s="652"/>
      <c r="C31" s="652"/>
      <c r="D31" s="3272" t="s">
        <v>2072</v>
      </c>
      <c r="E31" s="3272"/>
      <c r="F31" s="3272"/>
      <c r="G31" s="3272"/>
      <c r="H31" s="3272"/>
      <c r="I31" s="3272"/>
      <c r="J31" s="3272"/>
    </row>
    <row r="32" spans="1:11" s="651" customFormat="1" ht="30" customHeight="1">
      <c r="D32" s="653"/>
      <c r="E32" s="3054"/>
      <c r="F32" s="3054"/>
      <c r="G32" s="3054"/>
      <c r="H32" s="3054"/>
      <c r="I32" s="3054"/>
      <c r="J32" s="3054"/>
    </row>
    <row r="33" spans="4:10" s="651" customFormat="1" ht="30" customHeight="1">
      <c r="D33" s="612"/>
      <c r="E33" s="3273"/>
      <c r="F33" s="3273"/>
      <c r="G33" s="3273"/>
      <c r="H33" s="3273"/>
      <c r="I33" s="3273"/>
      <c r="J33" s="3273"/>
    </row>
    <row r="34" spans="4:10" s="651" customFormat="1" ht="30" customHeight="1">
      <c r="D34" s="612"/>
      <c r="E34" s="3274"/>
      <c r="F34" s="3274"/>
      <c r="G34" s="3274"/>
      <c r="H34" s="3274"/>
      <c r="I34" s="3274"/>
      <c r="J34" s="3274"/>
    </row>
  </sheetData>
  <mergeCells count="36">
    <mergeCell ref="A2:J2"/>
    <mergeCell ref="I4:J4"/>
    <mergeCell ref="I5:J5"/>
    <mergeCell ref="B9:H10"/>
    <mergeCell ref="I9:J9"/>
    <mergeCell ref="I22:J22"/>
    <mergeCell ref="E24:E25"/>
    <mergeCell ref="F24:F25"/>
    <mergeCell ref="I24:J24"/>
    <mergeCell ref="D13:F14"/>
    <mergeCell ref="G13:H13"/>
    <mergeCell ref="I13:J13"/>
    <mergeCell ref="G14:H14"/>
    <mergeCell ref="B18:H19"/>
    <mergeCell ref="I18:J18"/>
    <mergeCell ref="B11:B14"/>
    <mergeCell ref="C11:C12"/>
    <mergeCell ref="D11:F12"/>
    <mergeCell ref="G11:J11"/>
    <mergeCell ref="C13:C14"/>
    <mergeCell ref="D31:J31"/>
    <mergeCell ref="E32:J32"/>
    <mergeCell ref="E33:J33"/>
    <mergeCell ref="E34:J34"/>
    <mergeCell ref="D26:D27"/>
    <mergeCell ref="E26:F27"/>
    <mergeCell ref="G26:H26"/>
    <mergeCell ref="I26:J26"/>
    <mergeCell ref="G27:H27"/>
    <mergeCell ref="B30:J30"/>
    <mergeCell ref="B20:B27"/>
    <mergeCell ref="D20:D21"/>
    <mergeCell ref="E20:F21"/>
    <mergeCell ref="G20:J20"/>
    <mergeCell ref="E22:E23"/>
    <mergeCell ref="F22:F23"/>
  </mergeCells>
  <phoneticPr fontId="1"/>
  <printOptions horizontalCentered="1"/>
  <pageMargins left="0.39370078740157483" right="0.39370078740157483" top="0.39370078740157483" bottom="0.39370078740157483" header="0.31496062992125984" footer="0.31496062992125984"/>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Q135"/>
  <sheetViews>
    <sheetView workbookViewId="0">
      <selection activeCell="E28" sqref="E28"/>
    </sheetView>
  </sheetViews>
  <sheetFormatPr defaultRowHeight="18.75"/>
  <cols>
    <col min="2" max="3" width="5.5" customWidth="1"/>
    <col min="5" max="5" width="20.75" customWidth="1"/>
    <col min="6" max="6" width="9" style="605"/>
  </cols>
  <sheetData>
    <row r="1" spans="1:17">
      <c r="A1" s="600">
        <v>110017</v>
      </c>
      <c r="B1" t="s">
        <v>29</v>
      </c>
      <c r="C1" t="s">
        <v>3045</v>
      </c>
      <c r="D1" t="s">
        <v>3046</v>
      </c>
      <c r="E1" t="s">
        <v>1940</v>
      </c>
      <c r="F1" s="605" t="s">
        <v>3047</v>
      </c>
      <c r="G1" t="s">
        <v>3493</v>
      </c>
      <c r="H1" t="s">
        <v>3494</v>
      </c>
      <c r="I1" t="s">
        <v>3495</v>
      </c>
      <c r="J1" t="s">
        <v>3395</v>
      </c>
      <c r="K1" t="s">
        <v>3496</v>
      </c>
      <c r="L1" t="s">
        <v>3497</v>
      </c>
      <c r="M1" t="s">
        <v>3498</v>
      </c>
      <c r="N1" t="s">
        <v>3499</v>
      </c>
      <c r="O1" t="s">
        <v>1941</v>
      </c>
      <c r="P1" t="s">
        <v>302</v>
      </c>
      <c r="Q1" t="s">
        <v>241</v>
      </c>
    </row>
    <row r="2" spans="1:17">
      <c r="A2" s="600">
        <v>110017</v>
      </c>
      <c r="B2" t="s">
        <v>29</v>
      </c>
      <c r="C2" t="s">
        <v>3045</v>
      </c>
      <c r="D2" t="s">
        <v>3046</v>
      </c>
      <c r="E2" t="s">
        <v>1940</v>
      </c>
      <c r="F2" s="605" t="s">
        <v>3047</v>
      </c>
      <c r="G2" t="s">
        <v>3493</v>
      </c>
      <c r="H2" t="s">
        <v>3494</v>
      </c>
      <c r="I2" t="s">
        <v>3495</v>
      </c>
      <c r="J2" t="s">
        <v>3395</v>
      </c>
      <c r="K2" t="s">
        <v>3496</v>
      </c>
      <c r="L2" t="s">
        <v>3497</v>
      </c>
      <c r="M2" t="s">
        <v>3498</v>
      </c>
      <c r="N2" t="s">
        <v>3499</v>
      </c>
      <c r="O2" t="s">
        <v>1941</v>
      </c>
      <c r="P2" t="s">
        <v>302</v>
      </c>
      <c r="Q2" t="s">
        <v>241</v>
      </c>
    </row>
    <row r="3" spans="1:17">
      <c r="A3" s="600">
        <v>110017</v>
      </c>
      <c r="B3" t="s">
        <v>29</v>
      </c>
      <c r="C3" t="s">
        <v>3045</v>
      </c>
      <c r="D3" t="s">
        <v>3046</v>
      </c>
      <c r="E3" t="s">
        <v>1940</v>
      </c>
      <c r="F3" s="605" t="s">
        <v>3047</v>
      </c>
      <c r="G3" t="s">
        <v>3493</v>
      </c>
      <c r="H3" t="s">
        <v>3494</v>
      </c>
      <c r="I3" t="s">
        <v>3495</v>
      </c>
      <c r="J3" t="s">
        <v>3395</v>
      </c>
      <c r="K3" t="s">
        <v>3496</v>
      </c>
      <c r="L3" t="s">
        <v>3497</v>
      </c>
      <c r="M3" t="s">
        <v>3498</v>
      </c>
      <c r="N3" t="s">
        <v>3499</v>
      </c>
      <c r="O3" t="s">
        <v>1941</v>
      </c>
      <c r="P3" t="s">
        <v>302</v>
      </c>
      <c r="Q3" t="s">
        <v>241</v>
      </c>
    </row>
    <row r="4" spans="1:17">
      <c r="A4" s="600">
        <v>110017</v>
      </c>
      <c r="B4" t="s">
        <v>29</v>
      </c>
      <c r="C4" t="s">
        <v>3045</v>
      </c>
      <c r="D4" t="s">
        <v>3046</v>
      </c>
      <c r="E4" t="s">
        <v>1940</v>
      </c>
      <c r="F4" s="605" t="s">
        <v>3047</v>
      </c>
      <c r="G4" t="s">
        <v>3493</v>
      </c>
      <c r="H4" t="s">
        <v>3494</v>
      </c>
      <c r="I4" t="s">
        <v>3495</v>
      </c>
      <c r="J4" t="s">
        <v>3395</v>
      </c>
      <c r="K4" t="s">
        <v>3496</v>
      </c>
      <c r="L4" t="s">
        <v>3497</v>
      </c>
      <c r="M4" t="s">
        <v>3498</v>
      </c>
      <c r="N4" t="s">
        <v>3499</v>
      </c>
      <c r="O4" t="s">
        <v>1941</v>
      </c>
      <c r="P4" t="s">
        <v>302</v>
      </c>
      <c r="Q4" t="s">
        <v>241</v>
      </c>
    </row>
    <row r="5" spans="1:17">
      <c r="A5" s="600">
        <v>110017</v>
      </c>
      <c r="B5" t="s">
        <v>29</v>
      </c>
      <c r="C5" t="s">
        <v>3045</v>
      </c>
      <c r="D5" t="s">
        <v>3046</v>
      </c>
      <c r="E5" t="s">
        <v>1940</v>
      </c>
      <c r="F5" s="605" t="s">
        <v>3047</v>
      </c>
      <c r="G5" t="s">
        <v>3493</v>
      </c>
      <c r="H5" t="s">
        <v>3494</v>
      </c>
      <c r="I5" t="s">
        <v>3495</v>
      </c>
      <c r="J5" t="s">
        <v>3395</v>
      </c>
      <c r="K5" t="s">
        <v>3496</v>
      </c>
      <c r="L5" t="s">
        <v>3497</v>
      </c>
      <c r="M5" t="s">
        <v>3498</v>
      </c>
      <c r="N5" t="s">
        <v>3499</v>
      </c>
      <c r="O5" t="s">
        <v>1941</v>
      </c>
      <c r="P5" t="s">
        <v>302</v>
      </c>
      <c r="Q5" t="s">
        <v>241</v>
      </c>
    </row>
    <row r="6" spans="1:17">
      <c r="A6" s="600">
        <v>111247</v>
      </c>
      <c r="B6" t="s">
        <v>74</v>
      </c>
      <c r="C6" t="s">
        <v>3045</v>
      </c>
      <c r="D6" t="s">
        <v>3046</v>
      </c>
      <c r="E6" t="s">
        <v>1940</v>
      </c>
      <c r="F6" s="605" t="s">
        <v>3047</v>
      </c>
      <c r="G6" t="s">
        <v>3500</v>
      </c>
      <c r="H6" t="s">
        <v>23</v>
      </c>
      <c r="I6" t="s">
        <v>3501</v>
      </c>
      <c r="J6" t="s">
        <v>3502</v>
      </c>
      <c r="K6" t="s">
        <v>3503</v>
      </c>
      <c r="L6" t="s">
        <v>3504</v>
      </c>
      <c r="M6" t="s">
        <v>3505</v>
      </c>
      <c r="N6" t="s">
        <v>3506</v>
      </c>
      <c r="O6" t="s">
        <v>1941</v>
      </c>
      <c r="P6" t="s">
        <v>336</v>
      </c>
      <c r="Q6" t="s">
        <v>3281</v>
      </c>
    </row>
    <row r="7" spans="1:17">
      <c r="A7" s="600">
        <v>111247</v>
      </c>
      <c r="B7" t="s">
        <v>74</v>
      </c>
      <c r="C7" t="s">
        <v>3045</v>
      </c>
      <c r="D7" t="s">
        <v>3046</v>
      </c>
      <c r="E7" t="s">
        <v>1940</v>
      </c>
      <c r="F7" s="605" t="s">
        <v>3047</v>
      </c>
      <c r="G7" t="s">
        <v>3500</v>
      </c>
      <c r="H7" t="s">
        <v>23</v>
      </c>
      <c r="I7" t="s">
        <v>3501</v>
      </c>
      <c r="J7" t="s">
        <v>3502</v>
      </c>
      <c r="K7" t="s">
        <v>3503</v>
      </c>
      <c r="L7" t="s">
        <v>3504</v>
      </c>
      <c r="M7" t="s">
        <v>3505</v>
      </c>
      <c r="N7" t="s">
        <v>3506</v>
      </c>
      <c r="O7" t="s">
        <v>1941</v>
      </c>
      <c r="P7" t="s">
        <v>336</v>
      </c>
      <c r="Q7" t="s">
        <v>3281</v>
      </c>
    </row>
    <row r="8" spans="1:17">
      <c r="A8" s="600">
        <v>111247</v>
      </c>
      <c r="B8" t="s">
        <v>74</v>
      </c>
      <c r="C8" t="s">
        <v>3045</v>
      </c>
      <c r="D8" t="s">
        <v>3046</v>
      </c>
      <c r="E8" t="s">
        <v>1940</v>
      </c>
      <c r="F8" s="605" t="s">
        <v>3047</v>
      </c>
      <c r="G8" t="s">
        <v>3500</v>
      </c>
      <c r="H8" t="s">
        <v>23</v>
      </c>
      <c r="I8" t="s">
        <v>3501</v>
      </c>
      <c r="J8" t="s">
        <v>3502</v>
      </c>
      <c r="K8" t="s">
        <v>3503</v>
      </c>
      <c r="L8" t="s">
        <v>3504</v>
      </c>
      <c r="M8" t="s">
        <v>3505</v>
      </c>
      <c r="N8" t="s">
        <v>3506</v>
      </c>
      <c r="O8" t="s">
        <v>1941</v>
      </c>
      <c r="P8" t="s">
        <v>336</v>
      </c>
      <c r="Q8" t="s">
        <v>3281</v>
      </c>
    </row>
    <row r="9" spans="1:17">
      <c r="A9" s="600">
        <v>111247</v>
      </c>
      <c r="B9" t="s">
        <v>74</v>
      </c>
      <c r="C9" t="s">
        <v>3045</v>
      </c>
      <c r="D9" t="s">
        <v>3046</v>
      </c>
      <c r="E9" t="s">
        <v>1940</v>
      </c>
      <c r="F9" s="605" t="s">
        <v>3047</v>
      </c>
      <c r="G9" t="s">
        <v>3500</v>
      </c>
      <c r="H9" t="s">
        <v>23</v>
      </c>
      <c r="I9" t="s">
        <v>3501</v>
      </c>
      <c r="J9" t="s">
        <v>3502</v>
      </c>
      <c r="K9" t="s">
        <v>3503</v>
      </c>
      <c r="L9" t="s">
        <v>3504</v>
      </c>
      <c r="M9" t="s">
        <v>3505</v>
      </c>
      <c r="N9" t="s">
        <v>3506</v>
      </c>
      <c r="O9" t="s">
        <v>1941</v>
      </c>
      <c r="P9" t="s">
        <v>336</v>
      </c>
      <c r="Q9" t="s">
        <v>3281</v>
      </c>
    </row>
    <row r="10" spans="1:17">
      <c r="A10" s="600">
        <v>111247</v>
      </c>
      <c r="B10" t="s">
        <v>74</v>
      </c>
      <c r="C10" t="s">
        <v>3045</v>
      </c>
      <c r="D10" t="s">
        <v>3046</v>
      </c>
      <c r="E10" t="s">
        <v>1940</v>
      </c>
      <c r="F10" s="605" t="s">
        <v>3047</v>
      </c>
      <c r="G10" t="s">
        <v>3500</v>
      </c>
      <c r="H10" t="s">
        <v>23</v>
      </c>
      <c r="I10" t="s">
        <v>3501</v>
      </c>
      <c r="J10" t="s">
        <v>3502</v>
      </c>
      <c r="K10" t="s">
        <v>3503</v>
      </c>
      <c r="L10" t="s">
        <v>3504</v>
      </c>
      <c r="M10" t="s">
        <v>3505</v>
      </c>
      <c r="N10" t="s">
        <v>3506</v>
      </c>
      <c r="O10" t="s">
        <v>1941</v>
      </c>
      <c r="P10" t="s">
        <v>336</v>
      </c>
      <c r="Q10" t="s">
        <v>3281</v>
      </c>
    </row>
    <row r="11" spans="1:17">
      <c r="A11" s="600">
        <v>114894</v>
      </c>
      <c r="B11" t="s">
        <v>49</v>
      </c>
      <c r="C11" t="s">
        <v>3045</v>
      </c>
      <c r="D11" t="s">
        <v>3046</v>
      </c>
      <c r="E11" t="s">
        <v>1940</v>
      </c>
      <c r="F11" s="605" t="s">
        <v>3047</v>
      </c>
      <c r="G11" t="s">
        <v>3507</v>
      </c>
      <c r="H11" t="s">
        <v>3508</v>
      </c>
      <c r="I11" t="s">
        <v>3509</v>
      </c>
      <c r="J11" t="s">
        <v>3104</v>
      </c>
      <c r="K11" t="s">
        <v>3510</v>
      </c>
      <c r="L11" t="s">
        <v>3511</v>
      </c>
      <c r="M11" t="s">
        <v>3512</v>
      </c>
      <c r="N11" t="s">
        <v>3513</v>
      </c>
      <c r="O11" t="s">
        <v>1941</v>
      </c>
      <c r="P11" t="s">
        <v>2027</v>
      </c>
      <c r="Q11" t="s">
        <v>241</v>
      </c>
    </row>
    <row r="12" spans="1:17">
      <c r="A12" s="600">
        <v>114894</v>
      </c>
      <c r="B12" t="s">
        <v>49</v>
      </c>
      <c r="C12" t="s">
        <v>3045</v>
      </c>
      <c r="D12" t="s">
        <v>3046</v>
      </c>
      <c r="E12" t="s">
        <v>1940</v>
      </c>
      <c r="F12" s="605" t="s">
        <v>3047</v>
      </c>
      <c r="G12" t="s">
        <v>3507</v>
      </c>
      <c r="H12" t="s">
        <v>3508</v>
      </c>
      <c r="I12" t="s">
        <v>3509</v>
      </c>
      <c r="J12" t="s">
        <v>3104</v>
      </c>
      <c r="K12" t="s">
        <v>3510</v>
      </c>
      <c r="L12" t="s">
        <v>3511</v>
      </c>
      <c r="M12" t="s">
        <v>3512</v>
      </c>
      <c r="N12" t="s">
        <v>3513</v>
      </c>
      <c r="O12" t="s">
        <v>1941</v>
      </c>
      <c r="P12" t="s">
        <v>2027</v>
      </c>
      <c r="Q12" t="s">
        <v>241</v>
      </c>
    </row>
    <row r="13" spans="1:17">
      <c r="A13" s="600">
        <v>114894</v>
      </c>
      <c r="B13" t="s">
        <v>49</v>
      </c>
      <c r="C13" t="s">
        <v>3045</v>
      </c>
      <c r="D13" t="s">
        <v>3046</v>
      </c>
      <c r="E13" t="s">
        <v>1940</v>
      </c>
      <c r="F13" s="605" t="s">
        <v>3047</v>
      </c>
      <c r="G13" t="s">
        <v>3507</v>
      </c>
      <c r="H13" t="s">
        <v>3508</v>
      </c>
      <c r="I13" t="s">
        <v>3509</v>
      </c>
      <c r="J13" t="s">
        <v>3104</v>
      </c>
      <c r="K13" t="s">
        <v>3510</v>
      </c>
      <c r="L13" t="s">
        <v>3511</v>
      </c>
      <c r="M13" t="s">
        <v>3512</v>
      </c>
      <c r="N13" t="s">
        <v>3513</v>
      </c>
      <c r="O13" t="s">
        <v>1941</v>
      </c>
      <c r="P13" t="s">
        <v>2027</v>
      </c>
      <c r="Q13" t="s">
        <v>241</v>
      </c>
    </row>
    <row r="14" spans="1:17">
      <c r="A14" s="600">
        <v>114894</v>
      </c>
      <c r="B14" t="s">
        <v>49</v>
      </c>
      <c r="C14" t="s">
        <v>3045</v>
      </c>
      <c r="D14" t="s">
        <v>3046</v>
      </c>
      <c r="E14" t="s">
        <v>1940</v>
      </c>
      <c r="F14" s="605" t="s">
        <v>3047</v>
      </c>
      <c r="G14" t="s">
        <v>3507</v>
      </c>
      <c r="H14" t="s">
        <v>3508</v>
      </c>
      <c r="I14" t="s">
        <v>3509</v>
      </c>
      <c r="J14" t="s">
        <v>3104</v>
      </c>
      <c r="K14" t="s">
        <v>3510</v>
      </c>
      <c r="L14" t="s">
        <v>3511</v>
      </c>
      <c r="M14" t="s">
        <v>3512</v>
      </c>
      <c r="N14" t="s">
        <v>3513</v>
      </c>
      <c r="O14" t="s">
        <v>1941</v>
      </c>
      <c r="P14" t="s">
        <v>2027</v>
      </c>
      <c r="Q14" t="s">
        <v>241</v>
      </c>
    </row>
    <row r="15" spans="1:17">
      <c r="A15" s="600">
        <v>114894</v>
      </c>
      <c r="B15" t="s">
        <v>49</v>
      </c>
      <c r="C15" t="s">
        <v>3045</v>
      </c>
      <c r="D15" t="s">
        <v>3046</v>
      </c>
      <c r="E15" t="s">
        <v>1940</v>
      </c>
      <c r="F15" s="605" t="s">
        <v>3047</v>
      </c>
      <c r="G15" t="s">
        <v>3507</v>
      </c>
      <c r="H15" t="s">
        <v>3508</v>
      </c>
      <c r="I15" t="s">
        <v>3509</v>
      </c>
      <c r="J15" t="s">
        <v>3104</v>
      </c>
      <c r="K15" t="s">
        <v>3510</v>
      </c>
      <c r="L15" t="s">
        <v>3511</v>
      </c>
      <c r="M15" t="s">
        <v>3512</v>
      </c>
      <c r="N15" t="s">
        <v>3513</v>
      </c>
      <c r="O15" t="s">
        <v>1941</v>
      </c>
      <c r="P15" t="s">
        <v>2027</v>
      </c>
      <c r="Q15" t="s">
        <v>241</v>
      </c>
    </row>
    <row r="16" spans="1:17">
      <c r="A16" s="600">
        <v>410219</v>
      </c>
      <c r="B16" t="s">
        <v>32</v>
      </c>
      <c r="C16" t="s">
        <v>3045</v>
      </c>
      <c r="D16" t="s">
        <v>3046</v>
      </c>
      <c r="E16" t="s">
        <v>1940</v>
      </c>
      <c r="F16" s="605" t="s">
        <v>3047</v>
      </c>
      <c r="G16" t="s">
        <v>3400</v>
      </c>
      <c r="H16" t="s">
        <v>23</v>
      </c>
      <c r="I16" t="s">
        <v>3401</v>
      </c>
      <c r="J16" t="s">
        <v>3402</v>
      </c>
      <c r="K16" t="s">
        <v>3403</v>
      </c>
      <c r="L16" t="s">
        <v>3404</v>
      </c>
      <c r="M16" t="s">
        <v>3405</v>
      </c>
      <c r="N16" t="s">
        <v>3406</v>
      </c>
      <c r="O16" t="s">
        <v>1941</v>
      </c>
      <c r="P16" t="s">
        <v>322</v>
      </c>
      <c r="Q16" t="s">
        <v>241</v>
      </c>
    </row>
    <row r="17" spans="1:17">
      <c r="A17" s="600">
        <v>410219</v>
      </c>
      <c r="B17" t="s">
        <v>32</v>
      </c>
      <c r="C17" t="s">
        <v>3045</v>
      </c>
      <c r="D17" t="s">
        <v>3046</v>
      </c>
      <c r="E17" t="s">
        <v>1940</v>
      </c>
      <c r="F17" s="605" t="s">
        <v>3047</v>
      </c>
      <c r="G17" t="s">
        <v>3400</v>
      </c>
      <c r="H17" t="s">
        <v>23</v>
      </c>
      <c r="I17" t="s">
        <v>3401</v>
      </c>
      <c r="J17" t="s">
        <v>3402</v>
      </c>
      <c r="K17" t="s">
        <v>3403</v>
      </c>
      <c r="L17" t="s">
        <v>3404</v>
      </c>
      <c r="M17" t="s">
        <v>3405</v>
      </c>
      <c r="N17" t="s">
        <v>3406</v>
      </c>
      <c r="O17" t="s">
        <v>1941</v>
      </c>
      <c r="P17" t="s">
        <v>322</v>
      </c>
      <c r="Q17" t="s">
        <v>241</v>
      </c>
    </row>
    <row r="18" spans="1:17">
      <c r="A18" s="600">
        <v>410219</v>
      </c>
      <c r="B18" t="s">
        <v>32</v>
      </c>
      <c r="C18" t="s">
        <v>3045</v>
      </c>
      <c r="D18" t="s">
        <v>3046</v>
      </c>
      <c r="E18" t="s">
        <v>1940</v>
      </c>
      <c r="F18" s="605" t="s">
        <v>3047</v>
      </c>
      <c r="G18" t="s">
        <v>3400</v>
      </c>
      <c r="H18" t="s">
        <v>23</v>
      </c>
      <c r="I18" t="s">
        <v>3401</v>
      </c>
      <c r="J18" t="s">
        <v>3402</v>
      </c>
      <c r="K18" t="s">
        <v>3403</v>
      </c>
      <c r="L18" t="s">
        <v>3404</v>
      </c>
      <c r="M18" t="s">
        <v>3405</v>
      </c>
      <c r="N18" t="s">
        <v>3406</v>
      </c>
      <c r="O18" t="s">
        <v>1941</v>
      </c>
      <c r="P18" t="s">
        <v>322</v>
      </c>
      <c r="Q18" t="s">
        <v>241</v>
      </c>
    </row>
    <row r="19" spans="1:17">
      <c r="A19" s="600">
        <v>410219</v>
      </c>
      <c r="B19" t="s">
        <v>32</v>
      </c>
      <c r="C19" t="s">
        <v>3045</v>
      </c>
      <c r="D19" t="s">
        <v>3046</v>
      </c>
      <c r="E19" t="s">
        <v>1940</v>
      </c>
      <c r="F19" s="605" t="s">
        <v>3047</v>
      </c>
      <c r="G19" t="s">
        <v>3400</v>
      </c>
      <c r="H19" t="s">
        <v>23</v>
      </c>
      <c r="I19" t="s">
        <v>3401</v>
      </c>
      <c r="J19" t="s">
        <v>3402</v>
      </c>
      <c r="K19" t="s">
        <v>3403</v>
      </c>
      <c r="L19" t="s">
        <v>3404</v>
      </c>
      <c r="M19" t="s">
        <v>3405</v>
      </c>
      <c r="N19" t="s">
        <v>3406</v>
      </c>
      <c r="O19" t="s">
        <v>1941</v>
      </c>
      <c r="P19" t="s">
        <v>322</v>
      </c>
      <c r="Q19" t="s">
        <v>241</v>
      </c>
    </row>
    <row r="20" spans="1:17">
      <c r="A20" s="600">
        <v>410219</v>
      </c>
      <c r="B20" t="s">
        <v>32</v>
      </c>
      <c r="C20" t="s">
        <v>3045</v>
      </c>
      <c r="D20" t="s">
        <v>3046</v>
      </c>
      <c r="E20" t="s">
        <v>1940</v>
      </c>
      <c r="F20" s="605" t="s">
        <v>3047</v>
      </c>
      <c r="G20" t="s">
        <v>3400</v>
      </c>
      <c r="H20" t="s">
        <v>23</v>
      </c>
      <c r="I20" t="s">
        <v>3401</v>
      </c>
      <c r="J20" t="s">
        <v>3402</v>
      </c>
      <c r="K20" t="s">
        <v>3403</v>
      </c>
      <c r="L20" t="s">
        <v>3404</v>
      </c>
      <c r="M20" t="s">
        <v>3405</v>
      </c>
      <c r="N20" t="s">
        <v>3406</v>
      </c>
      <c r="O20" t="s">
        <v>1941</v>
      </c>
      <c r="P20" t="s">
        <v>322</v>
      </c>
      <c r="Q20" t="s">
        <v>241</v>
      </c>
    </row>
    <row r="21" spans="1:17">
      <c r="A21" s="600">
        <v>410219</v>
      </c>
      <c r="B21" t="s">
        <v>32</v>
      </c>
      <c r="C21" t="s">
        <v>3045</v>
      </c>
      <c r="D21" t="s">
        <v>3046</v>
      </c>
      <c r="E21" t="s">
        <v>1940</v>
      </c>
      <c r="F21" s="605" t="s">
        <v>3047</v>
      </c>
      <c r="G21" t="s">
        <v>3400</v>
      </c>
      <c r="H21" t="s">
        <v>23</v>
      </c>
      <c r="I21" t="s">
        <v>3401</v>
      </c>
      <c r="J21" t="s">
        <v>3402</v>
      </c>
      <c r="K21" t="s">
        <v>3403</v>
      </c>
      <c r="L21" t="s">
        <v>3404</v>
      </c>
      <c r="M21" t="s">
        <v>3405</v>
      </c>
      <c r="N21" t="s">
        <v>3406</v>
      </c>
      <c r="O21" t="s">
        <v>1941</v>
      </c>
      <c r="P21" t="s">
        <v>322</v>
      </c>
      <c r="Q21" t="s">
        <v>241</v>
      </c>
    </row>
    <row r="22" spans="1:17">
      <c r="A22" s="600">
        <v>410219</v>
      </c>
      <c r="B22" t="s">
        <v>32</v>
      </c>
      <c r="C22" t="s">
        <v>3045</v>
      </c>
      <c r="D22" t="s">
        <v>3046</v>
      </c>
      <c r="E22" t="s">
        <v>1940</v>
      </c>
      <c r="F22" s="605" t="s">
        <v>3047</v>
      </c>
      <c r="G22" t="s">
        <v>3400</v>
      </c>
      <c r="H22" t="s">
        <v>23</v>
      </c>
      <c r="I22" t="s">
        <v>3401</v>
      </c>
      <c r="J22" t="s">
        <v>3402</v>
      </c>
      <c r="K22" t="s">
        <v>3403</v>
      </c>
      <c r="L22" t="s">
        <v>3404</v>
      </c>
      <c r="M22" t="s">
        <v>3405</v>
      </c>
      <c r="N22" t="s">
        <v>3406</v>
      </c>
      <c r="O22" t="s">
        <v>1941</v>
      </c>
      <c r="P22" t="s">
        <v>322</v>
      </c>
      <c r="Q22" t="s">
        <v>241</v>
      </c>
    </row>
    <row r="23" spans="1:17">
      <c r="A23" s="600">
        <v>712093</v>
      </c>
      <c r="B23" t="s">
        <v>34</v>
      </c>
      <c r="C23" t="s">
        <v>3045</v>
      </c>
      <c r="D23" t="s">
        <v>3046</v>
      </c>
      <c r="E23" t="s">
        <v>1940</v>
      </c>
      <c r="F23" s="605" t="s">
        <v>3047</v>
      </c>
      <c r="G23" t="s">
        <v>3514</v>
      </c>
      <c r="H23" t="s">
        <v>23</v>
      </c>
      <c r="I23" t="s">
        <v>3515</v>
      </c>
      <c r="J23" t="s">
        <v>3516</v>
      </c>
      <c r="K23" t="s">
        <v>3517</v>
      </c>
      <c r="L23" t="s">
        <v>3518</v>
      </c>
      <c r="M23" t="s">
        <v>3519</v>
      </c>
      <c r="N23" t="s">
        <v>3520</v>
      </c>
      <c r="O23" t="s">
        <v>1941</v>
      </c>
      <c r="P23" t="s">
        <v>3521</v>
      </c>
      <c r="Q23" t="s">
        <v>241</v>
      </c>
    </row>
    <row r="24" spans="1:17">
      <c r="A24" s="600">
        <v>712093</v>
      </c>
      <c r="B24" t="s">
        <v>34</v>
      </c>
      <c r="C24" t="s">
        <v>3045</v>
      </c>
      <c r="D24" t="s">
        <v>3046</v>
      </c>
      <c r="E24" t="s">
        <v>1940</v>
      </c>
      <c r="F24" s="605" t="s">
        <v>3047</v>
      </c>
      <c r="G24" t="s">
        <v>3514</v>
      </c>
      <c r="H24" t="s">
        <v>23</v>
      </c>
      <c r="I24" t="s">
        <v>3515</v>
      </c>
      <c r="J24" t="s">
        <v>3516</v>
      </c>
      <c r="K24" t="s">
        <v>3517</v>
      </c>
      <c r="L24" t="s">
        <v>3518</v>
      </c>
      <c r="M24" t="s">
        <v>3519</v>
      </c>
      <c r="N24" t="s">
        <v>3520</v>
      </c>
      <c r="O24" t="s">
        <v>1941</v>
      </c>
      <c r="P24" t="s">
        <v>3521</v>
      </c>
      <c r="Q24" t="s">
        <v>241</v>
      </c>
    </row>
    <row r="25" spans="1:17">
      <c r="A25" s="600">
        <v>712093</v>
      </c>
      <c r="B25" t="s">
        <v>34</v>
      </c>
      <c r="C25" t="s">
        <v>3045</v>
      </c>
      <c r="D25" t="s">
        <v>3046</v>
      </c>
      <c r="E25" t="s">
        <v>1940</v>
      </c>
      <c r="F25" s="605" t="s">
        <v>3047</v>
      </c>
      <c r="G25" t="s">
        <v>3514</v>
      </c>
      <c r="H25" t="s">
        <v>23</v>
      </c>
      <c r="I25" t="s">
        <v>3515</v>
      </c>
      <c r="J25" t="s">
        <v>3516</v>
      </c>
      <c r="K25" t="s">
        <v>3517</v>
      </c>
      <c r="L25" t="s">
        <v>3518</v>
      </c>
      <c r="M25" t="s">
        <v>3519</v>
      </c>
      <c r="N25" t="s">
        <v>3520</v>
      </c>
      <c r="O25" t="s">
        <v>1941</v>
      </c>
      <c r="P25" t="s">
        <v>3521</v>
      </c>
      <c r="Q25" t="s">
        <v>241</v>
      </c>
    </row>
    <row r="26" spans="1:17">
      <c r="A26" s="600">
        <v>712093</v>
      </c>
      <c r="B26" t="s">
        <v>34</v>
      </c>
      <c r="C26" t="s">
        <v>3045</v>
      </c>
      <c r="D26" t="s">
        <v>3046</v>
      </c>
      <c r="E26" t="s">
        <v>1940</v>
      </c>
      <c r="F26" s="605" t="s">
        <v>3047</v>
      </c>
      <c r="G26" t="s">
        <v>3514</v>
      </c>
      <c r="H26" t="s">
        <v>23</v>
      </c>
      <c r="I26" t="s">
        <v>3515</v>
      </c>
      <c r="J26" t="s">
        <v>3516</v>
      </c>
      <c r="K26" t="s">
        <v>3517</v>
      </c>
      <c r="L26" t="s">
        <v>3518</v>
      </c>
      <c r="M26" t="s">
        <v>3519</v>
      </c>
      <c r="N26" t="s">
        <v>3520</v>
      </c>
      <c r="O26" t="s">
        <v>1941</v>
      </c>
      <c r="P26" t="s">
        <v>3521</v>
      </c>
      <c r="Q26" t="s">
        <v>241</v>
      </c>
    </row>
    <row r="27" spans="1:17">
      <c r="A27" s="600">
        <v>712093</v>
      </c>
      <c r="B27" t="s">
        <v>34</v>
      </c>
      <c r="C27" t="s">
        <v>3045</v>
      </c>
      <c r="D27" t="s">
        <v>3046</v>
      </c>
      <c r="E27" t="s">
        <v>1940</v>
      </c>
      <c r="F27" s="605" t="s">
        <v>3047</v>
      </c>
      <c r="G27" t="s">
        <v>3514</v>
      </c>
      <c r="H27" t="s">
        <v>23</v>
      </c>
      <c r="I27" t="s">
        <v>3515</v>
      </c>
      <c r="J27" t="s">
        <v>3516</v>
      </c>
      <c r="K27" t="s">
        <v>3517</v>
      </c>
      <c r="L27" t="s">
        <v>3518</v>
      </c>
      <c r="M27" t="s">
        <v>3519</v>
      </c>
      <c r="N27" t="s">
        <v>3520</v>
      </c>
      <c r="O27" t="s">
        <v>1941</v>
      </c>
      <c r="P27" t="s">
        <v>3521</v>
      </c>
      <c r="Q27" t="s">
        <v>241</v>
      </c>
    </row>
    <row r="28" spans="1:17">
      <c r="A28" s="600">
        <v>712093</v>
      </c>
      <c r="B28" t="s">
        <v>34</v>
      </c>
      <c r="C28" t="s">
        <v>3045</v>
      </c>
      <c r="D28" t="s">
        <v>3046</v>
      </c>
      <c r="E28" t="s">
        <v>1940</v>
      </c>
      <c r="F28" s="605" t="s">
        <v>3047</v>
      </c>
      <c r="G28" t="s">
        <v>3514</v>
      </c>
      <c r="H28" t="s">
        <v>23</v>
      </c>
      <c r="I28" t="s">
        <v>3515</v>
      </c>
      <c r="J28" t="s">
        <v>3516</v>
      </c>
      <c r="K28" t="s">
        <v>3517</v>
      </c>
      <c r="L28" t="s">
        <v>3518</v>
      </c>
      <c r="M28" t="s">
        <v>3519</v>
      </c>
      <c r="N28" t="s">
        <v>3520</v>
      </c>
      <c r="O28" t="s">
        <v>1941</v>
      </c>
      <c r="P28" t="s">
        <v>3521</v>
      </c>
      <c r="Q28" t="s">
        <v>241</v>
      </c>
    </row>
    <row r="29" spans="1:17">
      <c r="A29" s="600">
        <v>712267</v>
      </c>
      <c r="B29" t="s">
        <v>27</v>
      </c>
      <c r="C29" t="s">
        <v>3045</v>
      </c>
      <c r="D29" t="s">
        <v>3046</v>
      </c>
      <c r="E29" t="s">
        <v>1940</v>
      </c>
      <c r="F29" s="605" t="s">
        <v>3047</v>
      </c>
      <c r="G29" t="s">
        <v>3415</v>
      </c>
      <c r="H29" t="s">
        <v>23</v>
      </c>
      <c r="I29" t="s">
        <v>3416</v>
      </c>
      <c r="J29" t="s">
        <v>3417</v>
      </c>
      <c r="K29" t="s">
        <v>3418</v>
      </c>
      <c r="L29" t="s">
        <v>3419</v>
      </c>
      <c r="M29" t="s">
        <v>3420</v>
      </c>
      <c r="N29" t="s">
        <v>3421</v>
      </c>
      <c r="O29" t="s">
        <v>1941</v>
      </c>
      <c r="P29" t="s">
        <v>337</v>
      </c>
      <c r="Q29" t="s">
        <v>241</v>
      </c>
    </row>
    <row r="30" spans="1:17">
      <c r="A30" s="600">
        <v>712267</v>
      </c>
      <c r="B30" t="s">
        <v>27</v>
      </c>
      <c r="C30" t="s">
        <v>3045</v>
      </c>
      <c r="D30" t="s">
        <v>3046</v>
      </c>
      <c r="E30" t="s">
        <v>1940</v>
      </c>
      <c r="F30" s="605" t="s">
        <v>3047</v>
      </c>
      <c r="G30" t="s">
        <v>3415</v>
      </c>
      <c r="H30" t="s">
        <v>23</v>
      </c>
      <c r="I30" t="s">
        <v>3416</v>
      </c>
      <c r="J30" t="s">
        <v>3417</v>
      </c>
      <c r="K30" t="s">
        <v>3418</v>
      </c>
      <c r="L30" t="s">
        <v>3419</v>
      </c>
      <c r="M30" t="s">
        <v>3420</v>
      </c>
      <c r="N30" t="s">
        <v>3421</v>
      </c>
      <c r="O30" t="s">
        <v>1941</v>
      </c>
      <c r="P30" t="s">
        <v>337</v>
      </c>
      <c r="Q30" t="s">
        <v>241</v>
      </c>
    </row>
    <row r="31" spans="1:17">
      <c r="A31" s="600">
        <v>712267</v>
      </c>
      <c r="B31" t="s">
        <v>27</v>
      </c>
      <c r="C31" t="s">
        <v>3045</v>
      </c>
      <c r="D31" t="s">
        <v>3046</v>
      </c>
      <c r="E31" t="s">
        <v>1940</v>
      </c>
      <c r="F31" s="605" t="s">
        <v>3047</v>
      </c>
      <c r="G31" t="s">
        <v>3415</v>
      </c>
      <c r="H31" t="s">
        <v>23</v>
      </c>
      <c r="I31" t="s">
        <v>3416</v>
      </c>
      <c r="J31" t="s">
        <v>3417</v>
      </c>
      <c r="K31" t="s">
        <v>3418</v>
      </c>
      <c r="L31" t="s">
        <v>3419</v>
      </c>
      <c r="M31" t="s">
        <v>3420</v>
      </c>
      <c r="N31" t="s">
        <v>3421</v>
      </c>
      <c r="O31" t="s">
        <v>1941</v>
      </c>
      <c r="P31" t="s">
        <v>337</v>
      </c>
      <c r="Q31" t="s">
        <v>241</v>
      </c>
    </row>
    <row r="32" spans="1:17">
      <c r="A32" s="600">
        <v>712267</v>
      </c>
      <c r="B32" t="s">
        <v>27</v>
      </c>
      <c r="C32" t="s">
        <v>3045</v>
      </c>
      <c r="D32" t="s">
        <v>3046</v>
      </c>
      <c r="E32" t="s">
        <v>1940</v>
      </c>
      <c r="F32" s="605" t="s">
        <v>3047</v>
      </c>
      <c r="G32" t="s">
        <v>3415</v>
      </c>
      <c r="H32" t="s">
        <v>23</v>
      </c>
      <c r="I32" t="s">
        <v>3416</v>
      </c>
      <c r="J32" t="s">
        <v>3417</v>
      </c>
      <c r="K32" t="s">
        <v>3418</v>
      </c>
      <c r="L32" t="s">
        <v>3419</v>
      </c>
      <c r="M32" t="s">
        <v>3420</v>
      </c>
      <c r="N32" t="s">
        <v>3421</v>
      </c>
      <c r="O32" t="s">
        <v>1941</v>
      </c>
      <c r="P32" t="s">
        <v>337</v>
      </c>
      <c r="Q32" t="s">
        <v>241</v>
      </c>
    </row>
    <row r="33" spans="1:17">
      <c r="A33" s="600">
        <v>712267</v>
      </c>
      <c r="B33" t="s">
        <v>27</v>
      </c>
      <c r="C33" t="s">
        <v>3045</v>
      </c>
      <c r="D33" t="s">
        <v>3046</v>
      </c>
      <c r="E33" t="s">
        <v>1940</v>
      </c>
      <c r="F33" s="605" t="s">
        <v>3047</v>
      </c>
      <c r="G33" t="s">
        <v>3415</v>
      </c>
      <c r="H33" t="s">
        <v>23</v>
      </c>
      <c r="I33" t="s">
        <v>3416</v>
      </c>
      <c r="J33" t="s">
        <v>3417</v>
      </c>
      <c r="K33" t="s">
        <v>3418</v>
      </c>
      <c r="L33" t="s">
        <v>3419</v>
      </c>
      <c r="M33" t="s">
        <v>3420</v>
      </c>
      <c r="N33" t="s">
        <v>3421</v>
      </c>
      <c r="O33" t="s">
        <v>1941</v>
      </c>
      <c r="P33" t="s">
        <v>337</v>
      </c>
      <c r="Q33" t="s">
        <v>241</v>
      </c>
    </row>
    <row r="34" spans="1:17">
      <c r="A34" s="600">
        <v>812224</v>
      </c>
      <c r="B34" t="s">
        <v>47</v>
      </c>
      <c r="C34" t="s">
        <v>3045</v>
      </c>
      <c r="D34" t="s">
        <v>3046</v>
      </c>
      <c r="E34" t="s">
        <v>1940</v>
      </c>
      <c r="F34" s="605" t="s">
        <v>3047</v>
      </c>
      <c r="G34" t="s">
        <v>3180</v>
      </c>
      <c r="H34" t="s">
        <v>23</v>
      </c>
      <c r="I34" t="s">
        <v>3181</v>
      </c>
      <c r="J34" t="s">
        <v>3182</v>
      </c>
      <c r="K34" t="s">
        <v>3183</v>
      </c>
      <c r="L34" t="s">
        <v>3184</v>
      </c>
      <c r="M34" t="s">
        <v>3185</v>
      </c>
      <c r="N34" t="s">
        <v>3186</v>
      </c>
      <c r="O34" t="s">
        <v>1941</v>
      </c>
      <c r="P34" t="s">
        <v>306</v>
      </c>
      <c r="Q34" t="s">
        <v>241</v>
      </c>
    </row>
    <row r="35" spans="1:17">
      <c r="A35" s="600">
        <v>812224</v>
      </c>
      <c r="B35" t="s">
        <v>47</v>
      </c>
      <c r="C35" t="s">
        <v>3045</v>
      </c>
      <c r="D35" t="s">
        <v>3046</v>
      </c>
      <c r="E35" t="s">
        <v>1940</v>
      </c>
      <c r="F35" s="605" t="s">
        <v>3047</v>
      </c>
      <c r="G35" t="s">
        <v>3180</v>
      </c>
      <c r="H35" t="s">
        <v>23</v>
      </c>
      <c r="I35" t="s">
        <v>3181</v>
      </c>
      <c r="J35" t="s">
        <v>3182</v>
      </c>
      <c r="K35" t="s">
        <v>3183</v>
      </c>
      <c r="L35" t="s">
        <v>3184</v>
      </c>
      <c r="M35" t="s">
        <v>3185</v>
      </c>
      <c r="N35" t="s">
        <v>3186</v>
      </c>
      <c r="O35" t="s">
        <v>1941</v>
      </c>
      <c r="P35" t="s">
        <v>306</v>
      </c>
      <c r="Q35" t="s">
        <v>241</v>
      </c>
    </row>
    <row r="36" spans="1:17">
      <c r="A36" s="600">
        <v>812224</v>
      </c>
      <c r="B36" t="s">
        <v>47</v>
      </c>
      <c r="C36" t="s">
        <v>3045</v>
      </c>
      <c r="D36" t="s">
        <v>3046</v>
      </c>
      <c r="E36" t="s">
        <v>1940</v>
      </c>
      <c r="F36" s="605" t="s">
        <v>3047</v>
      </c>
      <c r="G36" t="s">
        <v>3180</v>
      </c>
      <c r="H36" t="s">
        <v>23</v>
      </c>
      <c r="I36" t="s">
        <v>3181</v>
      </c>
      <c r="J36" t="s">
        <v>3182</v>
      </c>
      <c r="K36" t="s">
        <v>3183</v>
      </c>
      <c r="L36" t="s">
        <v>3184</v>
      </c>
      <c r="M36" t="s">
        <v>3185</v>
      </c>
      <c r="N36" t="s">
        <v>3186</v>
      </c>
      <c r="O36" t="s">
        <v>1941</v>
      </c>
      <c r="P36" t="s">
        <v>306</v>
      </c>
      <c r="Q36" t="s">
        <v>241</v>
      </c>
    </row>
    <row r="37" spans="1:17">
      <c r="A37" s="600">
        <v>812224</v>
      </c>
      <c r="B37" t="s">
        <v>47</v>
      </c>
      <c r="C37" t="s">
        <v>3045</v>
      </c>
      <c r="D37" t="s">
        <v>3046</v>
      </c>
      <c r="E37" t="s">
        <v>1940</v>
      </c>
      <c r="F37" s="605" t="s">
        <v>3047</v>
      </c>
      <c r="G37" t="s">
        <v>3180</v>
      </c>
      <c r="H37" t="s">
        <v>23</v>
      </c>
      <c r="I37" t="s">
        <v>3181</v>
      </c>
      <c r="J37" t="s">
        <v>3182</v>
      </c>
      <c r="K37" t="s">
        <v>3183</v>
      </c>
      <c r="L37" t="s">
        <v>3184</v>
      </c>
      <c r="M37" t="s">
        <v>3185</v>
      </c>
      <c r="N37" t="s">
        <v>3186</v>
      </c>
      <c r="O37" t="s">
        <v>1941</v>
      </c>
      <c r="P37" t="s">
        <v>306</v>
      </c>
      <c r="Q37" t="s">
        <v>241</v>
      </c>
    </row>
    <row r="38" spans="1:17">
      <c r="A38" s="600">
        <v>812224</v>
      </c>
      <c r="B38" t="s">
        <v>47</v>
      </c>
      <c r="C38" t="s">
        <v>3045</v>
      </c>
      <c r="D38" t="s">
        <v>3046</v>
      </c>
      <c r="E38" t="s">
        <v>1940</v>
      </c>
      <c r="F38" s="605" t="s">
        <v>3047</v>
      </c>
      <c r="G38" t="s">
        <v>3180</v>
      </c>
      <c r="H38" t="s">
        <v>23</v>
      </c>
      <c r="I38" t="s">
        <v>3181</v>
      </c>
      <c r="J38" t="s">
        <v>3182</v>
      </c>
      <c r="K38" t="s">
        <v>3183</v>
      </c>
      <c r="L38" t="s">
        <v>3184</v>
      </c>
      <c r="M38" t="s">
        <v>3185</v>
      </c>
      <c r="N38" t="s">
        <v>3186</v>
      </c>
      <c r="O38" t="s">
        <v>1941</v>
      </c>
      <c r="P38" t="s">
        <v>306</v>
      </c>
      <c r="Q38" t="s">
        <v>241</v>
      </c>
    </row>
    <row r="39" spans="1:17">
      <c r="A39" s="600">
        <v>812224</v>
      </c>
      <c r="B39" t="s">
        <v>47</v>
      </c>
      <c r="C39" t="s">
        <v>3045</v>
      </c>
      <c r="D39" t="s">
        <v>3046</v>
      </c>
      <c r="E39" t="s">
        <v>1940</v>
      </c>
      <c r="F39" s="605" t="s">
        <v>3047</v>
      </c>
      <c r="G39" t="s">
        <v>3180</v>
      </c>
      <c r="H39" t="s">
        <v>23</v>
      </c>
      <c r="I39" t="s">
        <v>3181</v>
      </c>
      <c r="J39" t="s">
        <v>3182</v>
      </c>
      <c r="K39" t="s">
        <v>3183</v>
      </c>
      <c r="L39" t="s">
        <v>3184</v>
      </c>
      <c r="M39" t="s">
        <v>3185</v>
      </c>
      <c r="N39" t="s">
        <v>3186</v>
      </c>
      <c r="O39" t="s">
        <v>1941</v>
      </c>
      <c r="P39" t="s">
        <v>306</v>
      </c>
      <c r="Q39" t="s">
        <v>241</v>
      </c>
    </row>
    <row r="40" spans="1:17">
      <c r="A40" s="600">
        <v>812505</v>
      </c>
      <c r="B40" t="s">
        <v>22</v>
      </c>
      <c r="C40" t="s">
        <v>3045</v>
      </c>
      <c r="D40" t="s">
        <v>3046</v>
      </c>
      <c r="E40" t="s">
        <v>1940</v>
      </c>
      <c r="F40" s="605" t="s">
        <v>3047</v>
      </c>
      <c r="G40" t="s">
        <v>3522</v>
      </c>
      <c r="H40" t="s">
        <v>23</v>
      </c>
      <c r="I40" t="s">
        <v>3523</v>
      </c>
      <c r="J40" t="s">
        <v>3524</v>
      </c>
      <c r="K40" t="s">
        <v>3525</v>
      </c>
      <c r="L40" t="s">
        <v>3526</v>
      </c>
      <c r="M40" t="s">
        <v>3527</v>
      </c>
      <c r="N40" t="s">
        <v>3528</v>
      </c>
      <c r="O40" t="s">
        <v>1941</v>
      </c>
      <c r="P40" t="s">
        <v>347</v>
      </c>
      <c r="Q40" t="s">
        <v>241</v>
      </c>
    </row>
    <row r="41" spans="1:17">
      <c r="A41" s="600">
        <v>812505</v>
      </c>
      <c r="B41" t="s">
        <v>22</v>
      </c>
      <c r="C41" t="s">
        <v>3045</v>
      </c>
      <c r="D41" t="s">
        <v>3046</v>
      </c>
      <c r="E41" t="s">
        <v>1940</v>
      </c>
      <c r="F41" s="605" t="s">
        <v>3047</v>
      </c>
      <c r="G41" t="s">
        <v>3522</v>
      </c>
      <c r="H41" t="s">
        <v>23</v>
      </c>
      <c r="I41" t="s">
        <v>3523</v>
      </c>
      <c r="J41" t="s">
        <v>3524</v>
      </c>
      <c r="K41" t="s">
        <v>3525</v>
      </c>
      <c r="L41" t="s">
        <v>3526</v>
      </c>
      <c r="M41" t="s">
        <v>3527</v>
      </c>
      <c r="N41" t="s">
        <v>3528</v>
      </c>
      <c r="O41" t="s">
        <v>1941</v>
      </c>
      <c r="P41" t="s">
        <v>347</v>
      </c>
      <c r="Q41" t="s">
        <v>241</v>
      </c>
    </row>
    <row r="42" spans="1:17">
      <c r="A42" s="600">
        <v>812505</v>
      </c>
      <c r="B42" t="s">
        <v>22</v>
      </c>
      <c r="C42" t="s">
        <v>3045</v>
      </c>
      <c r="D42" t="s">
        <v>3046</v>
      </c>
      <c r="E42" t="s">
        <v>1940</v>
      </c>
      <c r="F42" s="605" t="s">
        <v>3047</v>
      </c>
      <c r="G42" t="s">
        <v>3522</v>
      </c>
      <c r="H42" t="s">
        <v>23</v>
      </c>
      <c r="I42" t="s">
        <v>3523</v>
      </c>
      <c r="J42" t="s">
        <v>3524</v>
      </c>
      <c r="K42" t="s">
        <v>3525</v>
      </c>
      <c r="L42" t="s">
        <v>3526</v>
      </c>
      <c r="M42" t="s">
        <v>3527</v>
      </c>
      <c r="N42" t="s">
        <v>3528</v>
      </c>
      <c r="O42" t="s">
        <v>1941</v>
      </c>
      <c r="P42" t="s">
        <v>347</v>
      </c>
      <c r="Q42" t="s">
        <v>241</v>
      </c>
    </row>
    <row r="43" spans="1:17">
      <c r="A43" s="600">
        <v>812505</v>
      </c>
      <c r="B43" t="s">
        <v>22</v>
      </c>
      <c r="C43" t="s">
        <v>3045</v>
      </c>
      <c r="D43" t="s">
        <v>3046</v>
      </c>
      <c r="E43" t="s">
        <v>1940</v>
      </c>
      <c r="F43" s="605" t="s">
        <v>3047</v>
      </c>
      <c r="G43" t="s">
        <v>3522</v>
      </c>
      <c r="H43" t="s">
        <v>23</v>
      </c>
      <c r="I43" t="s">
        <v>3523</v>
      </c>
      <c r="J43" t="s">
        <v>3524</v>
      </c>
      <c r="K43" t="s">
        <v>3525</v>
      </c>
      <c r="L43" t="s">
        <v>3526</v>
      </c>
      <c r="M43" t="s">
        <v>3527</v>
      </c>
      <c r="N43" t="s">
        <v>3528</v>
      </c>
      <c r="O43" t="s">
        <v>1941</v>
      </c>
      <c r="P43" t="s">
        <v>347</v>
      </c>
      <c r="Q43" t="s">
        <v>241</v>
      </c>
    </row>
    <row r="44" spans="1:17">
      <c r="A44" s="600">
        <v>812505</v>
      </c>
      <c r="B44" t="s">
        <v>22</v>
      </c>
      <c r="C44" t="s">
        <v>3045</v>
      </c>
      <c r="D44" t="s">
        <v>3046</v>
      </c>
      <c r="E44" t="s">
        <v>1940</v>
      </c>
      <c r="F44" s="605" t="s">
        <v>3047</v>
      </c>
      <c r="G44" t="s">
        <v>3522</v>
      </c>
      <c r="H44" t="s">
        <v>23</v>
      </c>
      <c r="I44" t="s">
        <v>3523</v>
      </c>
      <c r="J44" t="s">
        <v>3524</v>
      </c>
      <c r="K44" t="s">
        <v>3525</v>
      </c>
      <c r="L44" t="s">
        <v>3526</v>
      </c>
      <c r="M44" t="s">
        <v>3527</v>
      </c>
      <c r="N44" t="s">
        <v>3528</v>
      </c>
      <c r="O44" t="s">
        <v>1941</v>
      </c>
      <c r="P44" t="s">
        <v>347</v>
      </c>
      <c r="Q44" t="s">
        <v>241</v>
      </c>
    </row>
    <row r="45" spans="1:17">
      <c r="A45" s="600">
        <v>1110602</v>
      </c>
      <c r="B45" t="s">
        <v>41</v>
      </c>
      <c r="C45" t="s">
        <v>3045</v>
      </c>
      <c r="D45" t="s">
        <v>3046</v>
      </c>
      <c r="E45" t="s">
        <v>1940</v>
      </c>
      <c r="F45" s="605" t="s">
        <v>3047</v>
      </c>
      <c r="G45" t="s">
        <v>3529</v>
      </c>
      <c r="H45" t="s">
        <v>3530</v>
      </c>
      <c r="I45" t="s">
        <v>3531</v>
      </c>
      <c r="J45" t="s">
        <v>3532</v>
      </c>
      <c r="K45" t="s">
        <v>3533</v>
      </c>
      <c r="L45" t="s">
        <v>3534</v>
      </c>
      <c r="M45" t="s">
        <v>3535</v>
      </c>
      <c r="N45" t="s">
        <v>3536</v>
      </c>
      <c r="O45" t="s">
        <v>1941</v>
      </c>
      <c r="P45" t="s">
        <v>304</v>
      </c>
      <c r="Q45" t="s">
        <v>241</v>
      </c>
    </row>
    <row r="46" spans="1:17">
      <c r="A46" s="600">
        <v>1110602</v>
      </c>
      <c r="B46" t="s">
        <v>41</v>
      </c>
      <c r="C46" t="s">
        <v>3045</v>
      </c>
      <c r="D46" t="s">
        <v>3046</v>
      </c>
      <c r="E46" t="s">
        <v>1940</v>
      </c>
      <c r="F46" s="605" t="s">
        <v>3047</v>
      </c>
      <c r="G46" t="s">
        <v>3529</v>
      </c>
      <c r="H46" t="s">
        <v>3530</v>
      </c>
      <c r="I46" t="s">
        <v>3531</v>
      </c>
      <c r="J46" t="s">
        <v>3532</v>
      </c>
      <c r="K46" t="s">
        <v>3533</v>
      </c>
      <c r="L46" t="s">
        <v>3534</v>
      </c>
      <c r="M46" t="s">
        <v>3535</v>
      </c>
      <c r="N46" t="s">
        <v>3536</v>
      </c>
      <c r="O46" t="s">
        <v>1941</v>
      </c>
      <c r="P46" t="s">
        <v>304</v>
      </c>
      <c r="Q46" t="s">
        <v>241</v>
      </c>
    </row>
    <row r="47" spans="1:17">
      <c r="A47" s="600">
        <v>1110602</v>
      </c>
      <c r="B47" t="s">
        <v>41</v>
      </c>
      <c r="C47" t="s">
        <v>3045</v>
      </c>
      <c r="D47" t="s">
        <v>3046</v>
      </c>
      <c r="E47" t="s">
        <v>1940</v>
      </c>
      <c r="F47" s="605" t="s">
        <v>3047</v>
      </c>
      <c r="G47" t="s">
        <v>3529</v>
      </c>
      <c r="H47" t="s">
        <v>3530</v>
      </c>
      <c r="I47" t="s">
        <v>3531</v>
      </c>
      <c r="J47" t="s">
        <v>3532</v>
      </c>
      <c r="K47" t="s">
        <v>3533</v>
      </c>
      <c r="L47" t="s">
        <v>3534</v>
      </c>
      <c r="M47" t="s">
        <v>3535</v>
      </c>
      <c r="N47" t="s">
        <v>3536</v>
      </c>
      <c r="O47" t="s">
        <v>1941</v>
      </c>
      <c r="P47" t="s">
        <v>304</v>
      </c>
      <c r="Q47" t="s">
        <v>241</v>
      </c>
    </row>
    <row r="48" spans="1:17">
      <c r="A48" s="600">
        <v>1110602</v>
      </c>
      <c r="B48" t="s">
        <v>41</v>
      </c>
      <c r="C48" t="s">
        <v>3045</v>
      </c>
      <c r="D48" t="s">
        <v>3046</v>
      </c>
      <c r="E48" t="s">
        <v>1940</v>
      </c>
      <c r="F48" s="605" t="s">
        <v>3047</v>
      </c>
      <c r="G48" t="s">
        <v>3529</v>
      </c>
      <c r="H48" t="s">
        <v>3530</v>
      </c>
      <c r="I48" t="s">
        <v>3531</v>
      </c>
      <c r="J48" t="s">
        <v>3532</v>
      </c>
      <c r="K48" t="s">
        <v>3533</v>
      </c>
      <c r="L48" t="s">
        <v>3534</v>
      </c>
      <c r="M48" t="s">
        <v>3535</v>
      </c>
      <c r="N48" t="s">
        <v>3536</v>
      </c>
      <c r="O48" t="s">
        <v>1941</v>
      </c>
      <c r="P48" t="s">
        <v>304</v>
      </c>
      <c r="Q48" t="s">
        <v>241</v>
      </c>
    </row>
    <row r="49" spans="1:17">
      <c r="A49" s="600">
        <v>1110602</v>
      </c>
      <c r="B49" t="s">
        <v>41</v>
      </c>
      <c r="C49" t="s">
        <v>3045</v>
      </c>
      <c r="D49" t="s">
        <v>3046</v>
      </c>
      <c r="E49" t="s">
        <v>1940</v>
      </c>
      <c r="F49" s="605" t="s">
        <v>3047</v>
      </c>
      <c r="G49" t="s">
        <v>3529</v>
      </c>
      <c r="H49" t="s">
        <v>3530</v>
      </c>
      <c r="I49" t="s">
        <v>3531</v>
      </c>
      <c r="J49" t="s">
        <v>3532</v>
      </c>
      <c r="K49" t="s">
        <v>3533</v>
      </c>
      <c r="L49" t="s">
        <v>3534</v>
      </c>
      <c r="M49" t="s">
        <v>3535</v>
      </c>
      <c r="N49" t="s">
        <v>3536</v>
      </c>
      <c r="O49" t="s">
        <v>1941</v>
      </c>
      <c r="P49" t="s">
        <v>304</v>
      </c>
      <c r="Q49" t="s">
        <v>241</v>
      </c>
    </row>
    <row r="50" spans="1:17">
      <c r="A50" s="600">
        <v>1110602</v>
      </c>
      <c r="B50" t="s">
        <v>41</v>
      </c>
      <c r="C50" t="s">
        <v>3045</v>
      </c>
      <c r="D50" t="s">
        <v>3046</v>
      </c>
      <c r="E50" t="s">
        <v>1940</v>
      </c>
      <c r="F50" s="605" t="s">
        <v>3047</v>
      </c>
      <c r="G50" t="s">
        <v>3529</v>
      </c>
      <c r="H50" t="s">
        <v>3530</v>
      </c>
      <c r="I50" t="s">
        <v>3531</v>
      </c>
      <c r="J50" t="s">
        <v>3532</v>
      </c>
      <c r="K50" t="s">
        <v>3533</v>
      </c>
      <c r="L50" t="s">
        <v>3534</v>
      </c>
      <c r="M50" t="s">
        <v>3535</v>
      </c>
      <c r="N50" t="s">
        <v>3536</v>
      </c>
      <c r="O50" t="s">
        <v>1941</v>
      </c>
      <c r="P50" t="s">
        <v>304</v>
      </c>
      <c r="Q50" t="s">
        <v>241</v>
      </c>
    </row>
    <row r="51" spans="1:17">
      <c r="A51" s="600">
        <v>1210253</v>
      </c>
      <c r="B51" t="s">
        <v>73</v>
      </c>
      <c r="C51" t="s">
        <v>3045</v>
      </c>
      <c r="D51" t="s">
        <v>3046</v>
      </c>
      <c r="E51" t="s">
        <v>1940</v>
      </c>
      <c r="F51" s="605" t="s">
        <v>3047</v>
      </c>
      <c r="G51" t="s">
        <v>3429</v>
      </c>
      <c r="H51" t="s">
        <v>23</v>
      </c>
      <c r="I51" t="s">
        <v>3430</v>
      </c>
      <c r="J51" t="s">
        <v>3431</v>
      </c>
      <c r="K51" t="s">
        <v>3432</v>
      </c>
      <c r="L51" t="s">
        <v>3433</v>
      </c>
      <c r="M51" t="s">
        <v>3434</v>
      </c>
      <c r="N51" t="s">
        <v>3435</v>
      </c>
      <c r="O51" t="s">
        <v>1941</v>
      </c>
      <c r="P51" t="s">
        <v>334</v>
      </c>
      <c r="Q51" t="s">
        <v>3143</v>
      </c>
    </row>
    <row r="52" spans="1:17">
      <c r="A52" s="600">
        <v>1210253</v>
      </c>
      <c r="B52" t="s">
        <v>73</v>
      </c>
      <c r="C52" t="s">
        <v>3045</v>
      </c>
      <c r="D52" t="s">
        <v>3046</v>
      </c>
      <c r="E52" t="s">
        <v>1940</v>
      </c>
      <c r="F52" s="605" t="s">
        <v>3047</v>
      </c>
      <c r="G52" t="s">
        <v>3429</v>
      </c>
      <c r="H52" t="s">
        <v>23</v>
      </c>
      <c r="I52" t="s">
        <v>3430</v>
      </c>
      <c r="J52" t="s">
        <v>3431</v>
      </c>
      <c r="K52" t="s">
        <v>3432</v>
      </c>
      <c r="L52" t="s">
        <v>3433</v>
      </c>
      <c r="M52" t="s">
        <v>3434</v>
      </c>
      <c r="N52" t="s">
        <v>3435</v>
      </c>
      <c r="O52" t="s">
        <v>1941</v>
      </c>
      <c r="P52" t="s">
        <v>334</v>
      </c>
      <c r="Q52" t="s">
        <v>3143</v>
      </c>
    </row>
    <row r="53" spans="1:17">
      <c r="A53" s="600">
        <v>1210253</v>
      </c>
      <c r="B53" t="s">
        <v>73</v>
      </c>
      <c r="C53" t="s">
        <v>3045</v>
      </c>
      <c r="D53" t="s">
        <v>3046</v>
      </c>
      <c r="E53" t="s">
        <v>1940</v>
      </c>
      <c r="F53" s="605" t="s">
        <v>3047</v>
      </c>
      <c r="G53" t="s">
        <v>3429</v>
      </c>
      <c r="H53" t="s">
        <v>23</v>
      </c>
      <c r="I53" t="s">
        <v>3430</v>
      </c>
      <c r="J53" t="s">
        <v>3431</v>
      </c>
      <c r="K53" t="s">
        <v>3432</v>
      </c>
      <c r="L53" t="s">
        <v>3433</v>
      </c>
      <c r="M53" t="s">
        <v>3434</v>
      </c>
      <c r="N53" t="s">
        <v>3435</v>
      </c>
      <c r="O53" t="s">
        <v>1941</v>
      </c>
      <c r="P53" t="s">
        <v>334</v>
      </c>
      <c r="Q53" t="s">
        <v>3143</v>
      </c>
    </row>
    <row r="54" spans="1:17">
      <c r="A54" s="600">
        <v>1210253</v>
      </c>
      <c r="B54" t="s">
        <v>73</v>
      </c>
      <c r="C54" t="s">
        <v>3045</v>
      </c>
      <c r="D54" t="s">
        <v>3046</v>
      </c>
      <c r="E54" t="s">
        <v>1940</v>
      </c>
      <c r="F54" s="605" t="s">
        <v>3047</v>
      </c>
      <c r="G54" t="s">
        <v>3429</v>
      </c>
      <c r="H54" t="s">
        <v>23</v>
      </c>
      <c r="I54" t="s">
        <v>3430</v>
      </c>
      <c r="J54" t="s">
        <v>3431</v>
      </c>
      <c r="K54" t="s">
        <v>3432</v>
      </c>
      <c r="L54" t="s">
        <v>3433</v>
      </c>
      <c r="M54" t="s">
        <v>3434</v>
      </c>
      <c r="N54" t="s">
        <v>3435</v>
      </c>
      <c r="O54" t="s">
        <v>1941</v>
      </c>
      <c r="P54" t="s">
        <v>334</v>
      </c>
      <c r="Q54" t="s">
        <v>3143</v>
      </c>
    </row>
    <row r="55" spans="1:17">
      <c r="A55" s="600">
        <v>1210253</v>
      </c>
      <c r="B55" t="s">
        <v>73</v>
      </c>
      <c r="C55" t="s">
        <v>3045</v>
      </c>
      <c r="D55" t="s">
        <v>3046</v>
      </c>
      <c r="E55" t="s">
        <v>1940</v>
      </c>
      <c r="F55" s="605" t="s">
        <v>3047</v>
      </c>
      <c r="G55" t="s">
        <v>3429</v>
      </c>
      <c r="H55" t="s">
        <v>23</v>
      </c>
      <c r="I55" t="s">
        <v>3430</v>
      </c>
      <c r="J55" t="s">
        <v>3431</v>
      </c>
      <c r="K55" t="s">
        <v>3432</v>
      </c>
      <c r="L55" t="s">
        <v>3433</v>
      </c>
      <c r="M55" t="s">
        <v>3434</v>
      </c>
      <c r="N55" t="s">
        <v>3435</v>
      </c>
      <c r="O55" t="s">
        <v>1941</v>
      </c>
      <c r="P55" t="s">
        <v>334</v>
      </c>
      <c r="Q55" t="s">
        <v>3143</v>
      </c>
    </row>
    <row r="56" spans="1:17">
      <c r="A56" s="600">
        <v>1210253</v>
      </c>
      <c r="B56" t="s">
        <v>73</v>
      </c>
      <c r="C56" t="s">
        <v>3045</v>
      </c>
      <c r="D56" t="s">
        <v>3046</v>
      </c>
      <c r="E56" t="s">
        <v>1940</v>
      </c>
      <c r="F56" s="605" t="s">
        <v>3047</v>
      </c>
      <c r="G56" t="s">
        <v>3429</v>
      </c>
      <c r="H56" t="s">
        <v>23</v>
      </c>
      <c r="I56" t="s">
        <v>3430</v>
      </c>
      <c r="J56" t="s">
        <v>3431</v>
      </c>
      <c r="K56" t="s">
        <v>3432</v>
      </c>
      <c r="L56" t="s">
        <v>3433</v>
      </c>
      <c r="M56" t="s">
        <v>3434</v>
      </c>
      <c r="N56" t="s">
        <v>3435</v>
      </c>
      <c r="O56" t="s">
        <v>1941</v>
      </c>
      <c r="P56" t="s">
        <v>334</v>
      </c>
      <c r="Q56" t="s">
        <v>3143</v>
      </c>
    </row>
    <row r="57" spans="1:17">
      <c r="A57" s="600">
        <v>1210253</v>
      </c>
      <c r="B57" t="s">
        <v>73</v>
      </c>
      <c r="C57" t="s">
        <v>3045</v>
      </c>
      <c r="D57" t="s">
        <v>3046</v>
      </c>
      <c r="E57" t="s">
        <v>1940</v>
      </c>
      <c r="F57" s="605" t="s">
        <v>3047</v>
      </c>
      <c r="G57" t="s">
        <v>3429</v>
      </c>
      <c r="H57" t="s">
        <v>23</v>
      </c>
      <c r="I57" t="s">
        <v>3430</v>
      </c>
      <c r="J57" t="s">
        <v>3431</v>
      </c>
      <c r="K57" t="s">
        <v>3432</v>
      </c>
      <c r="L57" t="s">
        <v>3433</v>
      </c>
      <c r="M57" t="s">
        <v>3434</v>
      </c>
      <c r="N57" t="s">
        <v>3435</v>
      </c>
      <c r="O57" t="s">
        <v>1941</v>
      </c>
      <c r="P57" t="s">
        <v>334</v>
      </c>
      <c r="Q57" t="s">
        <v>3143</v>
      </c>
    </row>
    <row r="58" spans="1:17">
      <c r="A58" s="600">
        <v>1310491</v>
      </c>
      <c r="B58" t="s">
        <v>51</v>
      </c>
      <c r="C58" t="s">
        <v>3045</v>
      </c>
      <c r="D58" t="s">
        <v>3046</v>
      </c>
      <c r="E58" t="s">
        <v>1940</v>
      </c>
      <c r="F58" s="605" t="s">
        <v>3047</v>
      </c>
      <c r="G58" t="s">
        <v>3436</v>
      </c>
      <c r="H58" t="s">
        <v>3437</v>
      </c>
      <c r="I58" t="s">
        <v>3438</v>
      </c>
      <c r="J58" t="s">
        <v>3439</v>
      </c>
      <c r="K58" t="s">
        <v>3440</v>
      </c>
      <c r="L58" t="s">
        <v>3441</v>
      </c>
      <c r="M58" t="s">
        <v>3442</v>
      </c>
      <c r="N58" t="s">
        <v>3443</v>
      </c>
      <c r="O58" t="s">
        <v>1941</v>
      </c>
      <c r="P58" t="s">
        <v>372</v>
      </c>
      <c r="Q58" t="s">
        <v>241</v>
      </c>
    </row>
    <row r="59" spans="1:17">
      <c r="A59" s="600">
        <v>1310491</v>
      </c>
      <c r="B59" t="s">
        <v>51</v>
      </c>
      <c r="C59" t="s">
        <v>3045</v>
      </c>
      <c r="D59" t="s">
        <v>3046</v>
      </c>
      <c r="E59" t="s">
        <v>1940</v>
      </c>
      <c r="F59" s="605" t="s">
        <v>3047</v>
      </c>
      <c r="G59" t="s">
        <v>3436</v>
      </c>
      <c r="H59" t="s">
        <v>3437</v>
      </c>
      <c r="I59" t="s">
        <v>3438</v>
      </c>
      <c r="J59" t="s">
        <v>3439</v>
      </c>
      <c r="K59" t="s">
        <v>3440</v>
      </c>
      <c r="L59" t="s">
        <v>3441</v>
      </c>
      <c r="M59" t="s">
        <v>3442</v>
      </c>
      <c r="N59" t="s">
        <v>3443</v>
      </c>
      <c r="O59" t="s">
        <v>1941</v>
      </c>
      <c r="P59" t="s">
        <v>372</v>
      </c>
      <c r="Q59" t="s">
        <v>241</v>
      </c>
    </row>
    <row r="60" spans="1:17">
      <c r="A60" s="600">
        <v>1310491</v>
      </c>
      <c r="B60" t="s">
        <v>51</v>
      </c>
      <c r="C60" t="s">
        <v>3045</v>
      </c>
      <c r="D60" t="s">
        <v>3046</v>
      </c>
      <c r="E60" t="s">
        <v>1940</v>
      </c>
      <c r="F60" s="605" t="s">
        <v>3047</v>
      </c>
      <c r="G60" t="s">
        <v>3436</v>
      </c>
      <c r="H60" t="s">
        <v>3437</v>
      </c>
      <c r="I60" t="s">
        <v>3438</v>
      </c>
      <c r="J60" t="s">
        <v>3439</v>
      </c>
      <c r="K60" t="s">
        <v>3440</v>
      </c>
      <c r="L60" t="s">
        <v>3441</v>
      </c>
      <c r="M60" t="s">
        <v>3442</v>
      </c>
      <c r="N60" t="s">
        <v>3443</v>
      </c>
      <c r="O60" t="s">
        <v>1941</v>
      </c>
      <c r="P60" t="s">
        <v>372</v>
      </c>
      <c r="Q60" t="s">
        <v>241</v>
      </c>
    </row>
    <row r="61" spans="1:17">
      <c r="A61" s="600">
        <v>1310491</v>
      </c>
      <c r="B61" t="s">
        <v>51</v>
      </c>
      <c r="C61" t="s">
        <v>3045</v>
      </c>
      <c r="D61" t="s">
        <v>3046</v>
      </c>
      <c r="E61" t="s">
        <v>1940</v>
      </c>
      <c r="F61" s="605" t="s">
        <v>3047</v>
      </c>
      <c r="G61" t="s">
        <v>3436</v>
      </c>
      <c r="H61" t="s">
        <v>3437</v>
      </c>
      <c r="I61" t="s">
        <v>3438</v>
      </c>
      <c r="J61" t="s">
        <v>3439</v>
      </c>
      <c r="K61" t="s">
        <v>3440</v>
      </c>
      <c r="L61" t="s">
        <v>3441</v>
      </c>
      <c r="M61" t="s">
        <v>3442</v>
      </c>
      <c r="N61" t="s">
        <v>3443</v>
      </c>
      <c r="O61" t="s">
        <v>1941</v>
      </c>
      <c r="P61" t="s">
        <v>372</v>
      </c>
      <c r="Q61" t="s">
        <v>241</v>
      </c>
    </row>
    <row r="62" spans="1:17">
      <c r="A62" s="600">
        <v>1310491</v>
      </c>
      <c r="B62" t="s">
        <v>51</v>
      </c>
      <c r="C62" t="s">
        <v>3045</v>
      </c>
      <c r="D62" t="s">
        <v>3046</v>
      </c>
      <c r="E62" t="s">
        <v>1940</v>
      </c>
      <c r="F62" s="605" t="s">
        <v>3047</v>
      </c>
      <c r="G62" t="s">
        <v>3436</v>
      </c>
      <c r="H62" t="s">
        <v>3437</v>
      </c>
      <c r="I62" t="s">
        <v>3438</v>
      </c>
      <c r="J62" t="s">
        <v>3439</v>
      </c>
      <c r="K62" t="s">
        <v>3440</v>
      </c>
      <c r="L62" t="s">
        <v>3441</v>
      </c>
      <c r="M62" t="s">
        <v>3442</v>
      </c>
      <c r="N62" t="s">
        <v>3443</v>
      </c>
      <c r="O62" t="s">
        <v>1941</v>
      </c>
      <c r="P62" t="s">
        <v>372</v>
      </c>
      <c r="Q62" t="s">
        <v>241</v>
      </c>
    </row>
    <row r="63" spans="1:17">
      <c r="A63" s="600">
        <v>1510587</v>
      </c>
      <c r="B63" t="s">
        <v>37</v>
      </c>
      <c r="C63" t="s">
        <v>3045</v>
      </c>
      <c r="D63" t="s">
        <v>3046</v>
      </c>
      <c r="E63" t="s">
        <v>1940</v>
      </c>
      <c r="F63" s="605" t="s">
        <v>3047</v>
      </c>
      <c r="G63" t="s">
        <v>3537</v>
      </c>
      <c r="H63" t="s">
        <v>23</v>
      </c>
      <c r="I63" t="s">
        <v>3538</v>
      </c>
      <c r="J63" t="s">
        <v>3539</v>
      </c>
      <c r="K63" t="s">
        <v>3540</v>
      </c>
      <c r="L63" t="s">
        <v>3541</v>
      </c>
      <c r="M63" t="s">
        <v>3542</v>
      </c>
      <c r="N63" t="s">
        <v>3543</v>
      </c>
      <c r="O63" t="s">
        <v>1941</v>
      </c>
      <c r="P63" t="s">
        <v>317</v>
      </c>
      <c r="Q63" t="s">
        <v>241</v>
      </c>
    </row>
    <row r="64" spans="1:17">
      <c r="A64" s="600">
        <v>1510587</v>
      </c>
      <c r="B64" t="s">
        <v>37</v>
      </c>
      <c r="C64" t="s">
        <v>3045</v>
      </c>
      <c r="D64" t="s">
        <v>3046</v>
      </c>
      <c r="E64" t="s">
        <v>1940</v>
      </c>
      <c r="F64" s="605" t="s">
        <v>3047</v>
      </c>
      <c r="G64" t="s">
        <v>3537</v>
      </c>
      <c r="H64" t="s">
        <v>23</v>
      </c>
      <c r="I64" t="s">
        <v>3538</v>
      </c>
      <c r="J64" t="s">
        <v>3539</v>
      </c>
      <c r="K64" t="s">
        <v>3540</v>
      </c>
      <c r="L64" t="s">
        <v>3541</v>
      </c>
      <c r="M64" t="s">
        <v>3542</v>
      </c>
      <c r="N64" t="s">
        <v>3543</v>
      </c>
      <c r="O64" t="s">
        <v>1941</v>
      </c>
      <c r="P64" t="s">
        <v>317</v>
      </c>
      <c r="Q64" t="s">
        <v>241</v>
      </c>
    </row>
    <row r="65" spans="1:17">
      <c r="A65" s="600">
        <v>1510587</v>
      </c>
      <c r="B65" t="s">
        <v>37</v>
      </c>
      <c r="C65" t="s">
        <v>3045</v>
      </c>
      <c r="D65" t="s">
        <v>3046</v>
      </c>
      <c r="E65" t="s">
        <v>1940</v>
      </c>
      <c r="F65" s="605" t="s">
        <v>3047</v>
      </c>
      <c r="G65" t="s">
        <v>3537</v>
      </c>
      <c r="H65" t="s">
        <v>23</v>
      </c>
      <c r="I65" t="s">
        <v>3538</v>
      </c>
      <c r="J65" t="s">
        <v>3539</v>
      </c>
      <c r="K65" t="s">
        <v>3540</v>
      </c>
      <c r="L65" t="s">
        <v>3541</v>
      </c>
      <c r="M65" t="s">
        <v>3542</v>
      </c>
      <c r="N65" t="s">
        <v>3543</v>
      </c>
      <c r="O65" t="s">
        <v>1941</v>
      </c>
      <c r="P65" t="s">
        <v>317</v>
      </c>
      <c r="Q65" t="s">
        <v>241</v>
      </c>
    </row>
    <row r="66" spans="1:17">
      <c r="A66" s="600">
        <v>1510587</v>
      </c>
      <c r="B66" t="s">
        <v>37</v>
      </c>
      <c r="C66" t="s">
        <v>3045</v>
      </c>
      <c r="D66" t="s">
        <v>3046</v>
      </c>
      <c r="E66" t="s">
        <v>1940</v>
      </c>
      <c r="F66" s="605" t="s">
        <v>3047</v>
      </c>
      <c r="G66" t="s">
        <v>3537</v>
      </c>
      <c r="H66" t="s">
        <v>23</v>
      </c>
      <c r="I66" t="s">
        <v>3538</v>
      </c>
      <c r="J66" t="s">
        <v>3539</v>
      </c>
      <c r="K66" t="s">
        <v>3540</v>
      </c>
      <c r="L66" t="s">
        <v>3541</v>
      </c>
      <c r="M66" t="s">
        <v>3542</v>
      </c>
      <c r="N66" t="s">
        <v>3543</v>
      </c>
      <c r="O66" t="s">
        <v>1941</v>
      </c>
      <c r="P66" t="s">
        <v>317</v>
      </c>
      <c r="Q66" t="s">
        <v>241</v>
      </c>
    </row>
    <row r="67" spans="1:17">
      <c r="A67" s="600">
        <v>1510587</v>
      </c>
      <c r="B67" t="s">
        <v>37</v>
      </c>
      <c r="C67" t="s">
        <v>3045</v>
      </c>
      <c r="D67" t="s">
        <v>3046</v>
      </c>
      <c r="E67" t="s">
        <v>1940</v>
      </c>
      <c r="F67" s="605" t="s">
        <v>3047</v>
      </c>
      <c r="G67" t="s">
        <v>3537</v>
      </c>
      <c r="H67" t="s">
        <v>23</v>
      </c>
      <c r="I67" t="s">
        <v>3538</v>
      </c>
      <c r="J67" t="s">
        <v>3539</v>
      </c>
      <c r="K67" t="s">
        <v>3540</v>
      </c>
      <c r="L67" t="s">
        <v>3541</v>
      </c>
      <c r="M67" t="s">
        <v>3542</v>
      </c>
      <c r="N67" t="s">
        <v>3543</v>
      </c>
      <c r="O67" t="s">
        <v>1941</v>
      </c>
      <c r="P67" t="s">
        <v>317</v>
      </c>
      <c r="Q67" t="s">
        <v>241</v>
      </c>
    </row>
    <row r="68" spans="1:17">
      <c r="A68" s="600">
        <v>1510587</v>
      </c>
      <c r="B68" t="s">
        <v>37</v>
      </c>
      <c r="C68" t="s">
        <v>3045</v>
      </c>
      <c r="D68" t="s">
        <v>3046</v>
      </c>
      <c r="E68" t="s">
        <v>1940</v>
      </c>
      <c r="F68" s="605" t="s">
        <v>3047</v>
      </c>
      <c r="G68" t="s">
        <v>3537</v>
      </c>
      <c r="H68" t="s">
        <v>23</v>
      </c>
      <c r="I68" t="s">
        <v>3538</v>
      </c>
      <c r="J68" t="s">
        <v>3539</v>
      </c>
      <c r="K68" t="s">
        <v>3540</v>
      </c>
      <c r="L68" t="s">
        <v>3541</v>
      </c>
      <c r="M68" t="s">
        <v>3542</v>
      </c>
      <c r="N68" t="s">
        <v>3543</v>
      </c>
      <c r="O68" t="s">
        <v>1941</v>
      </c>
      <c r="P68" t="s">
        <v>317</v>
      </c>
      <c r="Q68" t="s">
        <v>241</v>
      </c>
    </row>
    <row r="69" spans="1:17">
      <c r="A69" s="600">
        <v>1611013</v>
      </c>
      <c r="B69" t="s">
        <v>45</v>
      </c>
      <c r="C69" t="s">
        <v>3045</v>
      </c>
      <c r="D69" t="s">
        <v>3046</v>
      </c>
      <c r="E69" t="s">
        <v>1940</v>
      </c>
      <c r="F69" s="605" t="s">
        <v>3047</v>
      </c>
      <c r="G69" t="s">
        <v>3243</v>
      </c>
      <c r="H69" t="s">
        <v>23</v>
      </c>
      <c r="I69" t="s">
        <v>3244</v>
      </c>
      <c r="J69" t="s">
        <v>3245</v>
      </c>
      <c r="K69" t="s">
        <v>3246</v>
      </c>
      <c r="L69" t="s">
        <v>3247</v>
      </c>
      <c r="M69" t="s">
        <v>3248</v>
      </c>
      <c r="N69" t="s">
        <v>3249</v>
      </c>
      <c r="O69" t="s">
        <v>1941</v>
      </c>
      <c r="P69" t="s">
        <v>365</v>
      </c>
      <c r="Q69" t="s">
        <v>241</v>
      </c>
    </row>
    <row r="70" spans="1:17">
      <c r="A70" s="600">
        <v>1611013</v>
      </c>
      <c r="B70" t="s">
        <v>45</v>
      </c>
      <c r="C70" t="s">
        <v>3045</v>
      </c>
      <c r="D70" t="s">
        <v>3046</v>
      </c>
      <c r="E70" t="s">
        <v>1940</v>
      </c>
      <c r="F70" s="605" t="s">
        <v>3047</v>
      </c>
      <c r="G70" t="s">
        <v>3243</v>
      </c>
      <c r="H70" t="s">
        <v>23</v>
      </c>
      <c r="I70" t="s">
        <v>3244</v>
      </c>
      <c r="J70" t="s">
        <v>3245</v>
      </c>
      <c r="K70" t="s">
        <v>3246</v>
      </c>
      <c r="L70" t="s">
        <v>3247</v>
      </c>
      <c r="M70" t="s">
        <v>3248</v>
      </c>
      <c r="N70" t="s">
        <v>3249</v>
      </c>
      <c r="O70" t="s">
        <v>1941</v>
      </c>
      <c r="P70" t="s">
        <v>365</v>
      </c>
      <c r="Q70" t="s">
        <v>241</v>
      </c>
    </row>
    <row r="71" spans="1:17">
      <c r="A71" s="600">
        <v>1611013</v>
      </c>
      <c r="B71" t="s">
        <v>45</v>
      </c>
      <c r="C71" t="s">
        <v>3045</v>
      </c>
      <c r="D71" t="s">
        <v>3046</v>
      </c>
      <c r="E71" t="s">
        <v>1940</v>
      </c>
      <c r="F71" s="605" t="s">
        <v>3047</v>
      </c>
      <c r="G71" t="s">
        <v>3243</v>
      </c>
      <c r="H71" t="s">
        <v>23</v>
      </c>
      <c r="I71" t="s">
        <v>3244</v>
      </c>
      <c r="J71" t="s">
        <v>3245</v>
      </c>
      <c r="K71" t="s">
        <v>3246</v>
      </c>
      <c r="L71" t="s">
        <v>3247</v>
      </c>
      <c r="M71" t="s">
        <v>3248</v>
      </c>
      <c r="N71" t="s">
        <v>3249</v>
      </c>
      <c r="O71" t="s">
        <v>1941</v>
      </c>
      <c r="P71" t="s">
        <v>365</v>
      </c>
      <c r="Q71" t="s">
        <v>241</v>
      </c>
    </row>
    <row r="72" spans="1:17">
      <c r="A72" s="600">
        <v>1611013</v>
      </c>
      <c r="B72" t="s">
        <v>45</v>
      </c>
      <c r="C72" t="s">
        <v>3045</v>
      </c>
      <c r="D72" t="s">
        <v>3046</v>
      </c>
      <c r="E72" t="s">
        <v>1940</v>
      </c>
      <c r="F72" s="605" t="s">
        <v>3047</v>
      </c>
      <c r="G72" t="s">
        <v>3243</v>
      </c>
      <c r="H72" t="s">
        <v>23</v>
      </c>
      <c r="I72" t="s">
        <v>3244</v>
      </c>
      <c r="J72" t="s">
        <v>3245</v>
      </c>
      <c r="K72" t="s">
        <v>3246</v>
      </c>
      <c r="L72" t="s">
        <v>3247</v>
      </c>
      <c r="M72" t="s">
        <v>3248</v>
      </c>
      <c r="N72" t="s">
        <v>3249</v>
      </c>
      <c r="O72" t="s">
        <v>1941</v>
      </c>
      <c r="P72" t="s">
        <v>365</v>
      </c>
      <c r="Q72" t="s">
        <v>241</v>
      </c>
    </row>
    <row r="73" spans="1:17">
      <c r="A73" s="600">
        <v>1611013</v>
      </c>
      <c r="B73" t="s">
        <v>45</v>
      </c>
      <c r="C73" t="s">
        <v>3045</v>
      </c>
      <c r="D73" t="s">
        <v>3046</v>
      </c>
      <c r="E73" t="s">
        <v>1940</v>
      </c>
      <c r="F73" s="605" t="s">
        <v>3047</v>
      </c>
      <c r="G73" t="s">
        <v>3243</v>
      </c>
      <c r="H73" t="s">
        <v>23</v>
      </c>
      <c r="I73" t="s">
        <v>3244</v>
      </c>
      <c r="J73" t="s">
        <v>3245</v>
      </c>
      <c r="K73" t="s">
        <v>3246</v>
      </c>
      <c r="L73" t="s">
        <v>3247</v>
      </c>
      <c r="M73" t="s">
        <v>3248</v>
      </c>
      <c r="N73" t="s">
        <v>3249</v>
      </c>
      <c r="O73" t="s">
        <v>1941</v>
      </c>
      <c r="P73" t="s">
        <v>365</v>
      </c>
      <c r="Q73" t="s">
        <v>241</v>
      </c>
    </row>
    <row r="74" spans="1:17">
      <c r="A74" s="600">
        <v>1611013</v>
      </c>
      <c r="B74" t="s">
        <v>45</v>
      </c>
      <c r="C74" t="s">
        <v>3045</v>
      </c>
      <c r="D74" t="s">
        <v>3046</v>
      </c>
      <c r="E74" t="s">
        <v>1940</v>
      </c>
      <c r="F74" s="605" t="s">
        <v>3047</v>
      </c>
      <c r="G74" t="s">
        <v>3243</v>
      </c>
      <c r="H74" t="s">
        <v>23</v>
      </c>
      <c r="I74" t="s">
        <v>3244</v>
      </c>
      <c r="J74" t="s">
        <v>3245</v>
      </c>
      <c r="K74" t="s">
        <v>3246</v>
      </c>
      <c r="L74" t="s">
        <v>3247</v>
      </c>
      <c r="M74" t="s">
        <v>3248</v>
      </c>
      <c r="N74" t="s">
        <v>3249</v>
      </c>
      <c r="O74" t="s">
        <v>1941</v>
      </c>
      <c r="P74" t="s">
        <v>365</v>
      </c>
      <c r="Q74" t="s">
        <v>241</v>
      </c>
    </row>
    <row r="75" spans="1:17">
      <c r="A75" s="600">
        <v>1611013</v>
      </c>
      <c r="B75" t="s">
        <v>45</v>
      </c>
      <c r="C75" t="s">
        <v>3045</v>
      </c>
      <c r="D75" t="s">
        <v>3046</v>
      </c>
      <c r="E75" t="s">
        <v>1940</v>
      </c>
      <c r="F75" s="605" t="s">
        <v>3047</v>
      </c>
      <c r="G75" t="s">
        <v>3243</v>
      </c>
      <c r="H75" t="s">
        <v>23</v>
      </c>
      <c r="I75" t="s">
        <v>3244</v>
      </c>
      <c r="J75" t="s">
        <v>3245</v>
      </c>
      <c r="K75" t="s">
        <v>3246</v>
      </c>
      <c r="L75" t="s">
        <v>3247</v>
      </c>
      <c r="M75" t="s">
        <v>3248</v>
      </c>
      <c r="N75" t="s">
        <v>3249</v>
      </c>
      <c r="O75" t="s">
        <v>1941</v>
      </c>
      <c r="P75" t="s">
        <v>365</v>
      </c>
      <c r="Q75" t="s">
        <v>241</v>
      </c>
    </row>
    <row r="76" spans="1:17">
      <c r="A76" s="600">
        <v>1710401</v>
      </c>
      <c r="B76" t="s">
        <v>43</v>
      </c>
      <c r="C76" t="s">
        <v>3045</v>
      </c>
      <c r="D76" t="s">
        <v>3046</v>
      </c>
      <c r="E76" t="s">
        <v>1940</v>
      </c>
      <c r="F76" s="605" t="s">
        <v>3047</v>
      </c>
      <c r="G76" t="s">
        <v>3544</v>
      </c>
      <c r="H76" t="s">
        <v>23</v>
      </c>
      <c r="I76" t="s">
        <v>3545</v>
      </c>
      <c r="J76" t="s">
        <v>3546</v>
      </c>
      <c r="K76" t="s">
        <v>3547</v>
      </c>
      <c r="L76" t="s">
        <v>3548</v>
      </c>
      <c r="M76" t="s">
        <v>3549</v>
      </c>
      <c r="N76" t="s">
        <v>3550</v>
      </c>
      <c r="O76" t="s">
        <v>1941</v>
      </c>
      <c r="P76" t="s">
        <v>316</v>
      </c>
      <c r="Q76" t="s">
        <v>241</v>
      </c>
    </row>
    <row r="77" spans="1:17">
      <c r="A77" s="600">
        <v>1710401</v>
      </c>
      <c r="B77" t="s">
        <v>43</v>
      </c>
      <c r="C77" t="s">
        <v>3045</v>
      </c>
      <c r="D77" t="s">
        <v>3046</v>
      </c>
      <c r="E77" t="s">
        <v>1940</v>
      </c>
      <c r="F77" s="605" t="s">
        <v>3047</v>
      </c>
      <c r="G77" t="s">
        <v>3544</v>
      </c>
      <c r="H77" t="s">
        <v>23</v>
      </c>
      <c r="I77" t="s">
        <v>3545</v>
      </c>
      <c r="J77" t="s">
        <v>3546</v>
      </c>
      <c r="K77" t="s">
        <v>3547</v>
      </c>
      <c r="L77" t="s">
        <v>3548</v>
      </c>
      <c r="M77" t="s">
        <v>3549</v>
      </c>
      <c r="N77" t="s">
        <v>3550</v>
      </c>
      <c r="O77" t="s">
        <v>1941</v>
      </c>
      <c r="P77" t="s">
        <v>316</v>
      </c>
      <c r="Q77" t="s">
        <v>241</v>
      </c>
    </row>
    <row r="78" spans="1:17">
      <c r="A78" s="600">
        <v>1710401</v>
      </c>
      <c r="B78" t="s">
        <v>43</v>
      </c>
      <c r="C78" t="s">
        <v>3045</v>
      </c>
      <c r="D78" t="s">
        <v>3046</v>
      </c>
      <c r="E78" t="s">
        <v>1940</v>
      </c>
      <c r="F78" s="605" t="s">
        <v>3047</v>
      </c>
      <c r="G78" t="s">
        <v>3544</v>
      </c>
      <c r="H78" t="s">
        <v>23</v>
      </c>
      <c r="I78" t="s">
        <v>3545</v>
      </c>
      <c r="J78" t="s">
        <v>3546</v>
      </c>
      <c r="K78" t="s">
        <v>3547</v>
      </c>
      <c r="L78" t="s">
        <v>3548</v>
      </c>
      <c r="M78" t="s">
        <v>3549</v>
      </c>
      <c r="N78" t="s">
        <v>3550</v>
      </c>
      <c r="O78" t="s">
        <v>1941</v>
      </c>
      <c r="P78" t="s">
        <v>316</v>
      </c>
      <c r="Q78" t="s">
        <v>241</v>
      </c>
    </row>
    <row r="79" spans="1:17">
      <c r="A79" s="600">
        <v>1710401</v>
      </c>
      <c r="B79" t="s">
        <v>43</v>
      </c>
      <c r="C79" t="s">
        <v>3045</v>
      </c>
      <c r="D79" t="s">
        <v>3046</v>
      </c>
      <c r="E79" t="s">
        <v>1940</v>
      </c>
      <c r="F79" s="605" t="s">
        <v>3047</v>
      </c>
      <c r="G79" t="s">
        <v>3544</v>
      </c>
      <c r="H79" t="s">
        <v>23</v>
      </c>
      <c r="I79" t="s">
        <v>3545</v>
      </c>
      <c r="J79" t="s">
        <v>3546</v>
      </c>
      <c r="K79" t="s">
        <v>3547</v>
      </c>
      <c r="L79" t="s">
        <v>3548</v>
      </c>
      <c r="M79" t="s">
        <v>3549</v>
      </c>
      <c r="N79" t="s">
        <v>3550</v>
      </c>
      <c r="O79" t="s">
        <v>1941</v>
      </c>
      <c r="P79" t="s">
        <v>316</v>
      </c>
      <c r="Q79" t="s">
        <v>241</v>
      </c>
    </row>
    <row r="80" spans="1:17">
      <c r="A80" s="600">
        <v>1710401</v>
      </c>
      <c r="B80" t="s">
        <v>43</v>
      </c>
      <c r="C80" t="s">
        <v>3045</v>
      </c>
      <c r="D80" t="s">
        <v>3046</v>
      </c>
      <c r="E80" t="s">
        <v>1940</v>
      </c>
      <c r="F80" s="605" t="s">
        <v>3047</v>
      </c>
      <c r="G80" t="s">
        <v>3544</v>
      </c>
      <c r="H80" t="s">
        <v>23</v>
      </c>
      <c r="I80" t="s">
        <v>3545</v>
      </c>
      <c r="J80" t="s">
        <v>3546</v>
      </c>
      <c r="K80" t="s">
        <v>3547</v>
      </c>
      <c r="L80" t="s">
        <v>3548</v>
      </c>
      <c r="M80" t="s">
        <v>3549</v>
      </c>
      <c r="N80" t="s">
        <v>3550</v>
      </c>
      <c r="O80" t="s">
        <v>1941</v>
      </c>
      <c r="P80" t="s">
        <v>316</v>
      </c>
      <c r="Q80" t="s">
        <v>241</v>
      </c>
    </row>
    <row r="81" spans="1:17">
      <c r="A81" s="600">
        <v>1710401</v>
      </c>
      <c r="B81" t="s">
        <v>43</v>
      </c>
      <c r="C81" t="s">
        <v>3045</v>
      </c>
      <c r="D81" t="s">
        <v>3046</v>
      </c>
      <c r="E81" t="s">
        <v>1940</v>
      </c>
      <c r="F81" s="605" t="s">
        <v>3047</v>
      </c>
      <c r="G81" t="s">
        <v>3544</v>
      </c>
      <c r="H81" t="s">
        <v>23</v>
      </c>
      <c r="I81" t="s">
        <v>3545</v>
      </c>
      <c r="J81" t="s">
        <v>3546</v>
      </c>
      <c r="K81" t="s">
        <v>3547</v>
      </c>
      <c r="L81" t="s">
        <v>3548</v>
      </c>
      <c r="M81" t="s">
        <v>3549</v>
      </c>
      <c r="N81" t="s">
        <v>3550</v>
      </c>
      <c r="O81" t="s">
        <v>1941</v>
      </c>
      <c r="P81" t="s">
        <v>316</v>
      </c>
      <c r="Q81" t="s">
        <v>241</v>
      </c>
    </row>
    <row r="82" spans="1:17">
      <c r="A82" s="600">
        <v>1810235</v>
      </c>
      <c r="B82" t="s">
        <v>53</v>
      </c>
      <c r="C82" t="s">
        <v>3045</v>
      </c>
      <c r="D82" t="s">
        <v>3046</v>
      </c>
      <c r="E82" t="s">
        <v>1940</v>
      </c>
      <c r="F82" s="605" t="s">
        <v>3047</v>
      </c>
      <c r="G82" t="s">
        <v>3551</v>
      </c>
      <c r="H82" t="s">
        <v>23</v>
      </c>
      <c r="I82" t="s">
        <v>3552</v>
      </c>
      <c r="J82" t="s">
        <v>3553</v>
      </c>
      <c r="K82" t="s">
        <v>3554</v>
      </c>
      <c r="L82" t="s">
        <v>3555</v>
      </c>
      <c r="M82" t="s">
        <v>3556</v>
      </c>
      <c r="N82" t="s">
        <v>3557</v>
      </c>
      <c r="O82" t="s">
        <v>1941</v>
      </c>
      <c r="P82" t="s">
        <v>326</v>
      </c>
      <c r="Q82" t="s">
        <v>26</v>
      </c>
    </row>
    <row r="83" spans="1:17">
      <c r="A83" s="600">
        <v>1810235</v>
      </c>
      <c r="B83" t="s">
        <v>53</v>
      </c>
      <c r="C83" t="s">
        <v>3045</v>
      </c>
      <c r="D83" t="s">
        <v>3046</v>
      </c>
      <c r="E83" t="s">
        <v>1940</v>
      </c>
      <c r="F83" s="605" t="s">
        <v>3047</v>
      </c>
      <c r="G83" t="s">
        <v>3551</v>
      </c>
      <c r="H83" t="s">
        <v>23</v>
      </c>
      <c r="I83" t="s">
        <v>3552</v>
      </c>
      <c r="J83" t="s">
        <v>3553</v>
      </c>
      <c r="K83" t="s">
        <v>3554</v>
      </c>
      <c r="L83" t="s">
        <v>3555</v>
      </c>
      <c r="M83" t="s">
        <v>3556</v>
      </c>
      <c r="N83" t="s">
        <v>3557</v>
      </c>
      <c r="O83" t="s">
        <v>1941</v>
      </c>
      <c r="P83" t="s">
        <v>326</v>
      </c>
      <c r="Q83" t="s">
        <v>26</v>
      </c>
    </row>
    <row r="84" spans="1:17">
      <c r="A84" s="600">
        <v>1810235</v>
      </c>
      <c r="B84" t="s">
        <v>53</v>
      </c>
      <c r="C84" t="s">
        <v>3045</v>
      </c>
      <c r="D84" t="s">
        <v>3046</v>
      </c>
      <c r="E84" t="s">
        <v>1940</v>
      </c>
      <c r="F84" s="605" t="s">
        <v>3047</v>
      </c>
      <c r="G84" t="s">
        <v>3551</v>
      </c>
      <c r="H84" t="s">
        <v>23</v>
      </c>
      <c r="I84" t="s">
        <v>3552</v>
      </c>
      <c r="J84" t="s">
        <v>3553</v>
      </c>
      <c r="K84" t="s">
        <v>3554</v>
      </c>
      <c r="L84" t="s">
        <v>3555</v>
      </c>
      <c r="M84" t="s">
        <v>3556</v>
      </c>
      <c r="N84" t="s">
        <v>3557</v>
      </c>
      <c r="O84" t="s">
        <v>1941</v>
      </c>
      <c r="P84" t="s">
        <v>326</v>
      </c>
      <c r="Q84" t="s">
        <v>26</v>
      </c>
    </row>
    <row r="85" spans="1:17">
      <c r="A85" s="600">
        <v>1810235</v>
      </c>
      <c r="B85" t="s">
        <v>53</v>
      </c>
      <c r="C85" t="s">
        <v>3045</v>
      </c>
      <c r="D85" t="s">
        <v>3046</v>
      </c>
      <c r="E85" t="s">
        <v>1940</v>
      </c>
      <c r="F85" s="605" t="s">
        <v>3047</v>
      </c>
      <c r="G85" t="s">
        <v>3551</v>
      </c>
      <c r="H85" t="s">
        <v>23</v>
      </c>
      <c r="I85" t="s">
        <v>3552</v>
      </c>
      <c r="J85" t="s">
        <v>3553</v>
      </c>
      <c r="K85" t="s">
        <v>3554</v>
      </c>
      <c r="L85" t="s">
        <v>3555</v>
      </c>
      <c r="M85" t="s">
        <v>3556</v>
      </c>
      <c r="N85" t="s">
        <v>3557</v>
      </c>
      <c r="O85" t="s">
        <v>1941</v>
      </c>
      <c r="P85" t="s">
        <v>326</v>
      </c>
      <c r="Q85" t="s">
        <v>26</v>
      </c>
    </row>
    <row r="86" spans="1:17">
      <c r="A86" s="600">
        <v>1810235</v>
      </c>
      <c r="B86" t="s">
        <v>53</v>
      </c>
      <c r="C86" t="s">
        <v>3045</v>
      </c>
      <c r="D86" t="s">
        <v>3046</v>
      </c>
      <c r="E86" t="s">
        <v>1940</v>
      </c>
      <c r="F86" s="605" t="s">
        <v>3047</v>
      </c>
      <c r="G86" t="s">
        <v>3551</v>
      </c>
      <c r="H86" t="s">
        <v>23</v>
      </c>
      <c r="I86" t="s">
        <v>3552</v>
      </c>
      <c r="J86" t="s">
        <v>3553</v>
      </c>
      <c r="K86" t="s">
        <v>3554</v>
      </c>
      <c r="L86" t="s">
        <v>3555</v>
      </c>
      <c r="M86" t="s">
        <v>3556</v>
      </c>
      <c r="N86" t="s">
        <v>3557</v>
      </c>
      <c r="O86" t="s">
        <v>1941</v>
      </c>
      <c r="P86" t="s">
        <v>326</v>
      </c>
      <c r="Q86" t="s">
        <v>26</v>
      </c>
    </row>
    <row r="87" spans="1:17">
      <c r="A87" s="600">
        <v>2610451</v>
      </c>
      <c r="B87" t="s">
        <v>39</v>
      </c>
      <c r="C87" t="s">
        <v>3045</v>
      </c>
      <c r="D87" t="s">
        <v>3046</v>
      </c>
      <c r="E87" t="s">
        <v>1940</v>
      </c>
      <c r="F87" s="605" t="s">
        <v>3047</v>
      </c>
      <c r="G87" t="s">
        <v>3369</v>
      </c>
      <c r="H87" t="s">
        <v>23</v>
      </c>
      <c r="I87" t="s">
        <v>3370</v>
      </c>
      <c r="J87" t="s">
        <v>3371</v>
      </c>
      <c r="K87" t="s">
        <v>3372</v>
      </c>
      <c r="L87" t="s">
        <v>3373</v>
      </c>
      <c r="M87" t="s">
        <v>3374</v>
      </c>
      <c r="N87" t="s">
        <v>3375</v>
      </c>
      <c r="O87" t="s">
        <v>1941</v>
      </c>
      <c r="P87" t="s">
        <v>350</v>
      </c>
      <c r="Q87" t="s">
        <v>241</v>
      </c>
    </row>
    <row r="88" spans="1:17">
      <c r="A88" s="600">
        <v>2610451</v>
      </c>
      <c r="B88" t="s">
        <v>39</v>
      </c>
      <c r="C88" t="s">
        <v>3045</v>
      </c>
      <c r="D88" t="s">
        <v>3046</v>
      </c>
      <c r="E88" t="s">
        <v>1940</v>
      </c>
      <c r="F88" s="605" t="s">
        <v>3047</v>
      </c>
      <c r="G88" t="s">
        <v>3369</v>
      </c>
      <c r="H88" t="s">
        <v>23</v>
      </c>
      <c r="I88" t="s">
        <v>3370</v>
      </c>
      <c r="J88" t="s">
        <v>3371</v>
      </c>
      <c r="K88" t="s">
        <v>3372</v>
      </c>
      <c r="L88" t="s">
        <v>3373</v>
      </c>
      <c r="M88" t="s">
        <v>3374</v>
      </c>
      <c r="N88" t="s">
        <v>3375</v>
      </c>
      <c r="O88" t="s">
        <v>1941</v>
      </c>
      <c r="P88" t="s">
        <v>350</v>
      </c>
      <c r="Q88" t="s">
        <v>241</v>
      </c>
    </row>
    <row r="89" spans="1:17">
      <c r="A89" s="600">
        <v>2610451</v>
      </c>
      <c r="B89" t="s">
        <v>39</v>
      </c>
      <c r="C89" t="s">
        <v>3045</v>
      </c>
      <c r="D89" t="s">
        <v>3046</v>
      </c>
      <c r="E89" t="s">
        <v>1940</v>
      </c>
      <c r="F89" s="605" t="s">
        <v>3047</v>
      </c>
      <c r="G89" t="s">
        <v>3369</v>
      </c>
      <c r="H89" t="s">
        <v>23</v>
      </c>
      <c r="I89" t="s">
        <v>3370</v>
      </c>
      <c r="J89" t="s">
        <v>3371</v>
      </c>
      <c r="K89" t="s">
        <v>3372</v>
      </c>
      <c r="L89" t="s">
        <v>3373</v>
      </c>
      <c r="M89" t="s">
        <v>3374</v>
      </c>
      <c r="N89" t="s">
        <v>3375</v>
      </c>
      <c r="O89" t="s">
        <v>1941</v>
      </c>
      <c r="P89" t="s">
        <v>350</v>
      </c>
      <c r="Q89" t="s">
        <v>241</v>
      </c>
    </row>
    <row r="90" spans="1:17">
      <c r="A90" s="600">
        <v>2610451</v>
      </c>
      <c r="B90" t="s">
        <v>39</v>
      </c>
      <c r="C90" t="s">
        <v>3045</v>
      </c>
      <c r="D90" t="s">
        <v>3046</v>
      </c>
      <c r="E90" t="s">
        <v>1940</v>
      </c>
      <c r="F90" s="605" t="s">
        <v>3047</v>
      </c>
      <c r="G90" t="s">
        <v>3369</v>
      </c>
      <c r="H90" t="s">
        <v>23</v>
      </c>
      <c r="I90" t="s">
        <v>3370</v>
      </c>
      <c r="J90" t="s">
        <v>3371</v>
      </c>
      <c r="K90" t="s">
        <v>3372</v>
      </c>
      <c r="L90" t="s">
        <v>3373</v>
      </c>
      <c r="M90" t="s">
        <v>3374</v>
      </c>
      <c r="N90" t="s">
        <v>3375</v>
      </c>
      <c r="O90" t="s">
        <v>1941</v>
      </c>
      <c r="P90" t="s">
        <v>350</v>
      </c>
      <c r="Q90" t="s">
        <v>241</v>
      </c>
    </row>
    <row r="91" spans="1:17">
      <c r="A91" s="600">
        <v>2610451</v>
      </c>
      <c r="B91" t="s">
        <v>39</v>
      </c>
      <c r="C91" t="s">
        <v>3045</v>
      </c>
      <c r="D91" t="s">
        <v>3046</v>
      </c>
      <c r="E91" t="s">
        <v>1940</v>
      </c>
      <c r="F91" s="605" t="s">
        <v>3047</v>
      </c>
      <c r="G91" t="s">
        <v>3369</v>
      </c>
      <c r="H91" t="s">
        <v>23</v>
      </c>
      <c r="I91" t="s">
        <v>3370</v>
      </c>
      <c r="J91" t="s">
        <v>3371</v>
      </c>
      <c r="K91" t="s">
        <v>3372</v>
      </c>
      <c r="L91" t="s">
        <v>3373</v>
      </c>
      <c r="M91" t="s">
        <v>3374</v>
      </c>
      <c r="N91" t="s">
        <v>3375</v>
      </c>
      <c r="O91" t="s">
        <v>1941</v>
      </c>
      <c r="P91" t="s">
        <v>350</v>
      </c>
      <c r="Q91" t="s">
        <v>241</v>
      </c>
    </row>
    <row r="92" spans="1:17">
      <c r="A92" s="600">
        <v>2610451</v>
      </c>
      <c r="B92" t="s">
        <v>39</v>
      </c>
      <c r="C92" t="s">
        <v>3045</v>
      </c>
      <c r="D92" t="s">
        <v>3046</v>
      </c>
      <c r="E92" t="s">
        <v>1940</v>
      </c>
      <c r="F92" s="605" t="s">
        <v>3047</v>
      </c>
      <c r="G92" t="s">
        <v>3369</v>
      </c>
      <c r="H92" t="s">
        <v>23</v>
      </c>
      <c r="I92" t="s">
        <v>3370</v>
      </c>
      <c r="J92" t="s">
        <v>3371</v>
      </c>
      <c r="K92" t="s">
        <v>3372</v>
      </c>
      <c r="L92" t="s">
        <v>3373</v>
      </c>
      <c r="M92" t="s">
        <v>3374</v>
      </c>
      <c r="N92" t="s">
        <v>3375</v>
      </c>
      <c r="O92" t="s">
        <v>1941</v>
      </c>
      <c r="P92" t="s">
        <v>350</v>
      </c>
      <c r="Q92" t="s">
        <v>241</v>
      </c>
    </row>
    <row r="93" spans="1:17">
      <c r="A93" s="600">
        <v>2610527</v>
      </c>
      <c r="B93" t="s">
        <v>62</v>
      </c>
      <c r="C93" t="s">
        <v>3045</v>
      </c>
      <c r="D93" t="s">
        <v>3046</v>
      </c>
      <c r="E93" t="s">
        <v>1940</v>
      </c>
      <c r="F93" s="605" t="s">
        <v>3047</v>
      </c>
      <c r="G93" t="s">
        <v>3558</v>
      </c>
      <c r="H93" t="s">
        <v>23</v>
      </c>
      <c r="I93" t="s">
        <v>3559</v>
      </c>
      <c r="J93" t="s">
        <v>3560</v>
      </c>
      <c r="K93" t="s">
        <v>3561</v>
      </c>
      <c r="L93" t="s">
        <v>3562</v>
      </c>
      <c r="M93" t="s">
        <v>3563</v>
      </c>
      <c r="N93" t="s">
        <v>2002</v>
      </c>
      <c r="O93" t="s">
        <v>1941</v>
      </c>
      <c r="P93" t="s">
        <v>361</v>
      </c>
      <c r="Q93" t="s">
        <v>3465</v>
      </c>
    </row>
    <row r="94" spans="1:17">
      <c r="A94" s="600">
        <v>2610527</v>
      </c>
      <c r="B94" t="s">
        <v>62</v>
      </c>
      <c r="C94" t="s">
        <v>3045</v>
      </c>
      <c r="D94" t="s">
        <v>3046</v>
      </c>
      <c r="E94" t="s">
        <v>1940</v>
      </c>
      <c r="F94" s="605" t="s">
        <v>3047</v>
      </c>
      <c r="G94" t="s">
        <v>3558</v>
      </c>
      <c r="H94" t="s">
        <v>23</v>
      </c>
      <c r="I94" t="s">
        <v>3559</v>
      </c>
      <c r="J94" t="s">
        <v>3560</v>
      </c>
      <c r="K94" t="s">
        <v>3561</v>
      </c>
      <c r="L94" t="s">
        <v>3562</v>
      </c>
      <c r="M94" t="s">
        <v>3563</v>
      </c>
      <c r="N94" t="s">
        <v>2002</v>
      </c>
      <c r="O94" t="s">
        <v>1941</v>
      </c>
      <c r="P94" t="s">
        <v>361</v>
      </c>
      <c r="Q94" t="s">
        <v>3465</v>
      </c>
    </row>
    <row r="95" spans="1:17">
      <c r="A95" s="600">
        <v>2610527</v>
      </c>
      <c r="B95" t="s">
        <v>62</v>
      </c>
      <c r="C95" t="s">
        <v>3045</v>
      </c>
      <c r="D95" t="s">
        <v>3046</v>
      </c>
      <c r="E95" t="s">
        <v>1940</v>
      </c>
      <c r="F95" s="605" t="s">
        <v>3047</v>
      </c>
      <c r="G95" t="s">
        <v>3558</v>
      </c>
      <c r="H95" t="s">
        <v>23</v>
      </c>
      <c r="I95" t="s">
        <v>3559</v>
      </c>
      <c r="J95" t="s">
        <v>3560</v>
      </c>
      <c r="K95" t="s">
        <v>3561</v>
      </c>
      <c r="L95" t="s">
        <v>3562</v>
      </c>
      <c r="M95" t="s">
        <v>3563</v>
      </c>
      <c r="N95" t="s">
        <v>2002</v>
      </c>
      <c r="O95" t="s">
        <v>1941</v>
      </c>
      <c r="P95" t="s">
        <v>361</v>
      </c>
      <c r="Q95" t="s">
        <v>3465</v>
      </c>
    </row>
    <row r="96" spans="1:17">
      <c r="A96" s="600">
        <v>2610527</v>
      </c>
      <c r="B96" t="s">
        <v>62</v>
      </c>
      <c r="C96" t="s">
        <v>3045</v>
      </c>
      <c r="D96" t="s">
        <v>3046</v>
      </c>
      <c r="E96" t="s">
        <v>1940</v>
      </c>
      <c r="F96" s="605" t="s">
        <v>3047</v>
      </c>
      <c r="G96" t="s">
        <v>3558</v>
      </c>
      <c r="H96" t="s">
        <v>23</v>
      </c>
      <c r="I96" t="s">
        <v>3559</v>
      </c>
      <c r="J96" t="s">
        <v>3560</v>
      </c>
      <c r="K96" t="s">
        <v>3561</v>
      </c>
      <c r="L96" t="s">
        <v>3562</v>
      </c>
      <c r="M96" t="s">
        <v>3563</v>
      </c>
      <c r="N96" t="s">
        <v>2002</v>
      </c>
      <c r="O96" t="s">
        <v>1941</v>
      </c>
      <c r="P96" t="s">
        <v>361</v>
      </c>
      <c r="Q96" t="s">
        <v>3465</v>
      </c>
    </row>
    <row r="97" spans="1:17">
      <c r="A97" s="600">
        <v>2610527</v>
      </c>
      <c r="B97" t="s">
        <v>62</v>
      </c>
      <c r="C97" t="s">
        <v>3045</v>
      </c>
      <c r="D97" t="s">
        <v>3046</v>
      </c>
      <c r="E97" t="s">
        <v>1940</v>
      </c>
      <c r="F97" s="605" t="s">
        <v>3047</v>
      </c>
      <c r="G97" t="s">
        <v>3558</v>
      </c>
      <c r="H97" t="s">
        <v>23</v>
      </c>
      <c r="I97" t="s">
        <v>3559</v>
      </c>
      <c r="J97" t="s">
        <v>3560</v>
      </c>
      <c r="K97" t="s">
        <v>3561</v>
      </c>
      <c r="L97" t="s">
        <v>3562</v>
      </c>
      <c r="M97" t="s">
        <v>3563</v>
      </c>
      <c r="N97" t="s">
        <v>2002</v>
      </c>
      <c r="O97" t="s">
        <v>1941</v>
      </c>
      <c r="P97" t="s">
        <v>361</v>
      </c>
      <c r="Q97" t="s">
        <v>3465</v>
      </c>
    </row>
    <row r="98" spans="1:17">
      <c r="A98" s="600">
        <v>3010743</v>
      </c>
      <c r="B98" t="s">
        <v>55</v>
      </c>
      <c r="C98" t="s">
        <v>3045</v>
      </c>
      <c r="D98" t="s">
        <v>3046</v>
      </c>
      <c r="E98" t="s">
        <v>1940</v>
      </c>
      <c r="F98" s="605" t="s">
        <v>3047</v>
      </c>
      <c r="G98" t="s">
        <v>3564</v>
      </c>
      <c r="H98" t="s">
        <v>23</v>
      </c>
      <c r="I98" t="s">
        <v>3565</v>
      </c>
      <c r="J98" t="s">
        <v>3566</v>
      </c>
      <c r="K98" t="s">
        <v>3567</v>
      </c>
      <c r="L98" t="s">
        <v>3568</v>
      </c>
      <c r="M98" t="s">
        <v>3569</v>
      </c>
      <c r="N98" t="s">
        <v>3570</v>
      </c>
      <c r="O98" t="s">
        <v>1941</v>
      </c>
      <c r="P98" t="s">
        <v>1989</v>
      </c>
      <c r="Q98" t="s">
        <v>26</v>
      </c>
    </row>
    <row r="99" spans="1:17">
      <c r="A99" s="600">
        <v>3010743</v>
      </c>
      <c r="B99" t="s">
        <v>55</v>
      </c>
      <c r="C99" t="s">
        <v>3045</v>
      </c>
      <c r="D99" t="s">
        <v>3046</v>
      </c>
      <c r="E99" t="s">
        <v>1940</v>
      </c>
      <c r="F99" s="605" t="s">
        <v>3047</v>
      </c>
      <c r="G99" t="s">
        <v>3564</v>
      </c>
      <c r="H99" t="s">
        <v>23</v>
      </c>
      <c r="I99" t="s">
        <v>3565</v>
      </c>
      <c r="J99" t="s">
        <v>3566</v>
      </c>
      <c r="K99" t="s">
        <v>3567</v>
      </c>
      <c r="L99" t="s">
        <v>3568</v>
      </c>
      <c r="M99" t="s">
        <v>3569</v>
      </c>
      <c r="N99" t="s">
        <v>3570</v>
      </c>
      <c r="O99" t="s">
        <v>1941</v>
      </c>
      <c r="P99" t="s">
        <v>1989</v>
      </c>
      <c r="Q99" t="s">
        <v>26</v>
      </c>
    </row>
    <row r="100" spans="1:17">
      <c r="A100" s="600">
        <v>3010743</v>
      </c>
      <c r="B100" t="s">
        <v>55</v>
      </c>
      <c r="C100" t="s">
        <v>3045</v>
      </c>
      <c r="D100" t="s">
        <v>3046</v>
      </c>
      <c r="E100" t="s">
        <v>1940</v>
      </c>
      <c r="F100" s="605" t="s">
        <v>3047</v>
      </c>
      <c r="G100" t="s">
        <v>3564</v>
      </c>
      <c r="H100" t="s">
        <v>23</v>
      </c>
      <c r="I100" t="s">
        <v>3565</v>
      </c>
      <c r="J100" t="s">
        <v>3566</v>
      </c>
      <c r="K100" t="s">
        <v>3567</v>
      </c>
      <c r="L100" t="s">
        <v>3568</v>
      </c>
      <c r="M100" t="s">
        <v>3569</v>
      </c>
      <c r="N100" t="s">
        <v>3570</v>
      </c>
      <c r="O100" t="s">
        <v>1941</v>
      </c>
      <c r="P100" t="s">
        <v>1989</v>
      </c>
      <c r="Q100" t="s">
        <v>26</v>
      </c>
    </row>
    <row r="101" spans="1:17">
      <c r="A101" s="600">
        <v>3010743</v>
      </c>
      <c r="B101" t="s">
        <v>55</v>
      </c>
      <c r="C101" t="s">
        <v>3045</v>
      </c>
      <c r="D101" t="s">
        <v>3046</v>
      </c>
      <c r="E101" t="s">
        <v>1940</v>
      </c>
      <c r="F101" s="605" t="s">
        <v>3047</v>
      </c>
      <c r="G101" t="s">
        <v>3564</v>
      </c>
      <c r="H101" t="s">
        <v>23</v>
      </c>
      <c r="I101" t="s">
        <v>3565</v>
      </c>
      <c r="J101" t="s">
        <v>3566</v>
      </c>
      <c r="K101" t="s">
        <v>3567</v>
      </c>
      <c r="L101" t="s">
        <v>3568</v>
      </c>
      <c r="M101" t="s">
        <v>3569</v>
      </c>
      <c r="N101" t="s">
        <v>3570</v>
      </c>
      <c r="O101" t="s">
        <v>1941</v>
      </c>
      <c r="P101" t="s">
        <v>1989</v>
      </c>
      <c r="Q101" t="s">
        <v>26</v>
      </c>
    </row>
    <row r="102" spans="1:17">
      <c r="A102" s="600">
        <v>3010743</v>
      </c>
      <c r="B102" t="s">
        <v>55</v>
      </c>
      <c r="C102" t="s">
        <v>3045</v>
      </c>
      <c r="D102" t="s">
        <v>3046</v>
      </c>
      <c r="E102" t="s">
        <v>1940</v>
      </c>
      <c r="F102" s="605" t="s">
        <v>3047</v>
      </c>
      <c r="G102" t="s">
        <v>3564</v>
      </c>
      <c r="H102" t="s">
        <v>23</v>
      </c>
      <c r="I102" t="s">
        <v>3565</v>
      </c>
      <c r="J102" t="s">
        <v>3566</v>
      </c>
      <c r="K102" t="s">
        <v>3567</v>
      </c>
      <c r="L102" t="s">
        <v>3568</v>
      </c>
      <c r="M102" t="s">
        <v>3569</v>
      </c>
      <c r="N102" t="s">
        <v>3570</v>
      </c>
      <c r="O102" t="s">
        <v>1941</v>
      </c>
      <c r="P102" t="s">
        <v>1989</v>
      </c>
      <c r="Q102" t="s">
        <v>26</v>
      </c>
    </row>
    <row r="103" spans="1:17">
      <c r="A103" s="600">
        <v>3010743</v>
      </c>
      <c r="B103" t="s">
        <v>55</v>
      </c>
      <c r="C103" t="s">
        <v>3045</v>
      </c>
      <c r="D103" t="s">
        <v>3046</v>
      </c>
      <c r="E103" t="s">
        <v>1940</v>
      </c>
      <c r="F103" s="605" t="s">
        <v>3047</v>
      </c>
      <c r="G103" t="s">
        <v>3564</v>
      </c>
      <c r="H103" t="s">
        <v>23</v>
      </c>
      <c r="I103" t="s">
        <v>3565</v>
      </c>
      <c r="J103" t="s">
        <v>3566</v>
      </c>
      <c r="K103" t="s">
        <v>3567</v>
      </c>
      <c r="L103" t="s">
        <v>3568</v>
      </c>
      <c r="M103" t="s">
        <v>3569</v>
      </c>
      <c r="N103" t="s">
        <v>3570</v>
      </c>
      <c r="O103" t="s">
        <v>1941</v>
      </c>
      <c r="P103" t="s">
        <v>1989</v>
      </c>
      <c r="Q103" t="s">
        <v>26</v>
      </c>
    </row>
    <row r="104" spans="1:17">
      <c r="A104" s="600">
        <v>3010743</v>
      </c>
      <c r="B104" t="s">
        <v>55</v>
      </c>
      <c r="C104" t="s">
        <v>3045</v>
      </c>
      <c r="D104" t="s">
        <v>3046</v>
      </c>
      <c r="E104" t="s">
        <v>1940</v>
      </c>
      <c r="F104" s="605" t="s">
        <v>3047</v>
      </c>
      <c r="G104" t="s">
        <v>3564</v>
      </c>
      <c r="H104" t="s">
        <v>23</v>
      </c>
      <c r="I104" t="s">
        <v>3565</v>
      </c>
      <c r="J104" t="s">
        <v>3566</v>
      </c>
      <c r="K104" t="s">
        <v>3567</v>
      </c>
      <c r="L104" t="s">
        <v>3568</v>
      </c>
      <c r="M104" t="s">
        <v>3569</v>
      </c>
      <c r="N104" t="s">
        <v>3570</v>
      </c>
      <c r="O104" t="s">
        <v>1941</v>
      </c>
      <c r="P104" t="s">
        <v>1989</v>
      </c>
      <c r="Q104" t="s">
        <v>26</v>
      </c>
    </row>
    <row r="105" spans="1:17">
      <c r="A105" s="600">
        <v>3010792</v>
      </c>
      <c r="B105" t="s">
        <v>57</v>
      </c>
      <c r="C105" t="s">
        <v>3045</v>
      </c>
      <c r="D105" t="s">
        <v>3046</v>
      </c>
      <c r="E105" t="s">
        <v>1940</v>
      </c>
      <c r="F105" s="605" t="s">
        <v>3047</v>
      </c>
      <c r="G105" t="s">
        <v>3377</v>
      </c>
      <c r="H105" t="s">
        <v>3378</v>
      </c>
      <c r="I105" t="s">
        <v>3379</v>
      </c>
      <c r="J105" t="s">
        <v>3380</v>
      </c>
      <c r="K105" t="s">
        <v>3381</v>
      </c>
      <c r="L105" t="s">
        <v>3382</v>
      </c>
      <c r="M105" t="s">
        <v>3383</v>
      </c>
      <c r="N105" t="s">
        <v>3384</v>
      </c>
      <c r="O105" t="s">
        <v>1941</v>
      </c>
      <c r="P105" t="s">
        <v>338</v>
      </c>
      <c r="Q105" t="s">
        <v>3242</v>
      </c>
    </row>
    <row r="106" spans="1:17">
      <c r="A106" s="600">
        <v>3010792</v>
      </c>
      <c r="B106" t="s">
        <v>57</v>
      </c>
      <c r="C106" t="s">
        <v>3045</v>
      </c>
      <c r="D106" t="s">
        <v>3046</v>
      </c>
      <c r="E106" t="s">
        <v>1940</v>
      </c>
      <c r="F106" s="605" t="s">
        <v>3047</v>
      </c>
      <c r="G106" t="s">
        <v>3377</v>
      </c>
      <c r="H106" t="s">
        <v>3378</v>
      </c>
      <c r="I106" t="s">
        <v>3379</v>
      </c>
      <c r="J106" t="s">
        <v>3380</v>
      </c>
      <c r="K106" t="s">
        <v>3381</v>
      </c>
      <c r="L106" t="s">
        <v>3382</v>
      </c>
      <c r="M106" t="s">
        <v>3383</v>
      </c>
      <c r="N106" t="s">
        <v>3384</v>
      </c>
      <c r="O106" t="s">
        <v>1941</v>
      </c>
      <c r="P106" t="s">
        <v>338</v>
      </c>
      <c r="Q106" t="s">
        <v>3242</v>
      </c>
    </row>
    <row r="107" spans="1:17">
      <c r="A107" s="600">
        <v>3010792</v>
      </c>
      <c r="B107" t="s">
        <v>57</v>
      </c>
      <c r="C107" t="s">
        <v>3045</v>
      </c>
      <c r="D107" t="s">
        <v>3046</v>
      </c>
      <c r="E107" t="s">
        <v>1940</v>
      </c>
      <c r="F107" s="605" t="s">
        <v>3047</v>
      </c>
      <c r="G107" t="s">
        <v>3377</v>
      </c>
      <c r="H107" t="s">
        <v>3378</v>
      </c>
      <c r="I107" t="s">
        <v>3379</v>
      </c>
      <c r="J107" t="s">
        <v>3380</v>
      </c>
      <c r="K107" t="s">
        <v>3381</v>
      </c>
      <c r="L107" t="s">
        <v>3382</v>
      </c>
      <c r="M107" t="s">
        <v>3383</v>
      </c>
      <c r="N107" t="s">
        <v>3384</v>
      </c>
      <c r="O107" t="s">
        <v>1941</v>
      </c>
      <c r="P107" t="s">
        <v>338</v>
      </c>
      <c r="Q107" t="s">
        <v>3242</v>
      </c>
    </row>
    <row r="108" spans="1:17">
      <c r="A108" s="600">
        <v>3010792</v>
      </c>
      <c r="B108" t="s">
        <v>57</v>
      </c>
      <c r="C108" t="s">
        <v>3045</v>
      </c>
      <c r="D108" t="s">
        <v>3046</v>
      </c>
      <c r="E108" t="s">
        <v>1940</v>
      </c>
      <c r="F108" s="605" t="s">
        <v>3047</v>
      </c>
      <c r="G108" t="s">
        <v>3377</v>
      </c>
      <c r="H108" t="s">
        <v>3378</v>
      </c>
      <c r="I108" t="s">
        <v>3379</v>
      </c>
      <c r="J108" t="s">
        <v>3380</v>
      </c>
      <c r="K108" t="s">
        <v>3381</v>
      </c>
      <c r="L108" t="s">
        <v>3382</v>
      </c>
      <c r="M108" t="s">
        <v>3383</v>
      </c>
      <c r="N108" t="s">
        <v>3384</v>
      </c>
      <c r="O108" t="s">
        <v>1941</v>
      </c>
      <c r="P108" t="s">
        <v>338</v>
      </c>
      <c r="Q108" t="s">
        <v>3242</v>
      </c>
    </row>
    <row r="109" spans="1:17">
      <c r="A109" s="600">
        <v>3010792</v>
      </c>
      <c r="B109" t="s">
        <v>57</v>
      </c>
      <c r="C109" t="s">
        <v>3045</v>
      </c>
      <c r="D109" t="s">
        <v>3046</v>
      </c>
      <c r="E109" t="s">
        <v>1940</v>
      </c>
      <c r="F109" s="605" t="s">
        <v>3047</v>
      </c>
      <c r="G109" t="s">
        <v>3377</v>
      </c>
      <c r="H109" t="s">
        <v>3378</v>
      </c>
      <c r="I109" t="s">
        <v>3379</v>
      </c>
      <c r="J109" t="s">
        <v>3380</v>
      </c>
      <c r="K109" t="s">
        <v>3381</v>
      </c>
      <c r="L109" t="s">
        <v>3382</v>
      </c>
      <c r="M109" t="s">
        <v>3383</v>
      </c>
      <c r="N109" t="s">
        <v>3384</v>
      </c>
      <c r="O109" t="s">
        <v>1941</v>
      </c>
      <c r="P109" t="s">
        <v>338</v>
      </c>
      <c r="Q109" t="s">
        <v>3242</v>
      </c>
    </row>
    <row r="110" spans="1:17">
      <c r="A110" s="600">
        <v>3010792</v>
      </c>
      <c r="B110" t="s">
        <v>57</v>
      </c>
      <c r="C110" t="s">
        <v>3045</v>
      </c>
      <c r="D110" t="s">
        <v>3046</v>
      </c>
      <c r="E110" t="s">
        <v>1940</v>
      </c>
      <c r="F110" s="605" t="s">
        <v>3047</v>
      </c>
      <c r="G110" t="s">
        <v>3377</v>
      </c>
      <c r="H110" t="s">
        <v>3378</v>
      </c>
      <c r="I110" t="s">
        <v>3379</v>
      </c>
      <c r="J110" t="s">
        <v>3380</v>
      </c>
      <c r="K110" t="s">
        <v>3381</v>
      </c>
      <c r="L110" t="s">
        <v>3382</v>
      </c>
      <c r="M110" t="s">
        <v>3383</v>
      </c>
      <c r="N110" t="s">
        <v>3384</v>
      </c>
      <c r="O110" t="s">
        <v>1941</v>
      </c>
      <c r="P110" t="s">
        <v>338</v>
      </c>
      <c r="Q110" t="s">
        <v>3242</v>
      </c>
    </row>
    <row r="111" spans="1:17">
      <c r="A111" s="600">
        <v>3010792</v>
      </c>
      <c r="B111" t="s">
        <v>57</v>
      </c>
      <c r="C111" t="s">
        <v>3045</v>
      </c>
      <c r="D111" t="s">
        <v>3046</v>
      </c>
      <c r="E111" t="s">
        <v>1940</v>
      </c>
      <c r="F111" s="605" t="s">
        <v>3047</v>
      </c>
      <c r="G111" t="s">
        <v>3377</v>
      </c>
      <c r="H111" t="s">
        <v>3378</v>
      </c>
      <c r="I111" t="s">
        <v>3379</v>
      </c>
      <c r="J111" t="s">
        <v>3380</v>
      </c>
      <c r="K111" t="s">
        <v>3381</v>
      </c>
      <c r="L111" t="s">
        <v>3382</v>
      </c>
      <c r="M111" t="s">
        <v>3383</v>
      </c>
      <c r="N111" t="s">
        <v>3384</v>
      </c>
      <c r="O111" t="s">
        <v>1941</v>
      </c>
      <c r="P111" t="s">
        <v>338</v>
      </c>
      <c r="Q111" t="s">
        <v>3242</v>
      </c>
    </row>
    <row r="112" spans="1:17">
      <c r="A112" s="600">
        <v>3210269</v>
      </c>
      <c r="B112" t="s">
        <v>59</v>
      </c>
      <c r="C112" t="s">
        <v>3045</v>
      </c>
      <c r="D112" t="s">
        <v>3046</v>
      </c>
      <c r="E112" t="s">
        <v>1940</v>
      </c>
      <c r="F112" s="605" t="s">
        <v>3047</v>
      </c>
      <c r="G112" t="s">
        <v>3571</v>
      </c>
      <c r="H112" t="s">
        <v>23</v>
      </c>
      <c r="I112" t="s">
        <v>3572</v>
      </c>
      <c r="J112" t="s">
        <v>3573</v>
      </c>
      <c r="K112" t="s">
        <v>3574</v>
      </c>
      <c r="L112" t="s">
        <v>3575</v>
      </c>
      <c r="M112" t="s">
        <v>3576</v>
      </c>
      <c r="N112" t="s">
        <v>3577</v>
      </c>
      <c r="O112" t="s">
        <v>1941</v>
      </c>
      <c r="P112" t="s">
        <v>366</v>
      </c>
      <c r="Q112" t="s">
        <v>3242</v>
      </c>
    </row>
    <row r="113" spans="1:17">
      <c r="A113" s="600">
        <v>3210269</v>
      </c>
      <c r="B113" t="s">
        <v>59</v>
      </c>
      <c r="C113" t="s">
        <v>3045</v>
      </c>
      <c r="D113" t="s">
        <v>3046</v>
      </c>
      <c r="E113" t="s">
        <v>1940</v>
      </c>
      <c r="F113" s="605" t="s">
        <v>3047</v>
      </c>
      <c r="G113" t="s">
        <v>3571</v>
      </c>
      <c r="H113" t="s">
        <v>23</v>
      </c>
      <c r="I113" t="s">
        <v>3572</v>
      </c>
      <c r="J113" t="s">
        <v>3573</v>
      </c>
      <c r="K113" t="s">
        <v>3574</v>
      </c>
      <c r="L113" t="s">
        <v>3575</v>
      </c>
      <c r="M113" t="s">
        <v>3576</v>
      </c>
      <c r="N113" t="s">
        <v>3577</v>
      </c>
      <c r="O113" t="s">
        <v>1941</v>
      </c>
      <c r="P113" t="s">
        <v>366</v>
      </c>
      <c r="Q113" t="s">
        <v>3242</v>
      </c>
    </row>
    <row r="114" spans="1:17">
      <c r="A114" s="600">
        <v>3210269</v>
      </c>
      <c r="B114" t="s">
        <v>59</v>
      </c>
      <c r="C114" t="s">
        <v>3045</v>
      </c>
      <c r="D114" t="s">
        <v>3046</v>
      </c>
      <c r="E114" t="s">
        <v>1940</v>
      </c>
      <c r="F114" s="605" t="s">
        <v>3047</v>
      </c>
      <c r="G114" t="s">
        <v>3571</v>
      </c>
      <c r="H114" t="s">
        <v>23</v>
      </c>
      <c r="I114" t="s">
        <v>3572</v>
      </c>
      <c r="J114" t="s">
        <v>3573</v>
      </c>
      <c r="K114" t="s">
        <v>3574</v>
      </c>
      <c r="L114" t="s">
        <v>3575</v>
      </c>
      <c r="M114" t="s">
        <v>3576</v>
      </c>
      <c r="N114" t="s">
        <v>3577</v>
      </c>
      <c r="O114" t="s">
        <v>1941</v>
      </c>
      <c r="P114" t="s">
        <v>366</v>
      </c>
      <c r="Q114" t="s">
        <v>3242</v>
      </c>
    </row>
    <row r="115" spans="1:17">
      <c r="A115" s="600">
        <v>3210269</v>
      </c>
      <c r="B115" t="s">
        <v>59</v>
      </c>
      <c r="C115" t="s">
        <v>3045</v>
      </c>
      <c r="D115" t="s">
        <v>3046</v>
      </c>
      <c r="E115" t="s">
        <v>1940</v>
      </c>
      <c r="F115" s="605" t="s">
        <v>3047</v>
      </c>
      <c r="G115" t="s">
        <v>3571</v>
      </c>
      <c r="H115" t="s">
        <v>23</v>
      </c>
      <c r="I115" t="s">
        <v>3572</v>
      </c>
      <c r="J115" t="s">
        <v>3573</v>
      </c>
      <c r="K115" t="s">
        <v>3574</v>
      </c>
      <c r="L115" t="s">
        <v>3575</v>
      </c>
      <c r="M115" t="s">
        <v>3576</v>
      </c>
      <c r="N115" t="s">
        <v>3577</v>
      </c>
      <c r="O115" t="s">
        <v>1941</v>
      </c>
      <c r="P115" t="s">
        <v>366</v>
      </c>
      <c r="Q115" t="s">
        <v>3242</v>
      </c>
    </row>
    <row r="116" spans="1:17">
      <c r="A116" s="600">
        <v>3210269</v>
      </c>
      <c r="B116" t="s">
        <v>59</v>
      </c>
      <c r="C116" t="s">
        <v>3045</v>
      </c>
      <c r="D116" t="s">
        <v>3046</v>
      </c>
      <c r="E116" t="s">
        <v>1940</v>
      </c>
      <c r="F116" s="605" t="s">
        <v>3047</v>
      </c>
      <c r="G116" t="s">
        <v>3571</v>
      </c>
      <c r="H116" t="s">
        <v>23</v>
      </c>
      <c r="I116" t="s">
        <v>3572</v>
      </c>
      <c r="J116" t="s">
        <v>3573</v>
      </c>
      <c r="K116" t="s">
        <v>3574</v>
      </c>
      <c r="L116" t="s">
        <v>3575</v>
      </c>
      <c r="M116" t="s">
        <v>3576</v>
      </c>
      <c r="N116" t="s">
        <v>3577</v>
      </c>
      <c r="O116" t="s">
        <v>1941</v>
      </c>
      <c r="P116" t="s">
        <v>366</v>
      </c>
      <c r="Q116" t="s">
        <v>3242</v>
      </c>
    </row>
    <row r="117" spans="1:17">
      <c r="A117" s="600">
        <v>3210269</v>
      </c>
      <c r="B117" t="s">
        <v>59</v>
      </c>
      <c r="C117" t="s">
        <v>3045</v>
      </c>
      <c r="D117" t="s">
        <v>3046</v>
      </c>
      <c r="E117" t="s">
        <v>1940</v>
      </c>
      <c r="F117" s="605" t="s">
        <v>3047</v>
      </c>
      <c r="G117" t="s">
        <v>3571</v>
      </c>
      <c r="H117" t="s">
        <v>23</v>
      </c>
      <c r="I117" t="s">
        <v>3572</v>
      </c>
      <c r="J117" t="s">
        <v>3573</v>
      </c>
      <c r="K117" t="s">
        <v>3574</v>
      </c>
      <c r="L117" t="s">
        <v>3575</v>
      </c>
      <c r="M117" t="s">
        <v>3576</v>
      </c>
      <c r="N117" t="s">
        <v>3577</v>
      </c>
      <c r="O117" t="s">
        <v>1941</v>
      </c>
      <c r="P117" t="s">
        <v>366</v>
      </c>
      <c r="Q117" t="s">
        <v>3242</v>
      </c>
    </row>
    <row r="118" spans="1:17">
      <c r="A118" s="600">
        <v>3210269</v>
      </c>
      <c r="B118" t="s">
        <v>59</v>
      </c>
      <c r="C118" t="s">
        <v>3045</v>
      </c>
      <c r="D118" t="s">
        <v>3046</v>
      </c>
      <c r="E118" t="s">
        <v>1940</v>
      </c>
      <c r="F118" s="605" t="s">
        <v>3047</v>
      </c>
      <c r="G118" t="s">
        <v>3571</v>
      </c>
      <c r="H118" t="s">
        <v>23</v>
      </c>
      <c r="I118" t="s">
        <v>3572</v>
      </c>
      <c r="J118" t="s">
        <v>3573</v>
      </c>
      <c r="K118" t="s">
        <v>3574</v>
      </c>
      <c r="L118" t="s">
        <v>3575</v>
      </c>
      <c r="M118" t="s">
        <v>3576</v>
      </c>
      <c r="N118" t="s">
        <v>3577</v>
      </c>
      <c r="O118" t="s">
        <v>1941</v>
      </c>
      <c r="P118" t="s">
        <v>366</v>
      </c>
      <c r="Q118" t="s">
        <v>3242</v>
      </c>
    </row>
    <row r="119" spans="1:17">
      <c r="A119" s="600">
        <v>3210269</v>
      </c>
      <c r="B119" t="s">
        <v>59</v>
      </c>
      <c r="C119" t="s">
        <v>3045</v>
      </c>
      <c r="D119" t="s">
        <v>3046</v>
      </c>
      <c r="E119" t="s">
        <v>1940</v>
      </c>
      <c r="F119" s="605" t="s">
        <v>3047</v>
      </c>
      <c r="G119" t="s">
        <v>3571</v>
      </c>
      <c r="H119" t="s">
        <v>23</v>
      </c>
      <c r="I119" t="s">
        <v>3572</v>
      </c>
      <c r="J119" t="s">
        <v>3573</v>
      </c>
      <c r="K119" t="s">
        <v>3574</v>
      </c>
      <c r="L119" t="s">
        <v>3575</v>
      </c>
      <c r="M119" t="s">
        <v>3576</v>
      </c>
      <c r="N119" t="s">
        <v>3577</v>
      </c>
      <c r="O119" t="s">
        <v>1941</v>
      </c>
      <c r="P119" t="s">
        <v>366</v>
      </c>
      <c r="Q119" t="s">
        <v>3242</v>
      </c>
    </row>
    <row r="120" spans="1:17">
      <c r="A120" s="600"/>
    </row>
    <row r="121" spans="1:17">
      <c r="A121" s="600"/>
    </row>
    <row r="122" spans="1:17">
      <c r="A122" s="600"/>
    </row>
    <row r="123" spans="1:17">
      <c r="A123" s="600"/>
    </row>
    <row r="124" spans="1:17">
      <c r="A124" s="600"/>
    </row>
    <row r="125" spans="1:17">
      <c r="A125" s="600"/>
    </row>
    <row r="126" spans="1:17">
      <c r="A126" s="600"/>
    </row>
    <row r="127" spans="1:17">
      <c r="A127" s="600"/>
    </row>
    <row r="128" spans="1:17">
      <c r="A128" s="600"/>
    </row>
    <row r="129" spans="1:1">
      <c r="A129" s="600"/>
    </row>
    <row r="130" spans="1:1">
      <c r="A130" s="600"/>
    </row>
    <row r="131" spans="1:1">
      <c r="A131" s="600"/>
    </row>
    <row r="132" spans="1:1">
      <c r="A132" s="600"/>
    </row>
    <row r="133" spans="1:1">
      <c r="A133" s="600"/>
    </row>
    <row r="134" spans="1:1">
      <c r="A134" s="600"/>
    </row>
    <row r="135" spans="1:1">
      <c r="A135" s="600"/>
    </row>
  </sheetData>
  <phoneticPr fontId="1"/>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1ECF7-F9DB-409A-8DF2-33CAA7BA6A3F}">
  <sheetPr>
    <tabColor theme="9" tint="0.59999389629810485"/>
  </sheetPr>
  <dimension ref="A2:Z90"/>
  <sheetViews>
    <sheetView zoomScaleNormal="100" workbookViewId="0">
      <selection activeCell="H7" sqref="H7:U7"/>
    </sheetView>
  </sheetViews>
  <sheetFormatPr defaultColWidth="3.625" defaultRowHeight="15" customHeight="1"/>
  <cols>
    <col min="1" max="1" width="2.25" style="654" customWidth="1"/>
    <col min="2" max="2" width="2.875" style="654" customWidth="1"/>
    <col min="3" max="3" width="4" style="654" customWidth="1"/>
    <col min="4" max="4" width="1.5" style="654" customWidth="1"/>
    <col min="5" max="5" width="3.5" style="654" customWidth="1"/>
    <col min="6" max="17" width="3.625" style="654" customWidth="1"/>
    <col min="18" max="19" width="4.25" style="654" customWidth="1"/>
    <col min="20" max="21" width="3.875" style="654" customWidth="1"/>
    <col min="22" max="24" width="3.875" style="604" customWidth="1"/>
    <col min="25" max="25" width="4.25" style="604" customWidth="1"/>
    <col min="26" max="26" width="2.125" style="654" customWidth="1"/>
    <col min="27" max="16384" width="3.625" style="654"/>
  </cols>
  <sheetData>
    <row r="2" spans="1:26" ht="15" customHeight="1">
      <c r="A2" s="817" t="s">
        <v>2142</v>
      </c>
    </row>
    <row r="3" spans="1:26" ht="9.75" customHeight="1"/>
    <row r="4" spans="1:26" ht="24">
      <c r="A4" s="3316" t="s">
        <v>506</v>
      </c>
      <c r="B4" s="3316"/>
      <c r="C4" s="3316"/>
      <c r="D4" s="3316"/>
      <c r="E4" s="3316"/>
      <c r="F4" s="3316"/>
      <c r="G4" s="3316"/>
      <c r="H4" s="3316"/>
      <c r="I4" s="3316"/>
      <c r="J4" s="3316"/>
      <c r="K4" s="3316"/>
      <c r="L4" s="3316"/>
      <c r="M4" s="3316"/>
      <c r="N4" s="3316"/>
      <c r="O4" s="3316"/>
      <c r="P4" s="3316"/>
      <c r="Q4" s="3316"/>
      <c r="R4" s="3316"/>
      <c r="S4" s="3316"/>
      <c r="T4" s="3316"/>
      <c r="U4" s="3316"/>
      <c r="V4" s="3316"/>
      <c r="W4" s="3316"/>
      <c r="X4" s="3316"/>
      <c r="Y4" s="3316"/>
      <c r="Z4" s="3316"/>
    </row>
    <row r="6" spans="1:26" ht="17.25" customHeight="1">
      <c r="B6" s="3236" t="s">
        <v>420</v>
      </c>
      <c r="C6" s="3237"/>
      <c r="D6" s="3237"/>
      <c r="E6" s="3237"/>
      <c r="F6" s="3237"/>
      <c r="G6" s="3238"/>
      <c r="H6" s="2243"/>
      <c r="I6" s="2243"/>
      <c r="J6" s="2243"/>
      <c r="K6" s="2243"/>
      <c r="L6" s="2243"/>
      <c r="M6" s="2243"/>
      <c r="N6" s="2243"/>
      <c r="O6" s="2243"/>
      <c r="P6" s="2243"/>
      <c r="Q6" s="2243"/>
      <c r="R6" s="2243"/>
      <c r="S6" s="2243"/>
      <c r="T6" s="2243"/>
      <c r="U6" s="2243"/>
    </row>
    <row r="7" spans="1:26" ht="17.25" customHeight="1">
      <c r="B7" s="3236" t="s">
        <v>501</v>
      </c>
      <c r="C7" s="3237"/>
      <c r="D7" s="3237"/>
      <c r="E7" s="3237"/>
      <c r="F7" s="3237"/>
      <c r="G7" s="3238"/>
      <c r="H7" s="3317"/>
      <c r="I7" s="3318"/>
      <c r="J7" s="3318"/>
      <c r="K7" s="3318"/>
      <c r="L7" s="3318"/>
      <c r="M7" s="3318"/>
      <c r="N7" s="3318"/>
      <c r="O7" s="3318"/>
      <c r="P7" s="3318"/>
      <c r="Q7" s="3318"/>
      <c r="R7" s="3318"/>
      <c r="S7" s="3318"/>
      <c r="T7" s="3318"/>
      <c r="U7" s="3319"/>
    </row>
    <row r="8" spans="1:26" ht="17.25" customHeight="1">
      <c r="B8" s="3236" t="s">
        <v>423</v>
      </c>
      <c r="C8" s="3237"/>
      <c r="D8" s="3237"/>
      <c r="E8" s="3237"/>
      <c r="F8" s="3237"/>
      <c r="G8" s="3238"/>
      <c r="H8" s="2243"/>
      <c r="I8" s="2243"/>
      <c r="J8" s="2243"/>
      <c r="K8" s="2243"/>
      <c r="L8" s="2243"/>
      <c r="M8" s="2243"/>
      <c r="N8" s="2243"/>
      <c r="O8" s="2243"/>
      <c r="P8" s="2243"/>
      <c r="Q8" s="2243"/>
      <c r="R8" s="2243"/>
      <c r="S8" s="2243"/>
      <c r="T8" s="2243"/>
      <c r="U8" s="2243"/>
    </row>
    <row r="9" spans="1:26" ht="15" customHeight="1">
      <c r="B9" s="818" t="s">
        <v>1621</v>
      </c>
    </row>
    <row r="11" spans="1:26" ht="24.75" customHeight="1">
      <c r="B11" s="819" t="s">
        <v>2143</v>
      </c>
      <c r="C11" s="819"/>
      <c r="D11" s="819"/>
      <c r="E11" s="819"/>
      <c r="F11" s="819"/>
      <c r="G11" s="819"/>
      <c r="H11" s="819"/>
      <c r="I11" s="820"/>
      <c r="J11" s="821"/>
      <c r="K11" s="820"/>
      <c r="L11" s="821"/>
      <c r="M11" s="820"/>
      <c r="N11" s="821"/>
      <c r="O11" s="819"/>
      <c r="P11" s="819"/>
      <c r="Q11" s="819"/>
      <c r="R11" s="819"/>
      <c r="S11" s="819"/>
      <c r="T11" s="819"/>
      <c r="U11" s="819"/>
      <c r="V11" s="822"/>
      <c r="W11" s="822"/>
      <c r="X11" s="823"/>
      <c r="Y11" s="823"/>
      <c r="Z11" s="817"/>
    </row>
    <row r="12" spans="1:26" ht="15" customHeight="1">
      <c r="B12" s="820"/>
      <c r="C12" s="3325" t="s">
        <v>507</v>
      </c>
      <c r="D12" s="3325"/>
      <c r="E12" s="3325"/>
      <c r="F12" s="3325"/>
      <c r="G12" s="3325"/>
      <c r="H12" s="3325"/>
      <c r="I12" s="3325"/>
      <c r="J12" s="3325"/>
      <c r="K12" s="3325"/>
      <c r="L12" s="3325"/>
      <c r="M12" s="3325"/>
      <c r="N12" s="3325"/>
      <c r="O12" s="3325"/>
      <c r="P12" s="3325"/>
      <c r="Q12" s="3325"/>
      <c r="R12" s="3325"/>
      <c r="S12" s="3325"/>
      <c r="T12" s="3325"/>
      <c r="U12" s="3325"/>
      <c r="V12" s="3325"/>
      <c r="W12" s="3325"/>
      <c r="X12" s="824"/>
    </row>
    <row r="13" spans="1:26" ht="15" customHeight="1">
      <c r="B13" s="820"/>
      <c r="C13" s="3325"/>
      <c r="D13" s="3325"/>
      <c r="E13" s="3325"/>
      <c r="F13" s="3325"/>
      <c r="G13" s="3325"/>
      <c r="H13" s="3325"/>
      <c r="I13" s="3325"/>
      <c r="J13" s="3325"/>
      <c r="K13" s="3325"/>
      <c r="L13" s="3325"/>
      <c r="M13" s="3325"/>
      <c r="N13" s="3325"/>
      <c r="O13" s="3325"/>
      <c r="P13" s="3325"/>
      <c r="Q13" s="3325"/>
      <c r="R13" s="3325"/>
      <c r="S13" s="3325"/>
      <c r="T13" s="3325"/>
      <c r="U13" s="3325"/>
      <c r="V13" s="3325"/>
      <c r="W13" s="3325"/>
      <c r="X13" s="824"/>
    </row>
    <row r="14" spans="1:26" ht="15" customHeight="1">
      <c r="B14" s="820"/>
      <c r="C14" s="3325"/>
      <c r="D14" s="3325"/>
      <c r="E14" s="3325"/>
      <c r="F14" s="3325"/>
      <c r="G14" s="3325"/>
      <c r="H14" s="3325"/>
      <c r="I14" s="3325"/>
      <c r="J14" s="3325"/>
      <c r="K14" s="3325"/>
      <c r="L14" s="3325"/>
      <c r="M14" s="3325"/>
      <c r="N14" s="3325"/>
      <c r="O14" s="3325"/>
      <c r="P14" s="3325"/>
      <c r="Q14" s="3325"/>
      <c r="R14" s="3325"/>
      <c r="S14" s="3325"/>
      <c r="T14" s="3325"/>
      <c r="U14" s="3325"/>
      <c r="V14" s="3325"/>
      <c r="W14" s="3325"/>
      <c r="X14" s="824"/>
    </row>
    <row r="15" spans="1:26" ht="15" customHeight="1">
      <c r="B15" s="820"/>
      <c r="C15" s="3325"/>
      <c r="D15" s="3325"/>
      <c r="E15" s="3325"/>
      <c r="F15" s="3325"/>
      <c r="G15" s="3325"/>
      <c r="H15" s="3325"/>
      <c r="I15" s="3325"/>
      <c r="J15" s="3325"/>
      <c r="K15" s="3325"/>
      <c r="L15" s="3325"/>
      <c r="M15" s="3325"/>
      <c r="N15" s="3325"/>
      <c r="O15" s="3325"/>
      <c r="P15" s="3325"/>
      <c r="Q15" s="3325"/>
      <c r="R15" s="3325"/>
      <c r="S15" s="3325"/>
      <c r="T15" s="3325"/>
      <c r="U15" s="3325"/>
      <c r="V15" s="3325"/>
      <c r="W15" s="3325"/>
      <c r="X15" s="824"/>
    </row>
    <row r="16" spans="1:26" ht="12" customHeight="1">
      <c r="B16" s="825"/>
      <c r="C16" s="826"/>
      <c r="D16" s="826"/>
      <c r="E16" s="826"/>
      <c r="F16" s="826"/>
      <c r="G16" s="826"/>
      <c r="H16" s="826"/>
      <c r="I16" s="826"/>
      <c r="J16" s="826"/>
      <c r="K16" s="826"/>
      <c r="L16" s="826"/>
      <c r="M16" s="826"/>
      <c r="N16" s="826"/>
      <c r="O16" s="826"/>
      <c r="P16" s="826"/>
      <c r="Q16" s="826"/>
      <c r="R16" s="826"/>
      <c r="S16" s="826"/>
      <c r="T16" s="3326" t="s">
        <v>2144</v>
      </c>
      <c r="U16" s="3326"/>
      <c r="V16" s="3327"/>
      <c r="W16" s="3330" t="s">
        <v>2145</v>
      </c>
      <c r="X16" s="3326"/>
      <c r="Y16" s="3327"/>
      <c r="Z16" s="827"/>
    </row>
    <row r="17" spans="2:26" ht="18" customHeight="1" thickBot="1">
      <c r="B17" s="828"/>
      <c r="C17" s="829" t="s">
        <v>2146</v>
      </c>
      <c r="D17" s="830"/>
      <c r="E17" s="830"/>
      <c r="F17" s="830"/>
      <c r="G17" s="830"/>
      <c r="H17" s="830"/>
      <c r="I17" s="830"/>
      <c r="J17" s="830"/>
      <c r="K17" s="830"/>
      <c r="L17" s="830"/>
      <c r="M17" s="830"/>
      <c r="N17" s="830"/>
      <c r="O17" s="830"/>
      <c r="P17" s="830"/>
      <c r="Q17" s="830"/>
      <c r="R17" s="830"/>
      <c r="S17" s="830"/>
      <c r="T17" s="3328"/>
      <c r="U17" s="3328"/>
      <c r="V17" s="3329"/>
      <c r="W17" s="3331"/>
      <c r="X17" s="3328"/>
      <c r="Y17" s="3329"/>
      <c r="Z17" s="827"/>
    </row>
    <row r="18" spans="2:26" ht="18" customHeight="1">
      <c r="B18" s="828"/>
      <c r="C18" s="831" t="s">
        <v>2147</v>
      </c>
      <c r="D18" s="831"/>
      <c r="E18" s="831"/>
      <c r="F18" s="831"/>
      <c r="G18" s="831"/>
      <c r="H18" s="831"/>
      <c r="I18" s="831"/>
      <c r="J18" s="832"/>
      <c r="K18" s="831"/>
      <c r="L18" s="831"/>
      <c r="M18" s="832"/>
      <c r="N18" s="832"/>
      <c r="O18" s="831"/>
      <c r="P18" s="831"/>
      <c r="Q18" s="831"/>
      <c r="R18" s="832"/>
      <c r="S18" s="833"/>
      <c r="T18" s="3332"/>
      <c r="U18" s="3333"/>
      <c r="V18" s="834" t="s">
        <v>1225</v>
      </c>
      <c r="W18" s="3332"/>
      <c r="X18" s="3333"/>
      <c r="Y18" s="835" t="s">
        <v>1225</v>
      </c>
      <c r="Z18" s="827"/>
    </row>
    <row r="19" spans="2:26" ht="18" customHeight="1">
      <c r="B19" s="828"/>
      <c r="C19" s="836"/>
      <c r="D19" s="830" t="s">
        <v>2148</v>
      </c>
      <c r="E19" s="830"/>
      <c r="F19" s="830"/>
      <c r="G19" s="830"/>
      <c r="H19" s="830"/>
      <c r="I19" s="830"/>
      <c r="J19" s="830"/>
      <c r="K19" s="830"/>
      <c r="L19" s="830"/>
      <c r="M19" s="830"/>
      <c r="N19" s="830"/>
      <c r="O19" s="830"/>
      <c r="P19" s="830"/>
      <c r="Q19" s="830"/>
      <c r="R19" s="830"/>
      <c r="S19" s="830"/>
      <c r="T19" s="3334"/>
      <c r="U19" s="3335"/>
      <c r="V19" s="3338" t="s">
        <v>1225</v>
      </c>
      <c r="W19" s="3334"/>
      <c r="X19" s="3335"/>
      <c r="Y19" s="3320" t="s">
        <v>1225</v>
      </c>
      <c r="Z19" s="827"/>
    </row>
    <row r="20" spans="2:26" ht="18" customHeight="1">
      <c r="B20" s="828"/>
      <c r="C20" s="837"/>
      <c r="D20" s="829" t="s">
        <v>2149</v>
      </c>
      <c r="E20" s="831"/>
      <c r="F20" s="831"/>
      <c r="G20" s="831"/>
      <c r="H20" s="831"/>
      <c r="I20" s="831"/>
      <c r="J20" s="831"/>
      <c r="K20" s="831"/>
      <c r="L20" s="831"/>
      <c r="M20" s="831"/>
      <c r="N20" s="831"/>
      <c r="O20" s="831"/>
      <c r="P20" s="831"/>
      <c r="Q20" s="831"/>
      <c r="R20" s="831"/>
      <c r="S20" s="833"/>
      <c r="T20" s="3336"/>
      <c r="U20" s="3337"/>
      <c r="V20" s="3339"/>
      <c r="W20" s="3336"/>
      <c r="X20" s="3337"/>
      <c r="Y20" s="3322"/>
      <c r="Z20" s="827"/>
    </row>
    <row r="21" spans="2:26" ht="18" customHeight="1">
      <c r="B21" s="828"/>
      <c r="C21" s="838"/>
      <c r="D21" s="839"/>
      <c r="E21" s="3340" t="s">
        <v>2150</v>
      </c>
      <c r="F21" s="3341"/>
      <c r="G21" s="3341"/>
      <c r="H21" s="3341"/>
      <c r="I21" s="3341"/>
      <c r="J21" s="3341"/>
      <c r="K21" s="3341"/>
      <c r="L21" s="3341"/>
      <c r="M21" s="3341"/>
      <c r="N21" s="3341"/>
      <c r="O21" s="3341"/>
      <c r="P21" s="3341"/>
      <c r="Q21" s="3341"/>
      <c r="R21" s="3341"/>
      <c r="S21" s="3342"/>
      <c r="T21" s="3334"/>
      <c r="U21" s="3335"/>
      <c r="V21" s="3338" t="s">
        <v>1225</v>
      </c>
      <c r="W21" s="3334"/>
      <c r="X21" s="3335"/>
      <c r="Y21" s="3320" t="s">
        <v>1225</v>
      </c>
      <c r="Z21" s="827"/>
    </row>
    <row r="22" spans="2:26" ht="18" customHeight="1">
      <c r="B22" s="828"/>
      <c r="C22" s="838"/>
      <c r="D22" s="839"/>
      <c r="E22" s="3343"/>
      <c r="F22" s="3344"/>
      <c r="G22" s="3344"/>
      <c r="H22" s="3344"/>
      <c r="I22" s="3344"/>
      <c r="J22" s="3344"/>
      <c r="K22" s="3344"/>
      <c r="L22" s="3344"/>
      <c r="M22" s="3344"/>
      <c r="N22" s="3344"/>
      <c r="O22" s="3344"/>
      <c r="P22" s="3344"/>
      <c r="Q22" s="3344"/>
      <c r="R22" s="3344"/>
      <c r="S22" s="3345"/>
      <c r="T22" s="3346"/>
      <c r="U22" s="3347"/>
      <c r="V22" s="3348"/>
      <c r="W22" s="3346"/>
      <c r="X22" s="3347"/>
      <c r="Y22" s="3321"/>
      <c r="Z22" s="827"/>
    </row>
    <row r="23" spans="2:26" ht="18" customHeight="1">
      <c r="B23" s="828"/>
      <c r="C23" s="838"/>
      <c r="D23" s="839"/>
      <c r="E23" s="3343"/>
      <c r="F23" s="3344"/>
      <c r="G23" s="3344"/>
      <c r="H23" s="3344"/>
      <c r="I23" s="3344"/>
      <c r="J23" s="3344"/>
      <c r="K23" s="3344"/>
      <c r="L23" s="3344"/>
      <c r="M23" s="3344"/>
      <c r="N23" s="3344"/>
      <c r="O23" s="3344"/>
      <c r="P23" s="3344"/>
      <c r="Q23" s="3344"/>
      <c r="R23" s="3344"/>
      <c r="S23" s="3345"/>
      <c r="T23" s="3336"/>
      <c r="U23" s="3337"/>
      <c r="V23" s="3339"/>
      <c r="W23" s="3336"/>
      <c r="X23" s="3337"/>
      <c r="Y23" s="3322"/>
      <c r="Z23" s="827"/>
    </row>
    <row r="24" spans="2:26" ht="18" customHeight="1">
      <c r="B24" s="828"/>
      <c r="C24" s="837"/>
      <c r="D24" s="839"/>
      <c r="E24" s="840"/>
      <c r="F24" s="841" t="s">
        <v>2151</v>
      </c>
      <c r="G24" s="842"/>
      <c r="H24" s="842"/>
      <c r="I24" s="842"/>
      <c r="J24" s="842"/>
      <c r="K24" s="842"/>
      <c r="L24" s="842"/>
      <c r="M24" s="842"/>
      <c r="N24" s="842"/>
      <c r="O24" s="842"/>
      <c r="P24" s="842"/>
      <c r="Q24" s="842"/>
      <c r="R24" s="842"/>
      <c r="S24" s="843"/>
      <c r="T24" s="3323"/>
      <c r="U24" s="3324"/>
      <c r="V24" s="844" t="s">
        <v>1225</v>
      </c>
      <c r="W24" s="3323"/>
      <c r="X24" s="3324"/>
      <c r="Y24" s="845" t="s">
        <v>1225</v>
      </c>
      <c r="Z24" s="827"/>
    </row>
    <row r="25" spans="2:26" ht="18" customHeight="1" thickBot="1">
      <c r="B25" s="846"/>
      <c r="C25" s="847"/>
      <c r="D25" s="848"/>
      <c r="E25" s="847" t="s">
        <v>2152</v>
      </c>
      <c r="F25" s="831"/>
      <c r="G25" s="831"/>
      <c r="H25" s="831"/>
      <c r="I25" s="831"/>
      <c r="J25" s="831"/>
      <c r="K25" s="831"/>
      <c r="L25" s="831"/>
      <c r="M25" s="831"/>
      <c r="N25" s="831"/>
      <c r="O25" s="831"/>
      <c r="P25" s="831"/>
      <c r="Q25" s="831"/>
      <c r="R25" s="831"/>
      <c r="S25" s="833"/>
      <c r="T25" s="3349"/>
      <c r="U25" s="3350"/>
      <c r="V25" s="849" t="s">
        <v>1225</v>
      </c>
      <c r="W25" s="3349"/>
      <c r="X25" s="3350"/>
      <c r="Y25" s="850" t="s">
        <v>1225</v>
      </c>
      <c r="Z25" s="827"/>
    </row>
    <row r="26" spans="2:26" ht="9" customHeight="1">
      <c r="B26" s="828"/>
      <c r="C26" s="830"/>
      <c r="D26" s="830"/>
      <c r="E26" s="830"/>
      <c r="F26" s="830"/>
      <c r="G26" s="830"/>
      <c r="H26" s="830"/>
      <c r="I26" s="830"/>
      <c r="J26" s="830"/>
      <c r="K26" s="830"/>
      <c r="L26" s="830"/>
      <c r="M26" s="830"/>
      <c r="N26" s="830"/>
      <c r="O26" s="830"/>
      <c r="P26" s="830"/>
      <c r="Q26" s="830"/>
      <c r="R26" s="830"/>
      <c r="S26" s="830"/>
      <c r="T26" s="851"/>
      <c r="U26" s="851"/>
      <c r="V26" s="852"/>
      <c r="W26" s="853"/>
      <c r="X26" s="854"/>
      <c r="Y26" s="855"/>
      <c r="Z26" s="827"/>
    </row>
    <row r="27" spans="2:26" ht="17.25" customHeight="1" thickBot="1">
      <c r="B27" s="828"/>
      <c r="C27" s="829" t="s">
        <v>2153</v>
      </c>
      <c r="D27" s="830"/>
      <c r="E27" s="830"/>
      <c r="F27" s="830"/>
      <c r="G27" s="830"/>
      <c r="H27" s="830"/>
      <c r="I27" s="830"/>
      <c r="J27" s="830"/>
      <c r="K27" s="830"/>
      <c r="L27" s="830"/>
      <c r="M27" s="830"/>
      <c r="N27" s="830"/>
      <c r="O27" s="830"/>
      <c r="P27" s="830"/>
      <c r="Q27" s="830"/>
      <c r="R27" s="830"/>
      <c r="S27" s="830"/>
      <c r="T27" s="851"/>
      <c r="U27" s="851"/>
      <c r="V27" s="852"/>
      <c r="W27" s="856"/>
      <c r="X27" s="854"/>
      <c r="Y27" s="855"/>
      <c r="Z27" s="827"/>
    </row>
    <row r="28" spans="2:26" ht="18" customHeight="1">
      <c r="B28" s="828"/>
      <c r="C28" s="830" t="s">
        <v>2154</v>
      </c>
      <c r="D28" s="830"/>
      <c r="E28" s="830"/>
      <c r="F28" s="830"/>
      <c r="G28" s="830"/>
      <c r="H28" s="830"/>
      <c r="I28" s="830"/>
      <c r="J28" s="830"/>
      <c r="K28" s="830"/>
      <c r="L28" s="830"/>
      <c r="M28" s="830"/>
      <c r="N28" s="830"/>
      <c r="O28" s="830"/>
      <c r="P28" s="830"/>
      <c r="Q28" s="830"/>
      <c r="R28" s="830"/>
      <c r="S28" s="830"/>
      <c r="T28" s="3332"/>
      <c r="U28" s="3333"/>
      <c r="V28" s="834" t="s">
        <v>1225</v>
      </c>
      <c r="W28" s="3332"/>
      <c r="X28" s="3333"/>
      <c r="Y28" s="835" t="s">
        <v>1225</v>
      </c>
      <c r="Z28" s="827"/>
    </row>
    <row r="29" spans="2:26" ht="18" customHeight="1">
      <c r="B29" s="828"/>
      <c r="C29" s="836"/>
      <c r="D29" s="857" t="s">
        <v>2155</v>
      </c>
      <c r="E29" s="857"/>
      <c r="F29" s="857"/>
      <c r="G29" s="857"/>
      <c r="H29" s="857"/>
      <c r="I29" s="857"/>
      <c r="J29" s="857"/>
      <c r="K29" s="857"/>
      <c r="L29" s="857"/>
      <c r="M29" s="857"/>
      <c r="N29" s="857"/>
      <c r="O29" s="857"/>
      <c r="P29" s="857"/>
      <c r="Q29" s="857"/>
      <c r="R29" s="857"/>
      <c r="S29" s="858"/>
      <c r="T29" s="3334"/>
      <c r="U29" s="3335"/>
      <c r="V29" s="3338" t="s">
        <v>1225</v>
      </c>
      <c r="W29" s="3334"/>
      <c r="X29" s="3335"/>
      <c r="Y29" s="3320" t="s">
        <v>1225</v>
      </c>
      <c r="Z29" s="827"/>
    </row>
    <row r="30" spans="2:26" ht="18" customHeight="1">
      <c r="B30" s="828"/>
      <c r="C30" s="837"/>
      <c r="D30" s="829" t="s">
        <v>2149</v>
      </c>
      <c r="E30" s="831"/>
      <c r="F30" s="831"/>
      <c r="G30" s="831"/>
      <c r="H30" s="831"/>
      <c r="I30" s="831"/>
      <c r="J30" s="831"/>
      <c r="K30" s="831"/>
      <c r="L30" s="831"/>
      <c r="M30" s="831"/>
      <c r="N30" s="831"/>
      <c r="O30" s="831"/>
      <c r="P30" s="831"/>
      <c r="Q30" s="831"/>
      <c r="R30" s="831"/>
      <c r="S30" s="833"/>
      <c r="T30" s="3336"/>
      <c r="U30" s="3337"/>
      <c r="V30" s="3339"/>
      <c r="W30" s="3336"/>
      <c r="X30" s="3337"/>
      <c r="Y30" s="3322"/>
      <c r="Z30" s="827"/>
    </row>
    <row r="31" spans="2:26" ht="18" customHeight="1">
      <c r="B31" s="828"/>
      <c r="C31" s="838"/>
      <c r="D31" s="839"/>
      <c r="E31" s="3340" t="s">
        <v>2156</v>
      </c>
      <c r="F31" s="3341"/>
      <c r="G31" s="3341"/>
      <c r="H31" s="3341"/>
      <c r="I31" s="3341"/>
      <c r="J31" s="3341"/>
      <c r="K31" s="3341"/>
      <c r="L31" s="3341"/>
      <c r="M31" s="3341"/>
      <c r="N31" s="3341"/>
      <c r="O31" s="3341"/>
      <c r="P31" s="3341"/>
      <c r="Q31" s="3341"/>
      <c r="R31" s="3341"/>
      <c r="S31" s="3342"/>
      <c r="T31" s="3334"/>
      <c r="U31" s="3335"/>
      <c r="V31" s="3338" t="s">
        <v>1225</v>
      </c>
      <c r="W31" s="3334"/>
      <c r="X31" s="3335"/>
      <c r="Y31" s="3320" t="s">
        <v>1225</v>
      </c>
      <c r="Z31" s="827"/>
    </row>
    <row r="32" spans="2:26" ht="18" customHeight="1">
      <c r="B32" s="828"/>
      <c r="C32" s="838"/>
      <c r="D32" s="839"/>
      <c r="E32" s="3343"/>
      <c r="F32" s="3344"/>
      <c r="G32" s="3344"/>
      <c r="H32" s="3344"/>
      <c r="I32" s="3344"/>
      <c r="J32" s="3344"/>
      <c r="K32" s="3344"/>
      <c r="L32" s="3344"/>
      <c r="M32" s="3344"/>
      <c r="N32" s="3344"/>
      <c r="O32" s="3344"/>
      <c r="P32" s="3344"/>
      <c r="Q32" s="3344"/>
      <c r="R32" s="3344"/>
      <c r="S32" s="3345"/>
      <c r="T32" s="3346"/>
      <c r="U32" s="3347"/>
      <c r="V32" s="3348"/>
      <c r="W32" s="3346"/>
      <c r="X32" s="3347"/>
      <c r="Y32" s="3321"/>
      <c r="Z32" s="827"/>
    </row>
    <row r="33" spans="2:26" ht="18" customHeight="1">
      <c r="B33" s="828"/>
      <c r="C33" s="838"/>
      <c r="D33" s="839"/>
      <c r="E33" s="3343"/>
      <c r="F33" s="3344"/>
      <c r="G33" s="3344"/>
      <c r="H33" s="3344"/>
      <c r="I33" s="3344"/>
      <c r="J33" s="3344"/>
      <c r="K33" s="3344"/>
      <c r="L33" s="3344"/>
      <c r="M33" s="3344"/>
      <c r="N33" s="3344"/>
      <c r="O33" s="3344"/>
      <c r="P33" s="3344"/>
      <c r="Q33" s="3344"/>
      <c r="R33" s="3344"/>
      <c r="S33" s="3345"/>
      <c r="T33" s="3336"/>
      <c r="U33" s="3337"/>
      <c r="V33" s="3339"/>
      <c r="W33" s="3336"/>
      <c r="X33" s="3337"/>
      <c r="Y33" s="3322"/>
      <c r="Z33" s="827"/>
    </row>
    <row r="34" spans="2:26" ht="18" customHeight="1">
      <c r="B34" s="828"/>
      <c r="C34" s="837"/>
      <c r="D34" s="839"/>
      <c r="E34" s="840"/>
      <c r="F34" s="841" t="s">
        <v>2151</v>
      </c>
      <c r="G34" s="842"/>
      <c r="H34" s="842"/>
      <c r="I34" s="842"/>
      <c r="J34" s="842"/>
      <c r="K34" s="842"/>
      <c r="L34" s="842"/>
      <c r="M34" s="842"/>
      <c r="N34" s="842"/>
      <c r="O34" s="842"/>
      <c r="P34" s="842"/>
      <c r="Q34" s="842"/>
      <c r="R34" s="842"/>
      <c r="S34" s="843"/>
      <c r="T34" s="3323"/>
      <c r="U34" s="3324"/>
      <c r="V34" s="844" t="s">
        <v>1225</v>
      </c>
      <c r="W34" s="3323"/>
      <c r="X34" s="3324"/>
      <c r="Y34" s="845" t="s">
        <v>1225</v>
      </c>
      <c r="Z34" s="827"/>
    </row>
    <row r="35" spans="2:26" ht="18" customHeight="1" thickBot="1">
      <c r="B35" s="846"/>
      <c r="C35" s="847"/>
      <c r="D35" s="848"/>
      <c r="E35" s="831" t="s">
        <v>2152</v>
      </c>
      <c r="F35" s="831"/>
      <c r="G35" s="831"/>
      <c r="H35" s="831"/>
      <c r="I35" s="831"/>
      <c r="J35" s="831"/>
      <c r="K35" s="831"/>
      <c r="L35" s="831"/>
      <c r="M35" s="831"/>
      <c r="N35" s="831"/>
      <c r="O35" s="831"/>
      <c r="P35" s="831"/>
      <c r="Q35" s="831"/>
      <c r="R35" s="831"/>
      <c r="S35" s="833"/>
      <c r="T35" s="3349"/>
      <c r="U35" s="3350"/>
      <c r="V35" s="849" t="s">
        <v>1225</v>
      </c>
      <c r="W35" s="3349"/>
      <c r="X35" s="3350"/>
      <c r="Y35" s="850" t="s">
        <v>1225</v>
      </c>
      <c r="Z35" s="827"/>
    </row>
    <row r="36" spans="2:26" ht="9" customHeight="1">
      <c r="B36" s="828"/>
      <c r="C36" s="830"/>
      <c r="D36" s="830"/>
      <c r="E36" s="830"/>
      <c r="F36" s="830"/>
      <c r="G36" s="830"/>
      <c r="H36" s="830"/>
      <c r="I36" s="830"/>
      <c r="J36" s="830"/>
      <c r="K36" s="830"/>
      <c r="L36" s="830"/>
      <c r="M36" s="830"/>
      <c r="N36" s="830"/>
      <c r="O36" s="830"/>
      <c r="P36" s="830"/>
      <c r="Q36" s="830"/>
      <c r="R36" s="830"/>
      <c r="S36" s="830"/>
      <c r="T36" s="851"/>
      <c r="U36" s="851"/>
      <c r="V36" s="852"/>
      <c r="W36" s="853"/>
      <c r="X36" s="854"/>
      <c r="Y36" s="855"/>
      <c r="Z36" s="827"/>
    </row>
    <row r="37" spans="2:26" ht="17.25" customHeight="1" thickBot="1">
      <c r="B37" s="859"/>
      <c r="C37" s="829" t="s">
        <v>2157</v>
      </c>
      <c r="D37" s="830"/>
      <c r="E37" s="830"/>
      <c r="F37" s="830"/>
      <c r="G37" s="830"/>
      <c r="H37" s="830"/>
      <c r="I37" s="830"/>
      <c r="J37" s="860"/>
      <c r="K37" s="860"/>
      <c r="L37" s="830"/>
      <c r="M37" s="830"/>
      <c r="N37" s="830"/>
      <c r="O37" s="830"/>
      <c r="P37" s="830"/>
      <c r="Q37" s="830"/>
      <c r="R37" s="830"/>
      <c r="S37" s="830"/>
      <c r="T37" s="851"/>
      <c r="U37" s="851"/>
      <c r="V37" s="852"/>
      <c r="W37" s="861"/>
      <c r="X37" s="851"/>
      <c r="Y37" s="862"/>
      <c r="Z37" s="827"/>
    </row>
    <row r="38" spans="2:26" ht="18" customHeight="1">
      <c r="B38" s="859"/>
      <c r="C38" s="830" t="s">
        <v>2158</v>
      </c>
      <c r="D38" s="830"/>
      <c r="E38" s="830"/>
      <c r="F38" s="830"/>
      <c r="G38" s="830"/>
      <c r="H38" s="830"/>
      <c r="I38" s="830"/>
      <c r="J38" s="860"/>
      <c r="K38" s="860"/>
      <c r="L38" s="830"/>
      <c r="M38" s="830"/>
      <c r="N38" s="830"/>
      <c r="O38" s="830"/>
      <c r="P38" s="830"/>
      <c r="Q38" s="830"/>
      <c r="R38" s="830"/>
      <c r="S38" s="830"/>
      <c r="T38" s="3332"/>
      <c r="U38" s="3333"/>
      <c r="V38" s="834" t="s">
        <v>1225</v>
      </c>
      <c r="W38" s="3332"/>
      <c r="X38" s="3333"/>
      <c r="Y38" s="835" t="s">
        <v>1225</v>
      </c>
      <c r="Z38" s="827"/>
    </row>
    <row r="39" spans="2:26" ht="18" customHeight="1">
      <c r="B39" s="859"/>
      <c r="C39" s="836"/>
      <c r="D39" s="857" t="s">
        <v>2159</v>
      </c>
      <c r="E39" s="857"/>
      <c r="F39" s="857"/>
      <c r="G39" s="857"/>
      <c r="H39" s="857"/>
      <c r="I39" s="857"/>
      <c r="J39" s="863"/>
      <c r="K39" s="863"/>
      <c r="L39" s="857"/>
      <c r="M39" s="857"/>
      <c r="N39" s="857"/>
      <c r="O39" s="857"/>
      <c r="P39" s="857"/>
      <c r="Q39" s="857"/>
      <c r="R39" s="857"/>
      <c r="S39" s="858"/>
      <c r="T39" s="3334"/>
      <c r="U39" s="3335"/>
      <c r="V39" s="3338" t="s">
        <v>1225</v>
      </c>
      <c r="W39" s="3334"/>
      <c r="X39" s="3335"/>
      <c r="Y39" s="3320" t="s">
        <v>1225</v>
      </c>
      <c r="Z39" s="827"/>
    </row>
    <row r="40" spans="2:26" ht="18" customHeight="1">
      <c r="B40" s="828"/>
      <c r="C40" s="837"/>
      <c r="D40" s="829" t="s">
        <v>2149</v>
      </c>
      <c r="E40" s="831"/>
      <c r="F40" s="831"/>
      <c r="G40" s="831"/>
      <c r="H40" s="831"/>
      <c r="I40" s="831"/>
      <c r="J40" s="831"/>
      <c r="K40" s="831"/>
      <c r="L40" s="831"/>
      <c r="M40" s="831"/>
      <c r="N40" s="831"/>
      <c r="O40" s="831"/>
      <c r="P40" s="831"/>
      <c r="Q40" s="831"/>
      <c r="R40" s="831"/>
      <c r="S40" s="833"/>
      <c r="T40" s="3336"/>
      <c r="U40" s="3337"/>
      <c r="V40" s="3339"/>
      <c r="W40" s="3336"/>
      <c r="X40" s="3337"/>
      <c r="Y40" s="3322"/>
      <c r="Z40" s="827"/>
    </row>
    <row r="41" spans="2:26" ht="18" customHeight="1">
      <c r="B41" s="828"/>
      <c r="C41" s="838"/>
      <c r="D41" s="839"/>
      <c r="E41" s="3340" t="s">
        <v>2160</v>
      </c>
      <c r="F41" s="3341"/>
      <c r="G41" s="3341"/>
      <c r="H41" s="3341"/>
      <c r="I41" s="3341"/>
      <c r="J41" s="3341"/>
      <c r="K41" s="3341"/>
      <c r="L41" s="3341"/>
      <c r="M41" s="3341"/>
      <c r="N41" s="3341"/>
      <c r="O41" s="3341"/>
      <c r="P41" s="3341"/>
      <c r="Q41" s="3341"/>
      <c r="R41" s="3341"/>
      <c r="S41" s="3342"/>
      <c r="T41" s="3334"/>
      <c r="U41" s="3335"/>
      <c r="V41" s="3338" t="s">
        <v>1225</v>
      </c>
      <c r="W41" s="3334"/>
      <c r="X41" s="3335"/>
      <c r="Y41" s="3320" t="s">
        <v>1225</v>
      </c>
      <c r="Z41" s="827"/>
    </row>
    <row r="42" spans="2:26" ht="18" customHeight="1">
      <c r="B42" s="828"/>
      <c r="C42" s="838"/>
      <c r="D42" s="839"/>
      <c r="E42" s="3343"/>
      <c r="F42" s="3344"/>
      <c r="G42" s="3344"/>
      <c r="H42" s="3344"/>
      <c r="I42" s="3344"/>
      <c r="J42" s="3344"/>
      <c r="K42" s="3344"/>
      <c r="L42" s="3344"/>
      <c r="M42" s="3344"/>
      <c r="N42" s="3344"/>
      <c r="O42" s="3344"/>
      <c r="P42" s="3344"/>
      <c r="Q42" s="3344"/>
      <c r="R42" s="3344"/>
      <c r="S42" s="3345"/>
      <c r="T42" s="3346"/>
      <c r="U42" s="3347"/>
      <c r="V42" s="3348"/>
      <c r="W42" s="3346"/>
      <c r="X42" s="3347"/>
      <c r="Y42" s="3321"/>
      <c r="Z42" s="827"/>
    </row>
    <row r="43" spans="2:26" ht="18" customHeight="1">
      <c r="B43" s="828"/>
      <c r="C43" s="838"/>
      <c r="D43" s="839"/>
      <c r="E43" s="3343"/>
      <c r="F43" s="3344"/>
      <c r="G43" s="3344"/>
      <c r="H43" s="3344"/>
      <c r="I43" s="3344"/>
      <c r="J43" s="3344"/>
      <c r="K43" s="3344"/>
      <c r="L43" s="3344"/>
      <c r="M43" s="3344"/>
      <c r="N43" s="3344"/>
      <c r="O43" s="3344"/>
      <c r="P43" s="3344"/>
      <c r="Q43" s="3344"/>
      <c r="R43" s="3344"/>
      <c r="S43" s="3345"/>
      <c r="T43" s="3336"/>
      <c r="U43" s="3337"/>
      <c r="V43" s="3339"/>
      <c r="W43" s="3336"/>
      <c r="X43" s="3337"/>
      <c r="Y43" s="3322"/>
      <c r="Z43" s="827"/>
    </row>
    <row r="44" spans="2:26" ht="18" customHeight="1">
      <c r="B44" s="828"/>
      <c r="C44" s="837"/>
      <c r="D44" s="839"/>
      <c r="E44" s="840"/>
      <c r="F44" s="841" t="s">
        <v>2151</v>
      </c>
      <c r="G44" s="842"/>
      <c r="H44" s="842"/>
      <c r="I44" s="842"/>
      <c r="J44" s="842"/>
      <c r="K44" s="842"/>
      <c r="L44" s="842"/>
      <c r="M44" s="842"/>
      <c r="N44" s="842"/>
      <c r="O44" s="842"/>
      <c r="P44" s="842"/>
      <c r="Q44" s="842"/>
      <c r="R44" s="842"/>
      <c r="S44" s="843"/>
      <c r="T44" s="3323"/>
      <c r="U44" s="3324"/>
      <c r="V44" s="844" t="s">
        <v>1225</v>
      </c>
      <c r="W44" s="3323"/>
      <c r="X44" s="3324"/>
      <c r="Y44" s="845" t="s">
        <v>1225</v>
      </c>
      <c r="Z44" s="827"/>
    </row>
    <row r="45" spans="2:26" ht="18" customHeight="1" thickBot="1">
      <c r="B45" s="846"/>
      <c r="C45" s="847"/>
      <c r="D45" s="848"/>
      <c r="E45" s="831" t="s">
        <v>2152</v>
      </c>
      <c r="F45" s="831"/>
      <c r="G45" s="831"/>
      <c r="H45" s="831"/>
      <c r="I45" s="831"/>
      <c r="J45" s="831"/>
      <c r="K45" s="831"/>
      <c r="L45" s="831"/>
      <c r="M45" s="831"/>
      <c r="N45" s="831"/>
      <c r="O45" s="831"/>
      <c r="P45" s="831"/>
      <c r="Q45" s="831"/>
      <c r="R45" s="831"/>
      <c r="S45" s="833"/>
      <c r="T45" s="3349"/>
      <c r="U45" s="3350"/>
      <c r="V45" s="849" t="s">
        <v>1225</v>
      </c>
      <c r="W45" s="3349"/>
      <c r="X45" s="3350"/>
      <c r="Y45" s="850" t="s">
        <v>1225</v>
      </c>
      <c r="Z45" s="827"/>
    </row>
    <row r="46" spans="2:26" ht="17.25" customHeight="1"/>
    <row r="47" spans="2:26" ht="17.25" customHeight="1">
      <c r="B47" s="819" t="s">
        <v>2161</v>
      </c>
      <c r="C47" s="820"/>
      <c r="D47" s="820"/>
      <c r="E47" s="820"/>
      <c r="F47" s="820"/>
      <c r="G47" s="820"/>
      <c r="H47" s="820"/>
      <c r="I47" s="820"/>
      <c r="J47" s="820"/>
      <c r="K47" s="820"/>
      <c r="L47" s="820"/>
      <c r="M47" s="820"/>
      <c r="N47" s="820"/>
      <c r="O47" s="820"/>
      <c r="P47" s="820"/>
      <c r="Q47" s="820"/>
      <c r="R47" s="820"/>
      <c r="S47" s="820"/>
      <c r="T47" s="820"/>
      <c r="U47" s="820"/>
      <c r="V47" s="864"/>
      <c r="W47" s="864"/>
    </row>
    <row r="48" spans="2:26" ht="17.25" customHeight="1">
      <c r="B48" s="820"/>
      <c r="C48" s="3375" t="s">
        <v>2162</v>
      </c>
      <c r="D48" s="3375"/>
      <c r="E48" s="3375"/>
      <c r="F48" s="3375"/>
      <c r="G48" s="3375"/>
      <c r="H48" s="3375"/>
      <c r="I48" s="3375"/>
      <c r="J48" s="3375"/>
      <c r="K48" s="3375"/>
      <c r="L48" s="3375"/>
      <c r="M48" s="3375"/>
      <c r="N48" s="3375"/>
      <c r="O48" s="3375"/>
      <c r="P48" s="3375"/>
      <c r="Q48" s="3375"/>
      <c r="R48" s="3375"/>
      <c r="S48" s="3375"/>
      <c r="T48" s="3375"/>
      <c r="U48" s="3375"/>
      <c r="V48" s="3375"/>
      <c r="W48" s="3375"/>
    </row>
    <row r="49" spans="2:26" ht="17.25" customHeight="1">
      <c r="B49" s="820"/>
      <c r="C49" s="3375"/>
      <c r="D49" s="3375"/>
      <c r="E49" s="3375"/>
      <c r="F49" s="3375"/>
      <c r="G49" s="3375"/>
      <c r="H49" s="3375"/>
      <c r="I49" s="3375"/>
      <c r="J49" s="3375"/>
      <c r="K49" s="3375"/>
      <c r="L49" s="3375"/>
      <c r="M49" s="3375"/>
      <c r="N49" s="3375"/>
      <c r="O49" s="3375"/>
      <c r="P49" s="3375"/>
      <c r="Q49" s="3375"/>
      <c r="R49" s="3375"/>
      <c r="S49" s="3375"/>
      <c r="T49" s="3375"/>
      <c r="U49" s="3375"/>
      <c r="V49" s="3375"/>
      <c r="W49" s="3375"/>
    </row>
    <row r="50" spans="2:26" ht="17.25" customHeight="1">
      <c r="B50" s="820"/>
      <c r="C50" s="3375"/>
      <c r="D50" s="3375"/>
      <c r="E50" s="3375"/>
      <c r="F50" s="3375"/>
      <c r="G50" s="3375"/>
      <c r="H50" s="3375"/>
      <c r="I50" s="3375"/>
      <c r="J50" s="3375"/>
      <c r="K50" s="3375"/>
      <c r="L50" s="3375"/>
      <c r="M50" s="3375"/>
      <c r="N50" s="3375"/>
      <c r="O50" s="3375"/>
      <c r="P50" s="3375"/>
      <c r="Q50" s="3375"/>
      <c r="R50" s="3375"/>
      <c r="S50" s="3375"/>
      <c r="T50" s="3375"/>
      <c r="U50" s="3375"/>
      <c r="V50" s="3375"/>
      <c r="W50" s="3375"/>
    </row>
    <row r="51" spans="2:26" ht="17.25" customHeight="1">
      <c r="B51" s="820"/>
      <c r="C51" s="3375"/>
      <c r="D51" s="3375"/>
      <c r="E51" s="3375"/>
      <c r="F51" s="3375"/>
      <c r="G51" s="3375"/>
      <c r="H51" s="3375"/>
      <c r="I51" s="3375"/>
      <c r="J51" s="3375"/>
      <c r="K51" s="3375"/>
      <c r="L51" s="3375"/>
      <c r="M51" s="3375"/>
      <c r="N51" s="3375"/>
      <c r="O51" s="3375"/>
      <c r="P51" s="3375"/>
      <c r="Q51" s="3375"/>
      <c r="R51" s="3375"/>
      <c r="S51" s="3375"/>
      <c r="T51" s="3375"/>
      <c r="U51" s="3375"/>
      <c r="V51" s="3375"/>
      <c r="W51" s="3375"/>
    </row>
    <row r="52" spans="2:26" ht="15" customHeight="1">
      <c r="B52" s="820"/>
      <c r="C52" s="3375"/>
      <c r="D52" s="3375"/>
      <c r="E52" s="3375"/>
      <c r="F52" s="3375"/>
      <c r="G52" s="3375"/>
      <c r="H52" s="3375"/>
      <c r="I52" s="3375"/>
      <c r="J52" s="3375"/>
      <c r="K52" s="3375"/>
      <c r="L52" s="3375"/>
      <c r="M52" s="3375"/>
      <c r="N52" s="3375"/>
      <c r="O52" s="3375"/>
      <c r="P52" s="3375"/>
      <c r="Q52" s="3375"/>
      <c r="R52" s="3375"/>
      <c r="S52" s="3375"/>
      <c r="T52" s="3375"/>
      <c r="U52" s="3375"/>
      <c r="V52" s="3375"/>
      <c r="W52" s="3375"/>
    </row>
    <row r="53" spans="2:26" ht="15" customHeight="1">
      <c r="B53" s="820"/>
      <c r="C53" s="3375"/>
      <c r="D53" s="3375"/>
      <c r="E53" s="3375"/>
      <c r="F53" s="3375"/>
      <c r="G53" s="3375"/>
      <c r="H53" s="3375"/>
      <c r="I53" s="3375"/>
      <c r="J53" s="3375"/>
      <c r="K53" s="3375"/>
      <c r="L53" s="3375"/>
      <c r="M53" s="3375"/>
      <c r="N53" s="3375"/>
      <c r="O53" s="3375"/>
      <c r="P53" s="3375"/>
      <c r="Q53" s="3375"/>
      <c r="R53" s="3375"/>
      <c r="S53" s="3375"/>
      <c r="T53" s="3375"/>
      <c r="U53" s="3375"/>
      <c r="V53" s="3375"/>
      <c r="W53" s="3375"/>
    </row>
    <row r="54" spans="2:26" ht="15" customHeight="1">
      <c r="B54" s="820"/>
      <c r="C54" s="3375"/>
      <c r="D54" s="3375"/>
      <c r="E54" s="3375"/>
      <c r="F54" s="3375"/>
      <c r="G54" s="3375"/>
      <c r="H54" s="3375"/>
      <c r="I54" s="3375"/>
      <c r="J54" s="3375"/>
      <c r="K54" s="3375"/>
      <c r="L54" s="3375"/>
      <c r="M54" s="3375"/>
      <c r="N54" s="3375"/>
      <c r="O54" s="3375"/>
      <c r="P54" s="3375"/>
      <c r="Q54" s="3375"/>
      <c r="R54" s="3375"/>
      <c r="S54" s="3375"/>
      <c r="T54" s="3375"/>
      <c r="U54" s="3375"/>
      <c r="V54" s="3375"/>
      <c r="W54" s="3375"/>
    </row>
    <row r="55" spans="2:26" ht="12.75" customHeight="1">
      <c r="C55" s="43"/>
      <c r="D55" s="865"/>
      <c r="E55" s="865"/>
      <c r="F55" s="865"/>
      <c r="G55" s="43"/>
      <c r="H55" s="43"/>
      <c r="I55" s="43"/>
      <c r="J55" s="43"/>
      <c r="K55" s="43"/>
      <c r="L55" s="43"/>
      <c r="M55" s="43"/>
      <c r="N55" s="43"/>
      <c r="O55" s="43"/>
      <c r="P55" s="43"/>
      <c r="Q55" s="43"/>
      <c r="R55" s="43"/>
      <c r="S55" s="43"/>
      <c r="T55" s="43"/>
      <c r="U55" s="43"/>
      <c r="V55" s="866"/>
      <c r="W55" s="866"/>
      <c r="X55" s="866"/>
      <c r="Y55" s="866"/>
      <c r="Z55" s="43"/>
    </row>
    <row r="56" spans="2:26" ht="15" customHeight="1">
      <c r="B56" s="817"/>
      <c r="C56" s="3376"/>
      <c r="D56" s="3378" t="s">
        <v>2163</v>
      </c>
      <c r="E56" s="3379"/>
      <c r="F56" s="3379"/>
      <c r="G56" s="3351" t="s">
        <v>2164</v>
      </c>
      <c r="H56" s="3351"/>
      <c r="I56" s="3351"/>
      <c r="J56" s="3351" t="s">
        <v>2165</v>
      </c>
      <c r="K56" s="3352"/>
      <c r="L56" s="3352"/>
      <c r="M56" s="3352"/>
      <c r="N56" s="3352"/>
      <c r="O56" s="3351" t="s">
        <v>2166</v>
      </c>
      <c r="P56" s="3352"/>
      <c r="Q56" s="3352"/>
      <c r="R56" s="3352"/>
      <c r="S56" s="3352" t="s">
        <v>2167</v>
      </c>
      <c r="T56" s="3352"/>
      <c r="U56" s="3352"/>
      <c r="V56" s="3352"/>
      <c r="W56" s="3351" t="s">
        <v>2168</v>
      </c>
      <c r="X56" s="3352"/>
      <c r="Y56" s="866"/>
    </row>
    <row r="57" spans="2:26" ht="15" customHeight="1">
      <c r="B57" s="817"/>
      <c r="C57" s="3376"/>
      <c r="D57" s="3378"/>
      <c r="E57" s="3379"/>
      <c r="F57" s="3379"/>
      <c r="G57" s="3351"/>
      <c r="H57" s="3351"/>
      <c r="I57" s="3351"/>
      <c r="J57" s="3351"/>
      <c r="K57" s="3352"/>
      <c r="L57" s="3352"/>
      <c r="M57" s="3352"/>
      <c r="N57" s="3352"/>
      <c r="O57" s="3351"/>
      <c r="P57" s="3352"/>
      <c r="Q57" s="3352"/>
      <c r="R57" s="3352"/>
      <c r="S57" s="3352"/>
      <c r="T57" s="3352"/>
      <c r="U57" s="3352"/>
      <c r="V57" s="3352"/>
      <c r="W57" s="3352"/>
      <c r="X57" s="3352"/>
      <c r="Y57" s="866"/>
    </row>
    <row r="58" spans="2:26" ht="15" customHeight="1">
      <c r="C58" s="3376"/>
      <c r="D58" s="3378"/>
      <c r="E58" s="3379"/>
      <c r="F58" s="3379"/>
      <c r="G58" s="3351"/>
      <c r="H58" s="3351"/>
      <c r="I58" s="3351"/>
      <c r="J58" s="3352"/>
      <c r="K58" s="3352"/>
      <c r="L58" s="3352"/>
      <c r="M58" s="3352"/>
      <c r="N58" s="3352"/>
      <c r="O58" s="3352"/>
      <c r="P58" s="3352"/>
      <c r="Q58" s="3352"/>
      <c r="R58" s="3352"/>
      <c r="S58" s="3352"/>
      <c r="T58" s="3352"/>
      <c r="U58" s="3352"/>
      <c r="V58" s="3352"/>
      <c r="W58" s="3352"/>
      <c r="X58" s="3352"/>
      <c r="Y58" s="866"/>
    </row>
    <row r="59" spans="2:26" ht="15" customHeight="1">
      <c r="C59" s="3376"/>
      <c r="D59" s="3378"/>
      <c r="E59" s="3379"/>
      <c r="F59" s="3379"/>
      <c r="G59" s="3351"/>
      <c r="H59" s="3351"/>
      <c r="I59" s="3351"/>
      <c r="J59" s="3353" t="s">
        <v>2169</v>
      </c>
      <c r="K59" s="3355" t="s">
        <v>2170</v>
      </c>
      <c r="L59" s="3355" t="s">
        <v>2171</v>
      </c>
      <c r="M59" s="3355" t="s">
        <v>2172</v>
      </c>
      <c r="N59" s="3357" t="s">
        <v>1566</v>
      </c>
      <c r="O59" s="3353" t="s">
        <v>2173</v>
      </c>
      <c r="P59" s="3355" t="s">
        <v>2174</v>
      </c>
      <c r="Q59" s="3355" t="s">
        <v>2175</v>
      </c>
      <c r="R59" s="3357" t="s">
        <v>2176</v>
      </c>
      <c r="S59" s="3351" t="s">
        <v>2177</v>
      </c>
      <c r="T59" s="3352"/>
      <c r="U59" s="3359" t="s">
        <v>508</v>
      </c>
      <c r="V59" s="3360"/>
      <c r="W59" s="3359" t="s">
        <v>2178</v>
      </c>
      <c r="X59" s="3359"/>
      <c r="Y59" s="866"/>
    </row>
    <row r="60" spans="2:26" ht="15" customHeight="1">
      <c r="C60" s="3376"/>
      <c r="D60" s="3378"/>
      <c r="E60" s="3379"/>
      <c r="F60" s="3379"/>
      <c r="G60" s="3351"/>
      <c r="H60" s="3351"/>
      <c r="I60" s="3351"/>
      <c r="J60" s="3353"/>
      <c r="K60" s="3355"/>
      <c r="L60" s="3355"/>
      <c r="M60" s="3355"/>
      <c r="N60" s="3357"/>
      <c r="O60" s="3353"/>
      <c r="P60" s="3355"/>
      <c r="Q60" s="3355"/>
      <c r="R60" s="3357"/>
      <c r="S60" s="3352"/>
      <c r="T60" s="3352"/>
      <c r="U60" s="3360"/>
      <c r="V60" s="3360"/>
      <c r="W60" s="3359"/>
      <c r="X60" s="3359"/>
      <c r="Y60" s="866"/>
    </row>
    <row r="61" spans="2:26" ht="15" customHeight="1">
      <c r="C61" s="3376"/>
      <c r="D61" s="3378"/>
      <c r="E61" s="3379"/>
      <c r="F61" s="3379"/>
      <c r="G61" s="3351"/>
      <c r="H61" s="3351"/>
      <c r="I61" s="3351"/>
      <c r="J61" s="3353"/>
      <c r="K61" s="3355"/>
      <c r="L61" s="3355"/>
      <c r="M61" s="3355"/>
      <c r="N61" s="3357"/>
      <c r="O61" s="3353"/>
      <c r="P61" s="3355"/>
      <c r="Q61" s="3355"/>
      <c r="R61" s="3357"/>
      <c r="S61" s="3352"/>
      <c r="T61" s="3352"/>
      <c r="U61" s="3360"/>
      <c r="V61" s="3360"/>
      <c r="W61" s="3359"/>
      <c r="X61" s="3359"/>
      <c r="Y61" s="866"/>
    </row>
    <row r="62" spans="2:26" ht="15" customHeight="1">
      <c r="C62" s="3376"/>
      <c r="D62" s="3378"/>
      <c r="E62" s="3379"/>
      <c r="F62" s="3379"/>
      <c r="G62" s="3351"/>
      <c r="H62" s="3351"/>
      <c r="I62" s="3351"/>
      <c r="J62" s="3353"/>
      <c r="K62" s="3355"/>
      <c r="L62" s="3355"/>
      <c r="M62" s="3355"/>
      <c r="N62" s="3357"/>
      <c r="O62" s="3353"/>
      <c r="P62" s="3355"/>
      <c r="Q62" s="3355"/>
      <c r="R62" s="3357"/>
      <c r="S62" s="3352"/>
      <c r="T62" s="3352"/>
      <c r="U62" s="3360"/>
      <c r="V62" s="3360"/>
      <c r="W62" s="3359"/>
      <c r="X62" s="3359"/>
      <c r="Y62" s="866"/>
    </row>
    <row r="63" spans="2:26" ht="15" customHeight="1">
      <c r="C63" s="3376"/>
      <c r="D63" s="3378"/>
      <c r="E63" s="3379"/>
      <c r="F63" s="3379"/>
      <c r="G63" s="3351"/>
      <c r="H63" s="3351"/>
      <c r="I63" s="3351"/>
      <c r="J63" s="3353"/>
      <c r="K63" s="3355"/>
      <c r="L63" s="3355"/>
      <c r="M63" s="3355"/>
      <c r="N63" s="3357"/>
      <c r="O63" s="3353"/>
      <c r="P63" s="3355"/>
      <c r="Q63" s="3355"/>
      <c r="R63" s="3357"/>
      <c r="S63" s="3381" t="s">
        <v>2179</v>
      </c>
      <c r="T63" s="3384" t="s">
        <v>2180</v>
      </c>
      <c r="U63" s="3381" t="s">
        <v>2179</v>
      </c>
      <c r="V63" s="3384" t="s">
        <v>2181</v>
      </c>
      <c r="W63" s="3387"/>
      <c r="X63" s="3387"/>
      <c r="Y63" s="866"/>
    </row>
    <row r="64" spans="2:26" ht="15" customHeight="1">
      <c r="C64" s="3376"/>
      <c r="D64" s="3378"/>
      <c r="E64" s="3379"/>
      <c r="F64" s="3379"/>
      <c r="G64" s="3351"/>
      <c r="H64" s="3351"/>
      <c r="I64" s="3351"/>
      <c r="J64" s="3353"/>
      <c r="K64" s="3355"/>
      <c r="L64" s="3355"/>
      <c r="M64" s="3355"/>
      <c r="N64" s="3357"/>
      <c r="O64" s="3353"/>
      <c r="P64" s="3355"/>
      <c r="Q64" s="3355"/>
      <c r="R64" s="3357"/>
      <c r="S64" s="3382"/>
      <c r="T64" s="3384"/>
      <c r="U64" s="3381"/>
      <c r="V64" s="3384"/>
      <c r="W64" s="3387"/>
      <c r="X64" s="3387"/>
      <c r="Y64" s="866"/>
    </row>
    <row r="65" spans="3:25" ht="15" customHeight="1">
      <c r="C65" s="3376"/>
      <c r="D65" s="3378"/>
      <c r="E65" s="3379"/>
      <c r="F65" s="3379"/>
      <c r="G65" s="3351"/>
      <c r="H65" s="3351"/>
      <c r="I65" s="3351"/>
      <c r="J65" s="3353"/>
      <c r="K65" s="3355"/>
      <c r="L65" s="3355"/>
      <c r="M65" s="3355"/>
      <c r="N65" s="3357"/>
      <c r="O65" s="3353"/>
      <c r="P65" s="3355"/>
      <c r="Q65" s="3355"/>
      <c r="R65" s="3357"/>
      <c r="S65" s="3382"/>
      <c r="T65" s="3384"/>
      <c r="U65" s="3381"/>
      <c r="V65" s="3384"/>
      <c r="W65" s="3387"/>
      <c r="X65" s="3387"/>
      <c r="Y65" s="866"/>
    </row>
    <row r="66" spans="3:25" ht="15" customHeight="1">
      <c r="C66" s="3376"/>
      <c r="D66" s="3378"/>
      <c r="E66" s="3379"/>
      <c r="F66" s="3379"/>
      <c r="G66" s="3351"/>
      <c r="H66" s="3351"/>
      <c r="I66" s="3351"/>
      <c r="J66" s="3353"/>
      <c r="K66" s="3355"/>
      <c r="L66" s="3355"/>
      <c r="M66" s="3355"/>
      <c r="N66" s="3357"/>
      <c r="O66" s="3353"/>
      <c r="P66" s="3355"/>
      <c r="Q66" s="3355"/>
      <c r="R66" s="3357"/>
      <c r="S66" s="3382"/>
      <c r="T66" s="3384"/>
      <c r="U66" s="3381"/>
      <c r="V66" s="3384"/>
      <c r="W66" s="3387"/>
      <c r="X66" s="3387"/>
      <c r="Y66" s="866"/>
    </row>
    <row r="67" spans="3:25" ht="15" customHeight="1">
      <c r="C67" s="3376"/>
      <c r="D67" s="3378"/>
      <c r="E67" s="3379"/>
      <c r="F67" s="3379"/>
      <c r="G67" s="3351"/>
      <c r="H67" s="3351"/>
      <c r="I67" s="3351"/>
      <c r="J67" s="3353"/>
      <c r="K67" s="3355"/>
      <c r="L67" s="3355"/>
      <c r="M67" s="3355"/>
      <c r="N67" s="3357"/>
      <c r="O67" s="3353"/>
      <c r="P67" s="3355"/>
      <c r="Q67" s="3355"/>
      <c r="R67" s="3357"/>
      <c r="S67" s="3382"/>
      <c r="T67" s="3384"/>
      <c r="U67" s="3381"/>
      <c r="V67" s="3384"/>
      <c r="W67" s="3387"/>
      <c r="X67" s="3387"/>
      <c r="Y67" s="866"/>
    </row>
    <row r="68" spans="3:25" ht="15" customHeight="1" thickBot="1">
      <c r="C68" s="3377"/>
      <c r="D68" s="3378"/>
      <c r="E68" s="3379"/>
      <c r="F68" s="3379"/>
      <c r="G68" s="3380"/>
      <c r="H68" s="3380"/>
      <c r="I68" s="3380"/>
      <c r="J68" s="3354"/>
      <c r="K68" s="3356"/>
      <c r="L68" s="3356"/>
      <c r="M68" s="3356"/>
      <c r="N68" s="3358"/>
      <c r="O68" s="3354"/>
      <c r="P68" s="3356"/>
      <c r="Q68" s="3356"/>
      <c r="R68" s="3358"/>
      <c r="S68" s="3383"/>
      <c r="T68" s="3385"/>
      <c r="U68" s="3386"/>
      <c r="V68" s="3385"/>
      <c r="W68" s="3388"/>
      <c r="X68" s="3388"/>
      <c r="Y68" s="866"/>
    </row>
    <row r="69" spans="3:25" ht="25.5" customHeight="1">
      <c r="C69" s="3361" t="s">
        <v>743</v>
      </c>
      <c r="D69" s="3363">
        <v>75</v>
      </c>
      <c r="E69" s="3364"/>
      <c r="F69" s="3367" t="s">
        <v>2182</v>
      </c>
      <c r="G69" s="3369">
        <v>6</v>
      </c>
      <c r="H69" s="3369"/>
      <c r="I69" s="3369"/>
      <c r="J69" s="3371">
        <v>1</v>
      </c>
      <c r="K69" s="3373">
        <v>2</v>
      </c>
      <c r="L69" s="3373">
        <v>3</v>
      </c>
      <c r="M69" s="3373">
        <v>4</v>
      </c>
      <c r="N69" s="3399">
        <v>5</v>
      </c>
      <c r="O69" s="3371">
        <v>1</v>
      </c>
      <c r="P69" s="3373">
        <v>2</v>
      </c>
      <c r="Q69" s="3373">
        <v>3</v>
      </c>
      <c r="R69" s="3399">
        <v>4</v>
      </c>
      <c r="S69" s="3401">
        <v>30</v>
      </c>
      <c r="T69" s="3401">
        <v>60</v>
      </c>
      <c r="U69" s="3401">
        <v>40</v>
      </c>
      <c r="V69" s="3403">
        <v>50</v>
      </c>
      <c r="W69" s="3405">
        <v>7</v>
      </c>
      <c r="X69" s="3406"/>
      <c r="Y69" s="866"/>
    </row>
    <row r="70" spans="3:25" ht="25.5" customHeight="1" thickBot="1">
      <c r="C70" s="3362"/>
      <c r="D70" s="3365"/>
      <c r="E70" s="3366"/>
      <c r="F70" s="3368"/>
      <c r="G70" s="3370"/>
      <c r="H70" s="3370"/>
      <c r="I70" s="3370"/>
      <c r="J70" s="3372"/>
      <c r="K70" s="3374"/>
      <c r="L70" s="3374"/>
      <c r="M70" s="3374"/>
      <c r="N70" s="3400"/>
      <c r="O70" s="3372"/>
      <c r="P70" s="3374"/>
      <c r="Q70" s="3374"/>
      <c r="R70" s="3400"/>
      <c r="S70" s="3402"/>
      <c r="T70" s="3402"/>
      <c r="U70" s="3402"/>
      <c r="V70" s="3404"/>
      <c r="W70" s="3407"/>
      <c r="X70" s="3408"/>
      <c r="Y70" s="866"/>
    </row>
    <row r="71" spans="3:25" ht="24" customHeight="1">
      <c r="C71" s="867">
        <v>1</v>
      </c>
      <c r="D71" s="3389"/>
      <c r="E71" s="3390"/>
      <c r="F71" s="868" t="s">
        <v>2182</v>
      </c>
      <c r="G71" s="3391"/>
      <c r="H71" s="3391"/>
      <c r="I71" s="3391"/>
      <c r="J71" s="869">
        <v>1</v>
      </c>
      <c r="K71" s="870">
        <v>2</v>
      </c>
      <c r="L71" s="870">
        <v>3</v>
      </c>
      <c r="M71" s="870">
        <v>4</v>
      </c>
      <c r="N71" s="871">
        <v>5</v>
      </c>
      <c r="O71" s="869">
        <v>1</v>
      </c>
      <c r="P71" s="870">
        <v>2</v>
      </c>
      <c r="Q71" s="870">
        <v>3</v>
      </c>
      <c r="R71" s="871">
        <v>4</v>
      </c>
      <c r="S71" s="872"/>
      <c r="T71" s="872"/>
      <c r="U71" s="872"/>
      <c r="V71" s="873"/>
      <c r="W71" s="3392"/>
      <c r="X71" s="3393"/>
      <c r="Y71" s="866"/>
    </row>
    <row r="72" spans="3:25" ht="24" customHeight="1">
      <c r="C72" s="867">
        <v>2</v>
      </c>
      <c r="D72" s="3394"/>
      <c r="E72" s="3395"/>
      <c r="F72" s="874" t="s">
        <v>2182</v>
      </c>
      <c r="G72" s="3396"/>
      <c r="H72" s="3396"/>
      <c r="I72" s="3396"/>
      <c r="J72" s="875">
        <v>1</v>
      </c>
      <c r="K72" s="876">
        <v>2</v>
      </c>
      <c r="L72" s="876">
        <v>3</v>
      </c>
      <c r="M72" s="876">
        <v>4</v>
      </c>
      <c r="N72" s="877">
        <v>5</v>
      </c>
      <c r="O72" s="875">
        <v>1</v>
      </c>
      <c r="P72" s="876">
        <v>2</v>
      </c>
      <c r="Q72" s="876">
        <v>3</v>
      </c>
      <c r="R72" s="877">
        <v>4</v>
      </c>
      <c r="S72" s="878"/>
      <c r="T72" s="878"/>
      <c r="U72" s="878"/>
      <c r="V72" s="879"/>
      <c r="W72" s="3397"/>
      <c r="X72" s="3398"/>
      <c r="Y72" s="866"/>
    </row>
    <row r="73" spans="3:25" ht="24" customHeight="1">
      <c r="C73" s="867">
        <v>3</v>
      </c>
      <c r="D73" s="3394"/>
      <c r="E73" s="3395"/>
      <c r="F73" s="874" t="s">
        <v>2182</v>
      </c>
      <c r="G73" s="3396"/>
      <c r="H73" s="3396"/>
      <c r="I73" s="3396"/>
      <c r="J73" s="875">
        <v>1</v>
      </c>
      <c r="K73" s="876">
        <v>2</v>
      </c>
      <c r="L73" s="876">
        <v>3</v>
      </c>
      <c r="M73" s="876">
        <v>4</v>
      </c>
      <c r="N73" s="877">
        <v>5</v>
      </c>
      <c r="O73" s="875">
        <v>1</v>
      </c>
      <c r="P73" s="876">
        <v>2</v>
      </c>
      <c r="Q73" s="876">
        <v>3</v>
      </c>
      <c r="R73" s="877">
        <v>4</v>
      </c>
      <c r="S73" s="878"/>
      <c r="T73" s="878"/>
      <c r="U73" s="878"/>
      <c r="V73" s="879"/>
      <c r="W73" s="3397"/>
      <c r="X73" s="3398"/>
      <c r="Y73" s="866"/>
    </row>
    <row r="74" spans="3:25" ht="24" customHeight="1">
      <c r="C74" s="867">
        <v>4</v>
      </c>
      <c r="D74" s="3394"/>
      <c r="E74" s="3395"/>
      <c r="F74" s="874" t="s">
        <v>2182</v>
      </c>
      <c r="G74" s="3409"/>
      <c r="H74" s="3396"/>
      <c r="I74" s="3396"/>
      <c r="J74" s="875">
        <v>1</v>
      </c>
      <c r="K74" s="876">
        <v>2</v>
      </c>
      <c r="L74" s="876">
        <v>3</v>
      </c>
      <c r="M74" s="876">
        <v>4</v>
      </c>
      <c r="N74" s="877">
        <v>5</v>
      </c>
      <c r="O74" s="875">
        <v>1</v>
      </c>
      <c r="P74" s="876">
        <v>2</v>
      </c>
      <c r="Q74" s="876">
        <v>3</v>
      </c>
      <c r="R74" s="877">
        <v>4</v>
      </c>
      <c r="S74" s="878"/>
      <c r="T74" s="878"/>
      <c r="U74" s="878"/>
      <c r="V74" s="879"/>
      <c r="W74" s="3397"/>
      <c r="X74" s="3398"/>
      <c r="Y74" s="866"/>
    </row>
    <row r="75" spans="3:25" ht="24" customHeight="1">
      <c r="C75" s="867">
        <v>5</v>
      </c>
      <c r="D75" s="3394"/>
      <c r="E75" s="3395"/>
      <c r="F75" s="874" t="s">
        <v>2182</v>
      </c>
      <c r="G75" s="3396"/>
      <c r="H75" s="3396"/>
      <c r="I75" s="3396"/>
      <c r="J75" s="875">
        <v>1</v>
      </c>
      <c r="K75" s="876">
        <v>2</v>
      </c>
      <c r="L75" s="876">
        <v>3</v>
      </c>
      <c r="M75" s="876">
        <v>4</v>
      </c>
      <c r="N75" s="877">
        <v>5</v>
      </c>
      <c r="O75" s="875">
        <v>1</v>
      </c>
      <c r="P75" s="876">
        <v>2</v>
      </c>
      <c r="Q75" s="876">
        <v>3</v>
      </c>
      <c r="R75" s="877">
        <v>4</v>
      </c>
      <c r="S75" s="878"/>
      <c r="T75" s="878"/>
      <c r="U75" s="878"/>
      <c r="V75" s="879"/>
      <c r="W75" s="3397"/>
      <c r="X75" s="3398"/>
      <c r="Y75" s="866"/>
    </row>
    <row r="76" spans="3:25" ht="24" customHeight="1">
      <c r="C76" s="867">
        <v>6</v>
      </c>
      <c r="D76" s="3394"/>
      <c r="E76" s="3395"/>
      <c r="F76" s="874" t="s">
        <v>2182</v>
      </c>
      <c r="G76" s="3396"/>
      <c r="H76" s="3396"/>
      <c r="I76" s="3396"/>
      <c r="J76" s="875">
        <v>1</v>
      </c>
      <c r="K76" s="876">
        <v>2</v>
      </c>
      <c r="L76" s="876">
        <v>3</v>
      </c>
      <c r="M76" s="876">
        <v>4</v>
      </c>
      <c r="N76" s="877">
        <v>5</v>
      </c>
      <c r="O76" s="875">
        <v>1</v>
      </c>
      <c r="P76" s="876">
        <v>2</v>
      </c>
      <c r="Q76" s="876">
        <v>3</v>
      </c>
      <c r="R76" s="877">
        <v>4</v>
      </c>
      <c r="S76" s="878"/>
      <c r="T76" s="878"/>
      <c r="U76" s="878"/>
      <c r="V76" s="879"/>
      <c r="W76" s="3397"/>
      <c r="X76" s="3398"/>
      <c r="Y76" s="866"/>
    </row>
    <row r="77" spans="3:25" ht="24" customHeight="1">
      <c r="C77" s="867">
        <v>7</v>
      </c>
      <c r="D77" s="3394"/>
      <c r="E77" s="3395"/>
      <c r="F77" s="874" t="s">
        <v>2182</v>
      </c>
      <c r="G77" s="3396"/>
      <c r="H77" s="3396"/>
      <c r="I77" s="3396"/>
      <c r="J77" s="875">
        <v>1</v>
      </c>
      <c r="K77" s="876">
        <v>2</v>
      </c>
      <c r="L77" s="876">
        <v>3</v>
      </c>
      <c r="M77" s="876">
        <v>4</v>
      </c>
      <c r="N77" s="877">
        <v>5</v>
      </c>
      <c r="O77" s="875">
        <v>1</v>
      </c>
      <c r="P77" s="876">
        <v>2</v>
      </c>
      <c r="Q77" s="876">
        <v>3</v>
      </c>
      <c r="R77" s="877">
        <v>4</v>
      </c>
      <c r="S77" s="878"/>
      <c r="T77" s="878"/>
      <c r="U77" s="878"/>
      <c r="V77" s="879"/>
      <c r="W77" s="3397"/>
      <c r="X77" s="3398"/>
      <c r="Y77" s="866"/>
    </row>
    <row r="78" spans="3:25" ht="24" customHeight="1">
      <c r="C78" s="867">
        <v>8</v>
      </c>
      <c r="D78" s="3394"/>
      <c r="E78" s="3395"/>
      <c r="F78" s="874" t="s">
        <v>2182</v>
      </c>
      <c r="G78" s="3396"/>
      <c r="H78" s="3396"/>
      <c r="I78" s="3396"/>
      <c r="J78" s="875">
        <v>1</v>
      </c>
      <c r="K78" s="876">
        <v>2</v>
      </c>
      <c r="L78" s="876">
        <v>3</v>
      </c>
      <c r="M78" s="876">
        <v>4</v>
      </c>
      <c r="N78" s="877">
        <v>5</v>
      </c>
      <c r="O78" s="875">
        <v>1</v>
      </c>
      <c r="P78" s="876">
        <v>2</v>
      </c>
      <c r="Q78" s="876">
        <v>3</v>
      </c>
      <c r="R78" s="877">
        <v>4</v>
      </c>
      <c r="S78" s="878"/>
      <c r="T78" s="878"/>
      <c r="U78" s="878"/>
      <c r="V78" s="879"/>
      <c r="W78" s="3397"/>
      <c r="X78" s="3398"/>
      <c r="Y78" s="866"/>
    </row>
    <row r="79" spans="3:25" ht="24" customHeight="1">
      <c r="C79" s="867">
        <v>9</v>
      </c>
      <c r="D79" s="3394"/>
      <c r="E79" s="3395"/>
      <c r="F79" s="874" t="s">
        <v>2182</v>
      </c>
      <c r="G79" s="3396"/>
      <c r="H79" s="3396"/>
      <c r="I79" s="3396"/>
      <c r="J79" s="875">
        <v>1</v>
      </c>
      <c r="K79" s="876">
        <v>2</v>
      </c>
      <c r="L79" s="876">
        <v>3</v>
      </c>
      <c r="M79" s="876">
        <v>4</v>
      </c>
      <c r="N79" s="877">
        <v>5</v>
      </c>
      <c r="O79" s="875">
        <v>1</v>
      </c>
      <c r="P79" s="876">
        <v>2</v>
      </c>
      <c r="Q79" s="876">
        <v>3</v>
      </c>
      <c r="R79" s="877">
        <v>4</v>
      </c>
      <c r="S79" s="878"/>
      <c r="T79" s="878"/>
      <c r="U79" s="878"/>
      <c r="V79" s="879"/>
      <c r="W79" s="3397"/>
      <c r="X79" s="3398"/>
      <c r="Y79" s="866"/>
    </row>
    <row r="80" spans="3:25" ht="24" customHeight="1" thickBot="1">
      <c r="C80" s="867">
        <v>10</v>
      </c>
      <c r="D80" s="3410"/>
      <c r="E80" s="3411"/>
      <c r="F80" s="880" t="s">
        <v>2182</v>
      </c>
      <c r="G80" s="3412"/>
      <c r="H80" s="3412"/>
      <c r="I80" s="3412"/>
      <c r="J80" s="881">
        <v>1</v>
      </c>
      <c r="K80" s="882">
        <v>2</v>
      </c>
      <c r="L80" s="882">
        <v>3</v>
      </c>
      <c r="M80" s="882">
        <v>4</v>
      </c>
      <c r="N80" s="883">
        <v>5</v>
      </c>
      <c r="O80" s="881">
        <v>1</v>
      </c>
      <c r="P80" s="882">
        <v>2</v>
      </c>
      <c r="Q80" s="882">
        <v>3</v>
      </c>
      <c r="R80" s="883">
        <v>4</v>
      </c>
      <c r="S80" s="884"/>
      <c r="T80" s="884"/>
      <c r="U80" s="884"/>
      <c r="V80" s="885"/>
      <c r="W80" s="3413"/>
      <c r="X80" s="3414"/>
      <c r="Y80" s="866"/>
    </row>
    <row r="81" spans="3:26" ht="11.25" customHeight="1">
      <c r="C81" s="43"/>
      <c r="D81" s="43"/>
      <c r="E81" s="43"/>
      <c r="F81" s="43"/>
      <c r="G81" s="43"/>
      <c r="H81" s="43"/>
      <c r="I81" s="43"/>
      <c r="J81" s="43"/>
      <c r="K81" s="43"/>
      <c r="L81" s="43"/>
      <c r="M81" s="43"/>
      <c r="N81" s="43"/>
      <c r="O81" s="43"/>
      <c r="P81" s="43"/>
      <c r="Q81" s="43"/>
      <c r="R81" s="43"/>
      <c r="S81" s="43"/>
      <c r="T81" s="43"/>
      <c r="U81" s="43"/>
      <c r="V81" s="866"/>
      <c r="W81" s="866"/>
      <c r="X81" s="866"/>
      <c r="Y81" s="866"/>
      <c r="Z81" s="43"/>
    </row>
    <row r="82" spans="3:26" ht="15" customHeight="1">
      <c r="C82" s="3375" t="s">
        <v>2183</v>
      </c>
      <c r="D82" s="3375"/>
      <c r="E82" s="3375"/>
      <c r="F82" s="3375"/>
      <c r="G82" s="3375"/>
      <c r="H82" s="3375"/>
      <c r="I82" s="3375"/>
      <c r="J82" s="3375"/>
      <c r="K82" s="3375"/>
      <c r="L82" s="3375"/>
      <c r="M82" s="3375"/>
      <c r="N82" s="3375"/>
      <c r="O82" s="3375"/>
      <c r="P82" s="3375"/>
      <c r="Q82" s="3375"/>
      <c r="R82" s="3375"/>
      <c r="S82" s="3375"/>
      <c r="T82" s="3375"/>
      <c r="U82" s="3375"/>
      <c r="V82" s="3375"/>
      <c r="W82" s="3375"/>
    </row>
    <row r="83" spans="3:26" ht="15" customHeight="1">
      <c r="C83" s="3375"/>
      <c r="D83" s="3375"/>
      <c r="E83" s="3375"/>
      <c r="F83" s="3375"/>
      <c r="G83" s="3375"/>
      <c r="H83" s="3375"/>
      <c r="I83" s="3375"/>
      <c r="J83" s="3375"/>
      <c r="K83" s="3375"/>
      <c r="L83" s="3375"/>
      <c r="M83" s="3375"/>
      <c r="N83" s="3375"/>
      <c r="O83" s="3375"/>
      <c r="P83" s="3375"/>
      <c r="Q83" s="3375"/>
      <c r="R83" s="3375"/>
      <c r="S83" s="3375"/>
      <c r="T83" s="3375"/>
      <c r="U83" s="3375"/>
      <c r="V83" s="3375"/>
      <c r="W83" s="3375"/>
    </row>
    <row r="84" spans="3:26" ht="15" customHeight="1">
      <c r="C84" s="3375"/>
      <c r="D84" s="3375"/>
      <c r="E84" s="3375"/>
      <c r="F84" s="3375"/>
      <c r="G84" s="3375"/>
      <c r="H84" s="3375"/>
      <c r="I84" s="3375"/>
      <c r="J84" s="3375"/>
      <c r="K84" s="3375"/>
      <c r="L84" s="3375"/>
      <c r="M84" s="3375"/>
      <c r="N84" s="3375"/>
      <c r="O84" s="3375"/>
      <c r="P84" s="3375"/>
      <c r="Q84" s="3375"/>
      <c r="R84" s="3375"/>
      <c r="S84" s="3375"/>
      <c r="T84" s="3375"/>
      <c r="U84" s="3375"/>
      <c r="V84" s="3375"/>
      <c r="W84" s="3375"/>
    </row>
    <row r="85" spans="3:26" ht="15" customHeight="1">
      <c r="C85" s="3375"/>
      <c r="D85" s="3375"/>
      <c r="E85" s="3375"/>
      <c r="F85" s="3375"/>
      <c r="G85" s="3375"/>
      <c r="H85" s="3375"/>
      <c r="I85" s="3375"/>
      <c r="J85" s="3375"/>
      <c r="K85" s="3375"/>
      <c r="L85" s="3375"/>
      <c r="M85" s="3375"/>
      <c r="N85" s="3375"/>
      <c r="O85" s="3375"/>
      <c r="P85" s="3375"/>
      <c r="Q85" s="3375"/>
      <c r="R85" s="3375"/>
      <c r="S85" s="3375"/>
      <c r="T85" s="3375"/>
      <c r="U85" s="3375"/>
      <c r="V85" s="3375"/>
      <c r="W85" s="3375"/>
    </row>
    <row r="86" spans="3:26" ht="15" customHeight="1">
      <c r="C86" s="3375"/>
      <c r="D86" s="3375"/>
      <c r="E86" s="3375"/>
      <c r="F86" s="3375"/>
      <c r="G86" s="3375"/>
      <c r="H86" s="3375"/>
      <c r="I86" s="3375"/>
      <c r="J86" s="3375"/>
      <c r="K86" s="3375"/>
      <c r="L86" s="3375"/>
      <c r="M86" s="3375"/>
      <c r="N86" s="3375"/>
      <c r="O86" s="3375"/>
      <c r="P86" s="3375"/>
      <c r="Q86" s="3375"/>
      <c r="R86" s="3375"/>
      <c r="S86" s="3375"/>
      <c r="T86" s="3375"/>
      <c r="U86" s="3375"/>
      <c r="V86" s="3375"/>
      <c r="W86" s="3375"/>
    </row>
    <row r="87" spans="3:26" ht="15" customHeight="1">
      <c r="C87" s="3375"/>
      <c r="D87" s="3375"/>
      <c r="E87" s="3375"/>
      <c r="F87" s="3375"/>
      <c r="G87" s="3375"/>
      <c r="H87" s="3375"/>
      <c r="I87" s="3375"/>
      <c r="J87" s="3375"/>
      <c r="K87" s="3375"/>
      <c r="L87" s="3375"/>
      <c r="M87" s="3375"/>
      <c r="N87" s="3375"/>
      <c r="O87" s="3375"/>
      <c r="P87" s="3375"/>
      <c r="Q87" s="3375"/>
      <c r="R87" s="3375"/>
      <c r="S87" s="3375"/>
      <c r="T87" s="3375"/>
      <c r="U87" s="3375"/>
      <c r="V87" s="3375"/>
      <c r="W87" s="3375"/>
    </row>
    <row r="88" spans="3:26" ht="15" customHeight="1">
      <c r="C88" s="3375"/>
      <c r="D88" s="3375"/>
      <c r="E88" s="3375"/>
      <c r="F88" s="3375"/>
      <c r="G88" s="3375"/>
      <c r="H88" s="3375"/>
      <c r="I88" s="3375"/>
      <c r="J88" s="3375"/>
      <c r="K88" s="3375"/>
      <c r="L88" s="3375"/>
      <c r="M88" s="3375"/>
      <c r="N88" s="3375"/>
      <c r="O88" s="3375"/>
      <c r="P88" s="3375"/>
      <c r="Q88" s="3375"/>
      <c r="R88" s="3375"/>
      <c r="S88" s="3375"/>
      <c r="T88" s="3375"/>
      <c r="U88" s="3375"/>
      <c r="V88" s="3375"/>
      <c r="W88" s="3375"/>
    </row>
    <row r="89" spans="3:26" ht="15" customHeight="1">
      <c r="C89" s="3375"/>
      <c r="D89" s="3375"/>
      <c r="E89" s="3375"/>
      <c r="F89" s="3375"/>
      <c r="G89" s="3375"/>
      <c r="H89" s="3375"/>
      <c r="I89" s="3375"/>
      <c r="J89" s="3375"/>
      <c r="K89" s="3375"/>
      <c r="L89" s="3375"/>
      <c r="M89" s="3375"/>
      <c r="N89" s="3375"/>
      <c r="O89" s="3375"/>
      <c r="P89" s="3375"/>
      <c r="Q89" s="3375"/>
      <c r="R89" s="3375"/>
      <c r="S89" s="3375"/>
      <c r="T89" s="3375"/>
      <c r="U89" s="3375"/>
      <c r="V89" s="3375"/>
      <c r="W89" s="3375"/>
    </row>
    <row r="90" spans="3:26" ht="15" customHeight="1">
      <c r="C90" s="3375"/>
      <c r="D90" s="3375"/>
      <c r="E90" s="3375"/>
      <c r="F90" s="3375"/>
      <c r="G90" s="3375"/>
      <c r="H90" s="3375"/>
      <c r="I90" s="3375"/>
      <c r="J90" s="3375"/>
      <c r="K90" s="3375"/>
      <c r="L90" s="3375"/>
      <c r="M90" s="3375"/>
      <c r="N90" s="3375"/>
      <c r="O90" s="3375"/>
      <c r="P90" s="3375"/>
      <c r="Q90" s="3375"/>
      <c r="R90" s="3375"/>
      <c r="S90" s="3375"/>
      <c r="T90" s="3375"/>
      <c r="U90" s="3375"/>
      <c r="V90" s="3375"/>
      <c r="W90" s="3375"/>
    </row>
  </sheetData>
  <sheetProtection selectLockedCells="1" selectUnlockedCells="1"/>
  <dataConsolidate/>
  <mergeCells count="129">
    <mergeCell ref="C82:W90"/>
    <mergeCell ref="D79:E79"/>
    <mergeCell ref="G79:I79"/>
    <mergeCell ref="W79:X79"/>
    <mergeCell ref="D80:E80"/>
    <mergeCell ref="G80:I80"/>
    <mergeCell ref="W80:X80"/>
    <mergeCell ref="D77:E77"/>
    <mergeCell ref="G77:I77"/>
    <mergeCell ref="W77:X77"/>
    <mergeCell ref="D78:E78"/>
    <mergeCell ref="G78:I78"/>
    <mergeCell ref="W78:X78"/>
    <mergeCell ref="D75:E75"/>
    <mergeCell ref="G75:I75"/>
    <mergeCell ref="W75:X75"/>
    <mergeCell ref="D76:E76"/>
    <mergeCell ref="G76:I76"/>
    <mergeCell ref="W76:X76"/>
    <mergeCell ref="D73:E73"/>
    <mergeCell ref="G73:I73"/>
    <mergeCell ref="W73:X73"/>
    <mergeCell ref="D74:E74"/>
    <mergeCell ref="G74:I74"/>
    <mergeCell ref="W74:X74"/>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Y39:Y40"/>
    <mergeCell ref="E41:S43"/>
    <mergeCell ref="T41:U43"/>
    <mergeCell ref="V41:V43"/>
    <mergeCell ref="W41:X43"/>
    <mergeCell ref="Y41:Y43"/>
    <mergeCell ref="T34:U34"/>
    <mergeCell ref="W34:X34"/>
    <mergeCell ref="T35:U35"/>
    <mergeCell ref="W35:X35"/>
    <mergeCell ref="T38:U38"/>
    <mergeCell ref="W38:X38"/>
    <mergeCell ref="E31:S33"/>
    <mergeCell ref="T31:U33"/>
    <mergeCell ref="V31:V33"/>
    <mergeCell ref="W31:X33"/>
    <mergeCell ref="Y31:Y33"/>
    <mergeCell ref="T25:U25"/>
    <mergeCell ref="W25:X25"/>
    <mergeCell ref="T28:U28"/>
    <mergeCell ref="W28:X28"/>
    <mergeCell ref="T29:U30"/>
    <mergeCell ref="V29:V30"/>
    <mergeCell ref="W29:X30"/>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s>
  <phoneticPr fontId="1"/>
  <dataValidations count="1">
    <dataValidation type="whole" operator="equal" allowBlank="1" showInputMessage="1" showErrorMessage="1" errorTitle="エラー" error="合計値が正しくありません。" sqref="T19:U20 W39:X40 T29:U30 W29:X30 T39:U40 W19:X20" xr:uid="{443D3EE8-A3DA-465C-B16C-C2EA2DC45704}">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2D38B-EA1E-4115-8C57-B438FF68B025}">
  <sheetPr>
    <tabColor theme="9" tint="0.59999389629810485"/>
  </sheetPr>
  <dimension ref="A2:Z90"/>
  <sheetViews>
    <sheetView topLeftCell="A4" zoomScaleNormal="100" workbookViewId="0">
      <selection activeCell="H7" sqref="H7:U7"/>
    </sheetView>
  </sheetViews>
  <sheetFormatPr defaultColWidth="3.625" defaultRowHeight="15" customHeight="1"/>
  <cols>
    <col min="1" max="1" width="2.25" style="654" customWidth="1"/>
    <col min="2" max="2" width="2.875" style="654" customWidth="1"/>
    <col min="3" max="3" width="4" style="654" customWidth="1"/>
    <col min="4" max="4" width="1.5" style="654" customWidth="1"/>
    <col min="5" max="5" width="3.5" style="654" customWidth="1"/>
    <col min="6" max="17" width="3.625" style="654" customWidth="1"/>
    <col min="18" max="19" width="4.25" style="654" customWidth="1"/>
    <col min="20" max="21" width="3.875" style="654" customWidth="1"/>
    <col min="22" max="24" width="3.875" style="604" customWidth="1"/>
    <col min="25" max="25" width="4.25" style="604" customWidth="1"/>
    <col min="26" max="26" width="2.125" style="654" customWidth="1"/>
    <col min="27" max="16384" width="3.625" style="654"/>
  </cols>
  <sheetData>
    <row r="2" spans="1:26" ht="15" customHeight="1">
      <c r="A2" s="817" t="s">
        <v>2142</v>
      </c>
    </row>
    <row r="3" spans="1:26" ht="9.75" customHeight="1"/>
    <row r="4" spans="1:26" ht="24">
      <c r="A4" s="3316" t="s">
        <v>506</v>
      </c>
      <c r="B4" s="3316"/>
      <c r="C4" s="3316"/>
      <c r="D4" s="3316"/>
      <c r="E4" s="3316"/>
      <c r="F4" s="3316"/>
      <c r="G4" s="3316"/>
      <c r="H4" s="3316"/>
      <c r="I4" s="3316"/>
      <c r="J4" s="3316"/>
      <c r="K4" s="3316"/>
      <c r="L4" s="3316"/>
      <c r="M4" s="3316"/>
      <c r="N4" s="3316"/>
      <c r="O4" s="3316"/>
      <c r="P4" s="3316"/>
      <c r="Q4" s="3316"/>
      <c r="R4" s="3316"/>
      <c r="S4" s="3316"/>
      <c r="T4" s="3316"/>
      <c r="U4" s="3316"/>
      <c r="V4" s="3316"/>
      <c r="W4" s="3316"/>
      <c r="X4" s="3316"/>
      <c r="Y4" s="3316"/>
      <c r="Z4" s="3316"/>
    </row>
    <row r="6" spans="1:26" ht="17.25" customHeight="1">
      <c r="B6" s="3236" t="s">
        <v>420</v>
      </c>
      <c r="C6" s="3237"/>
      <c r="D6" s="3237"/>
      <c r="E6" s="3237"/>
      <c r="F6" s="3237"/>
      <c r="G6" s="3238"/>
      <c r="H6" s="2243"/>
      <c r="I6" s="2243"/>
      <c r="J6" s="2243"/>
      <c r="K6" s="2243"/>
      <c r="L6" s="2243"/>
      <c r="M6" s="2243"/>
      <c r="N6" s="2243"/>
      <c r="O6" s="2243"/>
      <c r="P6" s="2243"/>
      <c r="Q6" s="2243"/>
      <c r="R6" s="2243"/>
      <c r="S6" s="2243"/>
      <c r="T6" s="2243"/>
      <c r="U6" s="2243"/>
    </row>
    <row r="7" spans="1:26" ht="17.25" customHeight="1">
      <c r="B7" s="3236" t="s">
        <v>501</v>
      </c>
      <c r="C7" s="3237"/>
      <c r="D7" s="3237"/>
      <c r="E7" s="3237"/>
      <c r="F7" s="3237"/>
      <c r="G7" s="3238"/>
      <c r="H7" s="3415"/>
      <c r="I7" s="3416"/>
      <c r="J7" s="3416"/>
      <c r="K7" s="3416"/>
      <c r="L7" s="3416"/>
      <c r="M7" s="3416"/>
      <c r="N7" s="3416"/>
      <c r="O7" s="3416"/>
      <c r="P7" s="3416"/>
      <c r="Q7" s="3416"/>
      <c r="R7" s="3416"/>
      <c r="S7" s="3416"/>
      <c r="T7" s="3416"/>
      <c r="U7" s="3417"/>
    </row>
    <row r="8" spans="1:26" ht="17.25" customHeight="1">
      <c r="B8" s="3236" t="s">
        <v>423</v>
      </c>
      <c r="C8" s="3237"/>
      <c r="D8" s="3237"/>
      <c r="E8" s="3237"/>
      <c r="F8" s="3237"/>
      <c r="G8" s="3238"/>
      <c r="H8" s="2243"/>
      <c r="I8" s="2243"/>
      <c r="J8" s="2243"/>
      <c r="K8" s="2243"/>
      <c r="L8" s="2243"/>
      <c r="M8" s="2243"/>
      <c r="N8" s="2243"/>
      <c r="O8" s="2243"/>
      <c r="P8" s="2243"/>
      <c r="Q8" s="2243"/>
      <c r="R8" s="2243"/>
      <c r="S8" s="2243"/>
      <c r="T8" s="2243"/>
      <c r="U8" s="2243"/>
    </row>
    <row r="9" spans="1:26" ht="15" customHeight="1">
      <c r="B9" s="818" t="s">
        <v>1621</v>
      </c>
    </row>
    <row r="11" spans="1:26" ht="24.75" customHeight="1">
      <c r="B11" s="819" t="s">
        <v>2143</v>
      </c>
      <c r="C11" s="819"/>
      <c r="D11" s="819"/>
      <c r="E11" s="819"/>
      <c r="F11" s="819"/>
      <c r="G11" s="819"/>
      <c r="H11" s="819"/>
      <c r="I11" s="820"/>
      <c r="J11" s="821"/>
      <c r="K11" s="820"/>
      <c r="L11" s="821"/>
      <c r="M11" s="820"/>
      <c r="N11" s="821"/>
      <c r="O11" s="819"/>
      <c r="P11" s="819"/>
      <c r="Q11" s="819"/>
      <c r="R11" s="819"/>
      <c r="S11" s="819"/>
      <c r="T11" s="819"/>
      <c r="U11" s="819"/>
      <c r="V11" s="822"/>
      <c r="W11" s="822"/>
      <c r="X11" s="823"/>
      <c r="Y11" s="823"/>
      <c r="Z11" s="817"/>
    </row>
    <row r="12" spans="1:26" ht="15" customHeight="1">
      <c r="B12" s="820"/>
      <c r="C12" s="3325" t="s">
        <v>507</v>
      </c>
      <c r="D12" s="3325"/>
      <c r="E12" s="3325"/>
      <c r="F12" s="3325"/>
      <c r="G12" s="3325"/>
      <c r="H12" s="3325"/>
      <c r="I12" s="3325"/>
      <c r="J12" s="3325"/>
      <c r="K12" s="3325"/>
      <c r="L12" s="3325"/>
      <c r="M12" s="3325"/>
      <c r="N12" s="3325"/>
      <c r="O12" s="3325"/>
      <c r="P12" s="3325"/>
      <c r="Q12" s="3325"/>
      <c r="R12" s="3325"/>
      <c r="S12" s="3325"/>
      <c r="T12" s="3325"/>
      <c r="U12" s="3325"/>
      <c r="V12" s="3325"/>
      <c r="W12" s="3325"/>
      <c r="X12" s="824"/>
    </row>
    <row r="13" spans="1:26" ht="15" customHeight="1">
      <c r="B13" s="820"/>
      <c r="C13" s="3325"/>
      <c r="D13" s="3325"/>
      <c r="E13" s="3325"/>
      <c r="F13" s="3325"/>
      <c r="G13" s="3325"/>
      <c r="H13" s="3325"/>
      <c r="I13" s="3325"/>
      <c r="J13" s="3325"/>
      <c r="K13" s="3325"/>
      <c r="L13" s="3325"/>
      <c r="M13" s="3325"/>
      <c r="N13" s="3325"/>
      <c r="O13" s="3325"/>
      <c r="P13" s="3325"/>
      <c r="Q13" s="3325"/>
      <c r="R13" s="3325"/>
      <c r="S13" s="3325"/>
      <c r="T13" s="3325"/>
      <c r="U13" s="3325"/>
      <c r="V13" s="3325"/>
      <c r="W13" s="3325"/>
      <c r="X13" s="824"/>
    </row>
    <row r="14" spans="1:26" ht="15" customHeight="1">
      <c r="B14" s="820"/>
      <c r="C14" s="3325"/>
      <c r="D14" s="3325"/>
      <c r="E14" s="3325"/>
      <c r="F14" s="3325"/>
      <c r="G14" s="3325"/>
      <c r="H14" s="3325"/>
      <c r="I14" s="3325"/>
      <c r="J14" s="3325"/>
      <c r="K14" s="3325"/>
      <c r="L14" s="3325"/>
      <c r="M14" s="3325"/>
      <c r="N14" s="3325"/>
      <c r="O14" s="3325"/>
      <c r="P14" s="3325"/>
      <c r="Q14" s="3325"/>
      <c r="R14" s="3325"/>
      <c r="S14" s="3325"/>
      <c r="T14" s="3325"/>
      <c r="U14" s="3325"/>
      <c r="V14" s="3325"/>
      <c r="W14" s="3325"/>
      <c r="X14" s="824"/>
    </row>
    <row r="15" spans="1:26" ht="15" customHeight="1">
      <c r="B15" s="820"/>
      <c r="C15" s="3325"/>
      <c r="D15" s="3325"/>
      <c r="E15" s="3325"/>
      <c r="F15" s="3325"/>
      <c r="G15" s="3325"/>
      <c r="H15" s="3325"/>
      <c r="I15" s="3325"/>
      <c r="J15" s="3325"/>
      <c r="K15" s="3325"/>
      <c r="L15" s="3325"/>
      <c r="M15" s="3325"/>
      <c r="N15" s="3325"/>
      <c r="O15" s="3325"/>
      <c r="P15" s="3325"/>
      <c r="Q15" s="3325"/>
      <c r="R15" s="3325"/>
      <c r="S15" s="3325"/>
      <c r="T15" s="3325"/>
      <c r="U15" s="3325"/>
      <c r="V15" s="3325"/>
      <c r="W15" s="3325"/>
      <c r="X15" s="824"/>
    </row>
    <row r="16" spans="1:26" ht="12" customHeight="1">
      <c r="B16" s="825"/>
      <c r="C16" s="826"/>
      <c r="D16" s="826"/>
      <c r="E16" s="826"/>
      <c r="F16" s="826"/>
      <c r="G16" s="826"/>
      <c r="H16" s="826"/>
      <c r="I16" s="826"/>
      <c r="J16" s="826"/>
      <c r="K16" s="826"/>
      <c r="L16" s="826"/>
      <c r="M16" s="826"/>
      <c r="N16" s="826"/>
      <c r="O16" s="826"/>
      <c r="P16" s="826"/>
      <c r="Q16" s="826"/>
      <c r="R16" s="826"/>
      <c r="S16" s="826"/>
      <c r="T16" s="3326" t="s">
        <v>2144</v>
      </c>
      <c r="U16" s="3326"/>
      <c r="V16" s="3327"/>
      <c r="W16" s="3330" t="s">
        <v>2145</v>
      </c>
      <c r="X16" s="3326"/>
      <c r="Y16" s="3327"/>
      <c r="Z16" s="827"/>
    </row>
    <row r="17" spans="2:26" ht="18" customHeight="1" thickBot="1">
      <c r="B17" s="828"/>
      <c r="C17" s="829" t="s">
        <v>2146</v>
      </c>
      <c r="D17" s="830"/>
      <c r="E17" s="830"/>
      <c r="F17" s="830"/>
      <c r="G17" s="830"/>
      <c r="H17" s="830"/>
      <c r="I17" s="830"/>
      <c r="J17" s="830"/>
      <c r="K17" s="830"/>
      <c r="L17" s="830"/>
      <c r="M17" s="830"/>
      <c r="N17" s="830"/>
      <c r="O17" s="830"/>
      <c r="P17" s="830"/>
      <c r="Q17" s="830"/>
      <c r="R17" s="830"/>
      <c r="S17" s="830"/>
      <c r="T17" s="3328"/>
      <c r="U17" s="3328"/>
      <c r="V17" s="3329"/>
      <c r="W17" s="3331"/>
      <c r="X17" s="3328"/>
      <c r="Y17" s="3329"/>
      <c r="Z17" s="827"/>
    </row>
    <row r="18" spans="2:26" ht="18" customHeight="1">
      <c r="B18" s="828"/>
      <c r="C18" s="831" t="s">
        <v>2147</v>
      </c>
      <c r="D18" s="831"/>
      <c r="E18" s="831"/>
      <c r="F18" s="831"/>
      <c r="G18" s="831"/>
      <c r="H18" s="831"/>
      <c r="I18" s="831"/>
      <c r="J18" s="832"/>
      <c r="K18" s="831"/>
      <c r="L18" s="831"/>
      <c r="M18" s="832"/>
      <c r="N18" s="832"/>
      <c r="O18" s="831"/>
      <c r="P18" s="831"/>
      <c r="Q18" s="831"/>
      <c r="R18" s="832"/>
      <c r="S18" s="833"/>
      <c r="T18" s="3332"/>
      <c r="U18" s="3333"/>
      <c r="V18" s="834" t="s">
        <v>1225</v>
      </c>
      <c r="W18" s="3332"/>
      <c r="X18" s="3333"/>
      <c r="Y18" s="835" t="s">
        <v>1225</v>
      </c>
      <c r="Z18" s="827"/>
    </row>
    <row r="19" spans="2:26" ht="18" customHeight="1">
      <c r="B19" s="828"/>
      <c r="C19" s="836"/>
      <c r="D19" s="830" t="s">
        <v>2148</v>
      </c>
      <c r="E19" s="830"/>
      <c r="F19" s="830"/>
      <c r="G19" s="830"/>
      <c r="H19" s="830"/>
      <c r="I19" s="830"/>
      <c r="J19" s="830"/>
      <c r="K19" s="830"/>
      <c r="L19" s="830"/>
      <c r="M19" s="830"/>
      <c r="N19" s="830"/>
      <c r="O19" s="830"/>
      <c r="P19" s="830"/>
      <c r="Q19" s="830"/>
      <c r="R19" s="830"/>
      <c r="S19" s="830"/>
      <c r="T19" s="3334"/>
      <c r="U19" s="3335"/>
      <c r="V19" s="3338" t="s">
        <v>1225</v>
      </c>
      <c r="W19" s="3334"/>
      <c r="X19" s="3335"/>
      <c r="Y19" s="3320" t="s">
        <v>1225</v>
      </c>
      <c r="Z19" s="827"/>
    </row>
    <row r="20" spans="2:26" ht="18" customHeight="1">
      <c r="B20" s="828"/>
      <c r="C20" s="837"/>
      <c r="D20" s="829" t="s">
        <v>2149</v>
      </c>
      <c r="E20" s="831"/>
      <c r="F20" s="831"/>
      <c r="G20" s="831"/>
      <c r="H20" s="831"/>
      <c r="I20" s="831"/>
      <c r="J20" s="831"/>
      <c r="K20" s="831"/>
      <c r="L20" s="831"/>
      <c r="M20" s="831"/>
      <c r="N20" s="831"/>
      <c r="O20" s="831"/>
      <c r="P20" s="831"/>
      <c r="Q20" s="831"/>
      <c r="R20" s="831"/>
      <c r="S20" s="833"/>
      <c r="T20" s="3336"/>
      <c r="U20" s="3337"/>
      <c r="V20" s="3339"/>
      <c r="W20" s="3336"/>
      <c r="X20" s="3337"/>
      <c r="Y20" s="3322"/>
      <c r="Z20" s="827"/>
    </row>
    <row r="21" spans="2:26" ht="18" customHeight="1">
      <c r="B21" s="828"/>
      <c r="C21" s="838"/>
      <c r="D21" s="839"/>
      <c r="E21" s="3340" t="s">
        <v>2150</v>
      </c>
      <c r="F21" s="3341"/>
      <c r="G21" s="3341"/>
      <c r="H21" s="3341"/>
      <c r="I21" s="3341"/>
      <c r="J21" s="3341"/>
      <c r="K21" s="3341"/>
      <c r="L21" s="3341"/>
      <c r="M21" s="3341"/>
      <c r="N21" s="3341"/>
      <c r="O21" s="3341"/>
      <c r="P21" s="3341"/>
      <c r="Q21" s="3341"/>
      <c r="R21" s="3341"/>
      <c r="S21" s="3342"/>
      <c r="T21" s="3334"/>
      <c r="U21" s="3335"/>
      <c r="V21" s="3338" t="s">
        <v>1225</v>
      </c>
      <c r="W21" s="3334"/>
      <c r="X21" s="3335"/>
      <c r="Y21" s="3320" t="s">
        <v>1225</v>
      </c>
      <c r="Z21" s="827"/>
    </row>
    <row r="22" spans="2:26" ht="18" customHeight="1">
      <c r="B22" s="828"/>
      <c r="C22" s="838"/>
      <c r="D22" s="839"/>
      <c r="E22" s="3343"/>
      <c r="F22" s="3344"/>
      <c r="G22" s="3344"/>
      <c r="H22" s="3344"/>
      <c r="I22" s="3344"/>
      <c r="J22" s="3344"/>
      <c r="K22" s="3344"/>
      <c r="L22" s="3344"/>
      <c r="M22" s="3344"/>
      <c r="N22" s="3344"/>
      <c r="O22" s="3344"/>
      <c r="P22" s="3344"/>
      <c r="Q22" s="3344"/>
      <c r="R22" s="3344"/>
      <c r="S22" s="3345"/>
      <c r="T22" s="3346"/>
      <c r="U22" s="3347"/>
      <c r="V22" s="3348"/>
      <c r="W22" s="3346"/>
      <c r="X22" s="3347"/>
      <c r="Y22" s="3321"/>
      <c r="Z22" s="827"/>
    </row>
    <row r="23" spans="2:26" ht="18" customHeight="1">
      <c r="B23" s="828"/>
      <c r="C23" s="838"/>
      <c r="D23" s="839"/>
      <c r="E23" s="3343"/>
      <c r="F23" s="3344"/>
      <c r="G23" s="3344"/>
      <c r="H23" s="3344"/>
      <c r="I23" s="3344"/>
      <c r="J23" s="3344"/>
      <c r="K23" s="3344"/>
      <c r="L23" s="3344"/>
      <c r="M23" s="3344"/>
      <c r="N23" s="3344"/>
      <c r="O23" s="3344"/>
      <c r="P23" s="3344"/>
      <c r="Q23" s="3344"/>
      <c r="R23" s="3344"/>
      <c r="S23" s="3345"/>
      <c r="T23" s="3336"/>
      <c r="U23" s="3337"/>
      <c r="V23" s="3339"/>
      <c r="W23" s="3336"/>
      <c r="X23" s="3337"/>
      <c r="Y23" s="3322"/>
      <c r="Z23" s="827"/>
    </row>
    <row r="24" spans="2:26" ht="18" customHeight="1">
      <c r="B24" s="828"/>
      <c r="C24" s="837"/>
      <c r="D24" s="839"/>
      <c r="E24" s="840"/>
      <c r="F24" s="841" t="s">
        <v>2151</v>
      </c>
      <c r="G24" s="842"/>
      <c r="H24" s="842"/>
      <c r="I24" s="842"/>
      <c r="J24" s="842"/>
      <c r="K24" s="842"/>
      <c r="L24" s="842"/>
      <c r="M24" s="842"/>
      <c r="N24" s="842"/>
      <c r="O24" s="842"/>
      <c r="P24" s="842"/>
      <c r="Q24" s="842"/>
      <c r="R24" s="842"/>
      <c r="S24" s="843"/>
      <c r="T24" s="3323"/>
      <c r="U24" s="3324"/>
      <c r="V24" s="844" t="s">
        <v>1225</v>
      </c>
      <c r="W24" s="3323"/>
      <c r="X24" s="3324"/>
      <c r="Y24" s="845" t="s">
        <v>1225</v>
      </c>
      <c r="Z24" s="827"/>
    </row>
    <row r="25" spans="2:26" ht="18" customHeight="1" thickBot="1">
      <c r="B25" s="846"/>
      <c r="C25" s="847"/>
      <c r="D25" s="848"/>
      <c r="E25" s="847" t="s">
        <v>2152</v>
      </c>
      <c r="F25" s="831"/>
      <c r="G25" s="831"/>
      <c r="H25" s="831"/>
      <c r="I25" s="831"/>
      <c r="J25" s="831"/>
      <c r="K25" s="831"/>
      <c r="L25" s="831"/>
      <c r="M25" s="831"/>
      <c r="N25" s="831"/>
      <c r="O25" s="831"/>
      <c r="P25" s="831"/>
      <c r="Q25" s="831"/>
      <c r="R25" s="831"/>
      <c r="S25" s="833"/>
      <c r="T25" s="3349"/>
      <c r="U25" s="3350"/>
      <c r="V25" s="849" t="s">
        <v>1225</v>
      </c>
      <c r="W25" s="3349"/>
      <c r="X25" s="3350"/>
      <c r="Y25" s="850" t="s">
        <v>1225</v>
      </c>
      <c r="Z25" s="827"/>
    </row>
    <row r="26" spans="2:26" ht="9" customHeight="1">
      <c r="B26" s="828"/>
      <c r="C26" s="830"/>
      <c r="D26" s="830"/>
      <c r="E26" s="830"/>
      <c r="F26" s="830"/>
      <c r="G26" s="830"/>
      <c r="H26" s="830"/>
      <c r="I26" s="830"/>
      <c r="J26" s="830"/>
      <c r="K26" s="830"/>
      <c r="L26" s="830"/>
      <c r="M26" s="830"/>
      <c r="N26" s="830"/>
      <c r="O26" s="830"/>
      <c r="P26" s="830"/>
      <c r="Q26" s="830"/>
      <c r="R26" s="830"/>
      <c r="S26" s="830"/>
      <c r="T26" s="851"/>
      <c r="U26" s="851"/>
      <c r="V26" s="852"/>
      <c r="W26" s="853"/>
      <c r="X26" s="854"/>
      <c r="Y26" s="855"/>
      <c r="Z26" s="827"/>
    </row>
    <row r="27" spans="2:26" ht="17.25" customHeight="1" thickBot="1">
      <c r="B27" s="828"/>
      <c r="C27" s="829" t="s">
        <v>2153</v>
      </c>
      <c r="D27" s="830"/>
      <c r="E27" s="830"/>
      <c r="F27" s="830"/>
      <c r="G27" s="830"/>
      <c r="H27" s="830"/>
      <c r="I27" s="830"/>
      <c r="J27" s="830"/>
      <c r="K27" s="830"/>
      <c r="L27" s="830"/>
      <c r="M27" s="830"/>
      <c r="N27" s="830"/>
      <c r="O27" s="830"/>
      <c r="P27" s="830"/>
      <c r="Q27" s="830"/>
      <c r="R27" s="830"/>
      <c r="S27" s="830"/>
      <c r="T27" s="851"/>
      <c r="U27" s="851"/>
      <c r="V27" s="852"/>
      <c r="W27" s="856"/>
      <c r="X27" s="854"/>
      <c r="Y27" s="855"/>
      <c r="Z27" s="827"/>
    </row>
    <row r="28" spans="2:26" ht="18" customHeight="1">
      <c r="B28" s="828"/>
      <c r="C28" s="830" t="s">
        <v>2154</v>
      </c>
      <c r="D28" s="830"/>
      <c r="E28" s="830"/>
      <c r="F28" s="830"/>
      <c r="G28" s="830"/>
      <c r="H28" s="830"/>
      <c r="I28" s="830"/>
      <c r="J28" s="830"/>
      <c r="K28" s="830"/>
      <c r="L28" s="830"/>
      <c r="M28" s="830"/>
      <c r="N28" s="830"/>
      <c r="O28" s="830"/>
      <c r="P28" s="830"/>
      <c r="Q28" s="830"/>
      <c r="R28" s="830"/>
      <c r="S28" s="830"/>
      <c r="T28" s="3332"/>
      <c r="U28" s="3333"/>
      <c r="V28" s="834" t="s">
        <v>1225</v>
      </c>
      <c r="W28" s="3332"/>
      <c r="X28" s="3333"/>
      <c r="Y28" s="835" t="s">
        <v>1225</v>
      </c>
      <c r="Z28" s="827"/>
    </row>
    <row r="29" spans="2:26" ht="18" customHeight="1">
      <c r="B29" s="828"/>
      <c r="C29" s="836"/>
      <c r="D29" s="857" t="s">
        <v>2155</v>
      </c>
      <c r="E29" s="857"/>
      <c r="F29" s="857"/>
      <c r="G29" s="857"/>
      <c r="H29" s="857"/>
      <c r="I29" s="857"/>
      <c r="J29" s="857"/>
      <c r="K29" s="857"/>
      <c r="L29" s="857"/>
      <c r="M29" s="857"/>
      <c r="N29" s="857"/>
      <c r="O29" s="857"/>
      <c r="P29" s="857"/>
      <c r="Q29" s="857"/>
      <c r="R29" s="857"/>
      <c r="S29" s="858"/>
      <c r="T29" s="3334"/>
      <c r="U29" s="3335"/>
      <c r="V29" s="3338" t="s">
        <v>1225</v>
      </c>
      <c r="W29" s="3334"/>
      <c r="X29" s="3335"/>
      <c r="Y29" s="3320" t="s">
        <v>1225</v>
      </c>
      <c r="Z29" s="827"/>
    </row>
    <row r="30" spans="2:26" ht="18" customHeight="1">
      <c r="B30" s="828"/>
      <c r="C30" s="837"/>
      <c r="D30" s="829" t="s">
        <v>2149</v>
      </c>
      <c r="E30" s="831"/>
      <c r="F30" s="831"/>
      <c r="G30" s="831"/>
      <c r="H30" s="831"/>
      <c r="I30" s="831"/>
      <c r="J30" s="831"/>
      <c r="K30" s="831"/>
      <c r="L30" s="831"/>
      <c r="M30" s="831"/>
      <c r="N30" s="831"/>
      <c r="O30" s="831"/>
      <c r="P30" s="831"/>
      <c r="Q30" s="831"/>
      <c r="R30" s="831"/>
      <c r="S30" s="833"/>
      <c r="T30" s="3336"/>
      <c r="U30" s="3337"/>
      <c r="V30" s="3339"/>
      <c r="W30" s="3336"/>
      <c r="X30" s="3337"/>
      <c r="Y30" s="3322"/>
      <c r="Z30" s="827"/>
    </row>
    <row r="31" spans="2:26" ht="18" customHeight="1">
      <c r="B31" s="828"/>
      <c r="C31" s="838"/>
      <c r="D31" s="839"/>
      <c r="E31" s="3340" t="s">
        <v>2156</v>
      </c>
      <c r="F31" s="3341"/>
      <c r="G31" s="3341"/>
      <c r="H31" s="3341"/>
      <c r="I31" s="3341"/>
      <c r="J31" s="3341"/>
      <c r="K31" s="3341"/>
      <c r="L31" s="3341"/>
      <c r="M31" s="3341"/>
      <c r="N31" s="3341"/>
      <c r="O31" s="3341"/>
      <c r="P31" s="3341"/>
      <c r="Q31" s="3341"/>
      <c r="R31" s="3341"/>
      <c r="S31" s="3342"/>
      <c r="T31" s="3334"/>
      <c r="U31" s="3335"/>
      <c r="V31" s="3338" t="s">
        <v>1225</v>
      </c>
      <c r="W31" s="3334"/>
      <c r="X31" s="3335"/>
      <c r="Y31" s="3320" t="s">
        <v>1225</v>
      </c>
      <c r="Z31" s="827"/>
    </row>
    <row r="32" spans="2:26" ht="18" customHeight="1">
      <c r="B32" s="828"/>
      <c r="C32" s="838"/>
      <c r="D32" s="839"/>
      <c r="E32" s="3343"/>
      <c r="F32" s="3344"/>
      <c r="G32" s="3344"/>
      <c r="H32" s="3344"/>
      <c r="I32" s="3344"/>
      <c r="J32" s="3344"/>
      <c r="K32" s="3344"/>
      <c r="L32" s="3344"/>
      <c r="M32" s="3344"/>
      <c r="N32" s="3344"/>
      <c r="O32" s="3344"/>
      <c r="P32" s="3344"/>
      <c r="Q32" s="3344"/>
      <c r="R32" s="3344"/>
      <c r="S32" s="3345"/>
      <c r="T32" s="3346"/>
      <c r="U32" s="3347"/>
      <c r="V32" s="3348"/>
      <c r="W32" s="3346"/>
      <c r="X32" s="3347"/>
      <c r="Y32" s="3321"/>
      <c r="Z32" s="827"/>
    </row>
    <row r="33" spans="2:26" ht="18" customHeight="1">
      <c r="B33" s="828"/>
      <c r="C33" s="838"/>
      <c r="D33" s="839"/>
      <c r="E33" s="3343"/>
      <c r="F33" s="3344"/>
      <c r="G33" s="3344"/>
      <c r="H33" s="3344"/>
      <c r="I33" s="3344"/>
      <c r="J33" s="3344"/>
      <c r="K33" s="3344"/>
      <c r="L33" s="3344"/>
      <c r="M33" s="3344"/>
      <c r="N33" s="3344"/>
      <c r="O33" s="3344"/>
      <c r="P33" s="3344"/>
      <c r="Q33" s="3344"/>
      <c r="R33" s="3344"/>
      <c r="S33" s="3345"/>
      <c r="T33" s="3336"/>
      <c r="U33" s="3337"/>
      <c r="V33" s="3339"/>
      <c r="W33" s="3336"/>
      <c r="X33" s="3337"/>
      <c r="Y33" s="3322"/>
      <c r="Z33" s="827"/>
    </row>
    <row r="34" spans="2:26" ht="18" customHeight="1">
      <c r="B34" s="828"/>
      <c r="C34" s="837"/>
      <c r="D34" s="839"/>
      <c r="E34" s="840"/>
      <c r="F34" s="841" t="s">
        <v>2151</v>
      </c>
      <c r="G34" s="842"/>
      <c r="H34" s="842"/>
      <c r="I34" s="842"/>
      <c r="J34" s="842"/>
      <c r="K34" s="842"/>
      <c r="L34" s="842"/>
      <c r="M34" s="842"/>
      <c r="N34" s="842"/>
      <c r="O34" s="842"/>
      <c r="P34" s="842"/>
      <c r="Q34" s="842"/>
      <c r="R34" s="842"/>
      <c r="S34" s="843"/>
      <c r="T34" s="3323"/>
      <c r="U34" s="3324"/>
      <c r="V34" s="844" t="s">
        <v>1225</v>
      </c>
      <c r="W34" s="3323"/>
      <c r="X34" s="3324"/>
      <c r="Y34" s="845" t="s">
        <v>1225</v>
      </c>
      <c r="Z34" s="827"/>
    </row>
    <row r="35" spans="2:26" ht="18" customHeight="1" thickBot="1">
      <c r="B35" s="846"/>
      <c r="C35" s="847"/>
      <c r="D35" s="848"/>
      <c r="E35" s="831" t="s">
        <v>2152</v>
      </c>
      <c r="F35" s="831"/>
      <c r="G35" s="831"/>
      <c r="H35" s="831"/>
      <c r="I35" s="831"/>
      <c r="J35" s="831"/>
      <c r="K35" s="831"/>
      <c r="L35" s="831"/>
      <c r="M35" s="831"/>
      <c r="N35" s="831"/>
      <c r="O35" s="831"/>
      <c r="P35" s="831"/>
      <c r="Q35" s="831"/>
      <c r="R35" s="831"/>
      <c r="S35" s="833"/>
      <c r="T35" s="3349"/>
      <c r="U35" s="3350"/>
      <c r="V35" s="849" t="s">
        <v>1225</v>
      </c>
      <c r="W35" s="3349"/>
      <c r="X35" s="3350"/>
      <c r="Y35" s="850" t="s">
        <v>1225</v>
      </c>
      <c r="Z35" s="827"/>
    </row>
    <row r="36" spans="2:26" ht="9" customHeight="1">
      <c r="B36" s="828"/>
      <c r="C36" s="830"/>
      <c r="D36" s="830"/>
      <c r="E36" s="830"/>
      <c r="F36" s="830"/>
      <c r="G36" s="830"/>
      <c r="H36" s="830"/>
      <c r="I36" s="830"/>
      <c r="J36" s="830"/>
      <c r="K36" s="830"/>
      <c r="L36" s="830"/>
      <c r="M36" s="830"/>
      <c r="N36" s="830"/>
      <c r="O36" s="830"/>
      <c r="P36" s="830"/>
      <c r="Q36" s="830"/>
      <c r="R36" s="830"/>
      <c r="S36" s="830"/>
      <c r="T36" s="851"/>
      <c r="U36" s="851"/>
      <c r="V36" s="852"/>
      <c r="W36" s="853"/>
      <c r="X36" s="854"/>
      <c r="Y36" s="855"/>
      <c r="Z36" s="827"/>
    </row>
    <row r="37" spans="2:26" ht="17.25" customHeight="1" thickBot="1">
      <c r="B37" s="859"/>
      <c r="C37" s="829" t="s">
        <v>2157</v>
      </c>
      <c r="D37" s="830"/>
      <c r="E37" s="830"/>
      <c r="F37" s="830"/>
      <c r="G37" s="830"/>
      <c r="H37" s="830"/>
      <c r="I37" s="830"/>
      <c r="J37" s="860"/>
      <c r="K37" s="860"/>
      <c r="L37" s="830"/>
      <c r="M37" s="830"/>
      <c r="N37" s="830"/>
      <c r="O37" s="830"/>
      <c r="P37" s="830"/>
      <c r="Q37" s="830"/>
      <c r="R37" s="830"/>
      <c r="S37" s="830"/>
      <c r="T37" s="851"/>
      <c r="U37" s="851"/>
      <c r="V37" s="852"/>
      <c r="W37" s="861"/>
      <c r="X37" s="851"/>
      <c r="Y37" s="862"/>
      <c r="Z37" s="827"/>
    </row>
    <row r="38" spans="2:26" ht="18" customHeight="1">
      <c r="B38" s="859"/>
      <c r="C38" s="830" t="s">
        <v>2158</v>
      </c>
      <c r="D38" s="830"/>
      <c r="E38" s="830"/>
      <c r="F38" s="830"/>
      <c r="G38" s="830"/>
      <c r="H38" s="830"/>
      <c r="I38" s="830"/>
      <c r="J38" s="860"/>
      <c r="K38" s="860"/>
      <c r="L38" s="830"/>
      <c r="M38" s="830"/>
      <c r="N38" s="830"/>
      <c r="O38" s="830"/>
      <c r="P38" s="830"/>
      <c r="Q38" s="830"/>
      <c r="R38" s="830"/>
      <c r="S38" s="830"/>
      <c r="T38" s="3332"/>
      <c r="U38" s="3333"/>
      <c r="V38" s="834" t="s">
        <v>1225</v>
      </c>
      <c r="W38" s="3332"/>
      <c r="X38" s="3333"/>
      <c r="Y38" s="835" t="s">
        <v>1225</v>
      </c>
      <c r="Z38" s="827"/>
    </row>
    <row r="39" spans="2:26" ht="18" customHeight="1">
      <c r="B39" s="859"/>
      <c r="C39" s="836"/>
      <c r="D39" s="857" t="s">
        <v>2159</v>
      </c>
      <c r="E39" s="857"/>
      <c r="F39" s="857"/>
      <c r="G39" s="857"/>
      <c r="H39" s="857"/>
      <c r="I39" s="857"/>
      <c r="J39" s="863"/>
      <c r="K39" s="863"/>
      <c r="L39" s="857"/>
      <c r="M39" s="857"/>
      <c r="N39" s="857"/>
      <c r="O39" s="857"/>
      <c r="P39" s="857"/>
      <c r="Q39" s="857"/>
      <c r="R39" s="857"/>
      <c r="S39" s="858"/>
      <c r="T39" s="3334"/>
      <c r="U39" s="3335"/>
      <c r="V39" s="3338" t="s">
        <v>1225</v>
      </c>
      <c r="W39" s="3334"/>
      <c r="X39" s="3335"/>
      <c r="Y39" s="3320" t="s">
        <v>1225</v>
      </c>
      <c r="Z39" s="827"/>
    </row>
    <row r="40" spans="2:26" ht="18" customHeight="1">
      <c r="B40" s="828"/>
      <c r="C40" s="837"/>
      <c r="D40" s="829" t="s">
        <v>2149</v>
      </c>
      <c r="E40" s="831"/>
      <c r="F40" s="831"/>
      <c r="G40" s="831"/>
      <c r="H40" s="831"/>
      <c r="I40" s="831"/>
      <c r="J40" s="831"/>
      <c r="K40" s="831"/>
      <c r="L40" s="831"/>
      <c r="M40" s="831"/>
      <c r="N40" s="831"/>
      <c r="O40" s="831"/>
      <c r="P40" s="831"/>
      <c r="Q40" s="831"/>
      <c r="R40" s="831"/>
      <c r="S40" s="833"/>
      <c r="T40" s="3336"/>
      <c r="U40" s="3337"/>
      <c r="V40" s="3339"/>
      <c r="W40" s="3336"/>
      <c r="X40" s="3337"/>
      <c r="Y40" s="3322"/>
      <c r="Z40" s="827"/>
    </row>
    <row r="41" spans="2:26" ht="18" customHeight="1">
      <c r="B41" s="828"/>
      <c r="C41" s="838"/>
      <c r="D41" s="839"/>
      <c r="E41" s="3340" t="s">
        <v>2160</v>
      </c>
      <c r="F41" s="3341"/>
      <c r="G41" s="3341"/>
      <c r="H41" s="3341"/>
      <c r="I41" s="3341"/>
      <c r="J41" s="3341"/>
      <c r="K41" s="3341"/>
      <c r="L41" s="3341"/>
      <c r="M41" s="3341"/>
      <c r="N41" s="3341"/>
      <c r="O41" s="3341"/>
      <c r="P41" s="3341"/>
      <c r="Q41" s="3341"/>
      <c r="R41" s="3341"/>
      <c r="S41" s="3342"/>
      <c r="T41" s="3334"/>
      <c r="U41" s="3335"/>
      <c r="V41" s="3338" t="s">
        <v>1225</v>
      </c>
      <c r="W41" s="3334"/>
      <c r="X41" s="3335"/>
      <c r="Y41" s="3320" t="s">
        <v>1225</v>
      </c>
      <c r="Z41" s="827"/>
    </row>
    <row r="42" spans="2:26" ht="18" customHeight="1">
      <c r="B42" s="828"/>
      <c r="C42" s="838"/>
      <c r="D42" s="839"/>
      <c r="E42" s="3343"/>
      <c r="F42" s="3344"/>
      <c r="G42" s="3344"/>
      <c r="H42" s="3344"/>
      <c r="I42" s="3344"/>
      <c r="J42" s="3344"/>
      <c r="K42" s="3344"/>
      <c r="L42" s="3344"/>
      <c r="M42" s="3344"/>
      <c r="N42" s="3344"/>
      <c r="O42" s="3344"/>
      <c r="P42" s="3344"/>
      <c r="Q42" s="3344"/>
      <c r="R42" s="3344"/>
      <c r="S42" s="3345"/>
      <c r="T42" s="3346"/>
      <c r="U42" s="3347"/>
      <c r="V42" s="3348"/>
      <c r="W42" s="3346"/>
      <c r="X42" s="3347"/>
      <c r="Y42" s="3321"/>
      <c r="Z42" s="827"/>
    </row>
    <row r="43" spans="2:26" ht="18" customHeight="1">
      <c r="B43" s="828"/>
      <c r="C43" s="838"/>
      <c r="D43" s="839"/>
      <c r="E43" s="3343"/>
      <c r="F43" s="3344"/>
      <c r="G43" s="3344"/>
      <c r="H43" s="3344"/>
      <c r="I43" s="3344"/>
      <c r="J43" s="3344"/>
      <c r="K43" s="3344"/>
      <c r="L43" s="3344"/>
      <c r="M43" s="3344"/>
      <c r="N43" s="3344"/>
      <c r="O43" s="3344"/>
      <c r="P43" s="3344"/>
      <c r="Q43" s="3344"/>
      <c r="R43" s="3344"/>
      <c r="S43" s="3345"/>
      <c r="T43" s="3336"/>
      <c r="U43" s="3337"/>
      <c r="V43" s="3339"/>
      <c r="W43" s="3336"/>
      <c r="X43" s="3337"/>
      <c r="Y43" s="3322"/>
      <c r="Z43" s="827"/>
    </row>
    <row r="44" spans="2:26" ht="18" customHeight="1">
      <c r="B44" s="828"/>
      <c r="C44" s="837"/>
      <c r="D44" s="839"/>
      <c r="E44" s="840"/>
      <c r="F44" s="841" t="s">
        <v>2151</v>
      </c>
      <c r="G44" s="842"/>
      <c r="H44" s="842"/>
      <c r="I44" s="842"/>
      <c r="J44" s="842"/>
      <c r="K44" s="842"/>
      <c r="L44" s="842"/>
      <c r="M44" s="842"/>
      <c r="N44" s="842"/>
      <c r="O44" s="842"/>
      <c r="P44" s="842"/>
      <c r="Q44" s="842"/>
      <c r="R44" s="842"/>
      <c r="S44" s="843"/>
      <c r="T44" s="3323"/>
      <c r="U44" s="3324"/>
      <c r="V44" s="844" t="s">
        <v>1225</v>
      </c>
      <c r="W44" s="3323"/>
      <c r="X44" s="3324"/>
      <c r="Y44" s="845" t="s">
        <v>1225</v>
      </c>
      <c r="Z44" s="827"/>
    </row>
    <row r="45" spans="2:26" ht="18" customHeight="1" thickBot="1">
      <c r="B45" s="846"/>
      <c r="C45" s="847"/>
      <c r="D45" s="848"/>
      <c r="E45" s="831" t="s">
        <v>2152</v>
      </c>
      <c r="F45" s="831"/>
      <c r="G45" s="831"/>
      <c r="H45" s="831"/>
      <c r="I45" s="831"/>
      <c r="J45" s="831"/>
      <c r="K45" s="831"/>
      <c r="L45" s="831"/>
      <c r="M45" s="831"/>
      <c r="N45" s="831"/>
      <c r="O45" s="831"/>
      <c r="P45" s="831"/>
      <c r="Q45" s="831"/>
      <c r="R45" s="831"/>
      <c r="S45" s="833"/>
      <c r="T45" s="3349"/>
      <c r="U45" s="3350"/>
      <c r="V45" s="849" t="s">
        <v>1225</v>
      </c>
      <c r="W45" s="3349"/>
      <c r="X45" s="3350"/>
      <c r="Y45" s="850" t="s">
        <v>1225</v>
      </c>
      <c r="Z45" s="827"/>
    </row>
    <row r="46" spans="2:26" ht="17.25" customHeight="1"/>
    <row r="47" spans="2:26" ht="17.25" customHeight="1">
      <c r="B47" s="819" t="s">
        <v>2161</v>
      </c>
      <c r="C47" s="820"/>
      <c r="D47" s="820"/>
      <c r="E47" s="820"/>
      <c r="F47" s="820"/>
      <c r="G47" s="820"/>
      <c r="H47" s="820"/>
      <c r="I47" s="820"/>
      <c r="J47" s="820"/>
      <c r="K47" s="820"/>
      <c r="L47" s="820"/>
      <c r="M47" s="820"/>
      <c r="N47" s="820"/>
      <c r="O47" s="820"/>
      <c r="P47" s="820"/>
      <c r="Q47" s="820"/>
      <c r="R47" s="820"/>
      <c r="S47" s="820"/>
      <c r="T47" s="820"/>
      <c r="U47" s="820"/>
      <c r="V47" s="864"/>
      <c r="W47" s="864"/>
    </row>
    <row r="48" spans="2:26" ht="17.25" customHeight="1">
      <c r="B48" s="820"/>
      <c r="C48" s="3375" t="s">
        <v>2162</v>
      </c>
      <c r="D48" s="3375"/>
      <c r="E48" s="3375"/>
      <c r="F48" s="3375"/>
      <c r="G48" s="3375"/>
      <c r="H48" s="3375"/>
      <c r="I48" s="3375"/>
      <c r="J48" s="3375"/>
      <c r="K48" s="3375"/>
      <c r="L48" s="3375"/>
      <c r="M48" s="3375"/>
      <c r="N48" s="3375"/>
      <c r="O48" s="3375"/>
      <c r="P48" s="3375"/>
      <c r="Q48" s="3375"/>
      <c r="R48" s="3375"/>
      <c r="S48" s="3375"/>
      <c r="T48" s="3375"/>
      <c r="U48" s="3375"/>
      <c r="V48" s="3375"/>
      <c r="W48" s="3375"/>
    </row>
    <row r="49" spans="2:26" ht="17.25" customHeight="1">
      <c r="B49" s="820"/>
      <c r="C49" s="3375"/>
      <c r="D49" s="3375"/>
      <c r="E49" s="3375"/>
      <c r="F49" s="3375"/>
      <c r="G49" s="3375"/>
      <c r="H49" s="3375"/>
      <c r="I49" s="3375"/>
      <c r="J49" s="3375"/>
      <c r="K49" s="3375"/>
      <c r="L49" s="3375"/>
      <c r="M49" s="3375"/>
      <c r="N49" s="3375"/>
      <c r="O49" s="3375"/>
      <c r="P49" s="3375"/>
      <c r="Q49" s="3375"/>
      <c r="R49" s="3375"/>
      <c r="S49" s="3375"/>
      <c r="T49" s="3375"/>
      <c r="U49" s="3375"/>
      <c r="V49" s="3375"/>
      <c r="W49" s="3375"/>
    </row>
    <row r="50" spans="2:26" ht="17.25" customHeight="1">
      <c r="B50" s="820"/>
      <c r="C50" s="3375"/>
      <c r="D50" s="3375"/>
      <c r="E50" s="3375"/>
      <c r="F50" s="3375"/>
      <c r="G50" s="3375"/>
      <c r="H50" s="3375"/>
      <c r="I50" s="3375"/>
      <c r="J50" s="3375"/>
      <c r="K50" s="3375"/>
      <c r="L50" s="3375"/>
      <c r="M50" s="3375"/>
      <c r="N50" s="3375"/>
      <c r="O50" s="3375"/>
      <c r="P50" s="3375"/>
      <c r="Q50" s="3375"/>
      <c r="R50" s="3375"/>
      <c r="S50" s="3375"/>
      <c r="T50" s="3375"/>
      <c r="U50" s="3375"/>
      <c r="V50" s="3375"/>
      <c r="W50" s="3375"/>
    </row>
    <row r="51" spans="2:26" ht="17.25" customHeight="1">
      <c r="B51" s="820"/>
      <c r="C51" s="3375"/>
      <c r="D51" s="3375"/>
      <c r="E51" s="3375"/>
      <c r="F51" s="3375"/>
      <c r="G51" s="3375"/>
      <c r="H51" s="3375"/>
      <c r="I51" s="3375"/>
      <c r="J51" s="3375"/>
      <c r="K51" s="3375"/>
      <c r="L51" s="3375"/>
      <c r="M51" s="3375"/>
      <c r="N51" s="3375"/>
      <c r="O51" s="3375"/>
      <c r="P51" s="3375"/>
      <c r="Q51" s="3375"/>
      <c r="R51" s="3375"/>
      <c r="S51" s="3375"/>
      <c r="T51" s="3375"/>
      <c r="U51" s="3375"/>
      <c r="V51" s="3375"/>
      <c r="W51" s="3375"/>
    </row>
    <row r="52" spans="2:26" ht="15" customHeight="1">
      <c r="B52" s="820"/>
      <c r="C52" s="3375"/>
      <c r="D52" s="3375"/>
      <c r="E52" s="3375"/>
      <c r="F52" s="3375"/>
      <c r="G52" s="3375"/>
      <c r="H52" s="3375"/>
      <c r="I52" s="3375"/>
      <c r="J52" s="3375"/>
      <c r="K52" s="3375"/>
      <c r="L52" s="3375"/>
      <c r="M52" s="3375"/>
      <c r="N52" s="3375"/>
      <c r="O52" s="3375"/>
      <c r="P52" s="3375"/>
      <c r="Q52" s="3375"/>
      <c r="R52" s="3375"/>
      <c r="S52" s="3375"/>
      <c r="T52" s="3375"/>
      <c r="U52" s="3375"/>
      <c r="V52" s="3375"/>
      <c r="W52" s="3375"/>
    </row>
    <row r="53" spans="2:26" ht="15" customHeight="1">
      <c r="B53" s="820"/>
      <c r="C53" s="3375"/>
      <c r="D53" s="3375"/>
      <c r="E53" s="3375"/>
      <c r="F53" s="3375"/>
      <c r="G53" s="3375"/>
      <c r="H53" s="3375"/>
      <c r="I53" s="3375"/>
      <c r="J53" s="3375"/>
      <c r="K53" s="3375"/>
      <c r="L53" s="3375"/>
      <c r="M53" s="3375"/>
      <c r="N53" s="3375"/>
      <c r="O53" s="3375"/>
      <c r="P53" s="3375"/>
      <c r="Q53" s="3375"/>
      <c r="R53" s="3375"/>
      <c r="S53" s="3375"/>
      <c r="T53" s="3375"/>
      <c r="U53" s="3375"/>
      <c r="V53" s="3375"/>
      <c r="W53" s="3375"/>
    </row>
    <row r="54" spans="2:26" ht="15" customHeight="1">
      <c r="B54" s="820"/>
      <c r="C54" s="3375"/>
      <c r="D54" s="3375"/>
      <c r="E54" s="3375"/>
      <c r="F54" s="3375"/>
      <c r="G54" s="3375"/>
      <c r="H54" s="3375"/>
      <c r="I54" s="3375"/>
      <c r="J54" s="3375"/>
      <c r="K54" s="3375"/>
      <c r="L54" s="3375"/>
      <c r="M54" s="3375"/>
      <c r="N54" s="3375"/>
      <c r="O54" s="3375"/>
      <c r="P54" s="3375"/>
      <c r="Q54" s="3375"/>
      <c r="R54" s="3375"/>
      <c r="S54" s="3375"/>
      <c r="T54" s="3375"/>
      <c r="U54" s="3375"/>
      <c r="V54" s="3375"/>
      <c r="W54" s="3375"/>
    </row>
    <row r="55" spans="2:26" ht="12.75" customHeight="1">
      <c r="C55" s="43"/>
      <c r="D55" s="865"/>
      <c r="E55" s="865"/>
      <c r="F55" s="865"/>
      <c r="G55" s="43"/>
      <c r="H55" s="43"/>
      <c r="I55" s="43"/>
      <c r="J55" s="43"/>
      <c r="K55" s="43"/>
      <c r="L55" s="43"/>
      <c r="M55" s="43"/>
      <c r="N55" s="43"/>
      <c r="O55" s="43"/>
      <c r="P55" s="43"/>
      <c r="Q55" s="43"/>
      <c r="R55" s="43"/>
      <c r="S55" s="43"/>
      <c r="T55" s="43"/>
      <c r="U55" s="43"/>
      <c r="V55" s="866"/>
      <c r="W55" s="866"/>
      <c r="X55" s="866"/>
      <c r="Y55" s="866"/>
      <c r="Z55" s="43"/>
    </row>
    <row r="56" spans="2:26" ht="15" customHeight="1">
      <c r="B56" s="817"/>
      <c r="C56" s="3376"/>
      <c r="D56" s="3378" t="s">
        <v>2163</v>
      </c>
      <c r="E56" s="3379"/>
      <c r="F56" s="3379"/>
      <c r="G56" s="3351" t="s">
        <v>2164</v>
      </c>
      <c r="H56" s="3351"/>
      <c r="I56" s="3351"/>
      <c r="J56" s="3351" t="s">
        <v>2165</v>
      </c>
      <c r="K56" s="3352"/>
      <c r="L56" s="3352"/>
      <c r="M56" s="3352"/>
      <c r="N56" s="3352"/>
      <c r="O56" s="3351" t="s">
        <v>2166</v>
      </c>
      <c r="P56" s="3352"/>
      <c r="Q56" s="3352"/>
      <c r="R56" s="3352"/>
      <c r="S56" s="3352" t="s">
        <v>2167</v>
      </c>
      <c r="T56" s="3352"/>
      <c r="U56" s="3352"/>
      <c r="V56" s="3352"/>
      <c r="W56" s="3351" t="s">
        <v>2168</v>
      </c>
      <c r="X56" s="3352"/>
      <c r="Y56" s="866"/>
    </row>
    <row r="57" spans="2:26" ht="15" customHeight="1">
      <c r="B57" s="817"/>
      <c r="C57" s="3376"/>
      <c r="D57" s="3378"/>
      <c r="E57" s="3379"/>
      <c r="F57" s="3379"/>
      <c r="G57" s="3351"/>
      <c r="H57" s="3351"/>
      <c r="I57" s="3351"/>
      <c r="J57" s="3351"/>
      <c r="K57" s="3352"/>
      <c r="L57" s="3352"/>
      <c r="M57" s="3352"/>
      <c r="N57" s="3352"/>
      <c r="O57" s="3351"/>
      <c r="P57" s="3352"/>
      <c r="Q57" s="3352"/>
      <c r="R57" s="3352"/>
      <c r="S57" s="3352"/>
      <c r="T57" s="3352"/>
      <c r="U57" s="3352"/>
      <c r="V57" s="3352"/>
      <c r="W57" s="3352"/>
      <c r="X57" s="3352"/>
      <c r="Y57" s="866"/>
    </row>
    <row r="58" spans="2:26" ht="15" customHeight="1">
      <c r="C58" s="3376"/>
      <c r="D58" s="3378"/>
      <c r="E58" s="3379"/>
      <c r="F58" s="3379"/>
      <c r="G58" s="3351"/>
      <c r="H58" s="3351"/>
      <c r="I58" s="3351"/>
      <c r="J58" s="3352"/>
      <c r="K58" s="3352"/>
      <c r="L58" s="3352"/>
      <c r="M58" s="3352"/>
      <c r="N58" s="3352"/>
      <c r="O58" s="3352"/>
      <c r="P58" s="3352"/>
      <c r="Q58" s="3352"/>
      <c r="R58" s="3352"/>
      <c r="S58" s="3352"/>
      <c r="T58" s="3352"/>
      <c r="U58" s="3352"/>
      <c r="V58" s="3352"/>
      <c r="W58" s="3352"/>
      <c r="X58" s="3352"/>
      <c r="Y58" s="866"/>
    </row>
    <row r="59" spans="2:26" ht="15" customHeight="1">
      <c r="C59" s="3376"/>
      <c r="D59" s="3378"/>
      <c r="E59" s="3379"/>
      <c r="F59" s="3379"/>
      <c r="G59" s="3351"/>
      <c r="H59" s="3351"/>
      <c r="I59" s="3351"/>
      <c r="J59" s="3353" t="s">
        <v>2169</v>
      </c>
      <c r="K59" s="3355" t="s">
        <v>2170</v>
      </c>
      <c r="L59" s="3355" t="s">
        <v>2171</v>
      </c>
      <c r="M59" s="3355" t="s">
        <v>2172</v>
      </c>
      <c r="N59" s="3357" t="s">
        <v>1566</v>
      </c>
      <c r="O59" s="3353" t="s">
        <v>2173</v>
      </c>
      <c r="P59" s="3355" t="s">
        <v>2174</v>
      </c>
      <c r="Q59" s="3355" t="s">
        <v>2175</v>
      </c>
      <c r="R59" s="3357" t="s">
        <v>2176</v>
      </c>
      <c r="S59" s="3351" t="s">
        <v>2177</v>
      </c>
      <c r="T59" s="3352"/>
      <c r="U59" s="3359" t="s">
        <v>508</v>
      </c>
      <c r="V59" s="3360"/>
      <c r="W59" s="3359" t="s">
        <v>2178</v>
      </c>
      <c r="X59" s="3359"/>
      <c r="Y59" s="866"/>
    </row>
    <row r="60" spans="2:26" ht="15" customHeight="1">
      <c r="C60" s="3376"/>
      <c r="D60" s="3378"/>
      <c r="E60" s="3379"/>
      <c r="F60" s="3379"/>
      <c r="G60" s="3351"/>
      <c r="H60" s="3351"/>
      <c r="I60" s="3351"/>
      <c r="J60" s="3353"/>
      <c r="K60" s="3355"/>
      <c r="L60" s="3355"/>
      <c r="M60" s="3355"/>
      <c r="N60" s="3357"/>
      <c r="O60" s="3353"/>
      <c r="P60" s="3355"/>
      <c r="Q60" s="3355"/>
      <c r="R60" s="3357"/>
      <c r="S60" s="3352"/>
      <c r="T60" s="3352"/>
      <c r="U60" s="3360"/>
      <c r="V60" s="3360"/>
      <c r="W60" s="3359"/>
      <c r="X60" s="3359"/>
      <c r="Y60" s="866"/>
    </row>
    <row r="61" spans="2:26" ht="15" customHeight="1">
      <c r="C61" s="3376"/>
      <c r="D61" s="3378"/>
      <c r="E61" s="3379"/>
      <c r="F61" s="3379"/>
      <c r="G61" s="3351"/>
      <c r="H61" s="3351"/>
      <c r="I61" s="3351"/>
      <c r="J61" s="3353"/>
      <c r="K61" s="3355"/>
      <c r="L61" s="3355"/>
      <c r="M61" s="3355"/>
      <c r="N61" s="3357"/>
      <c r="O61" s="3353"/>
      <c r="P61" s="3355"/>
      <c r="Q61" s="3355"/>
      <c r="R61" s="3357"/>
      <c r="S61" s="3352"/>
      <c r="T61" s="3352"/>
      <c r="U61" s="3360"/>
      <c r="V61" s="3360"/>
      <c r="W61" s="3359"/>
      <c r="X61" s="3359"/>
      <c r="Y61" s="866"/>
    </row>
    <row r="62" spans="2:26" ht="15" customHeight="1">
      <c r="C62" s="3376"/>
      <c r="D62" s="3378"/>
      <c r="E62" s="3379"/>
      <c r="F62" s="3379"/>
      <c r="G62" s="3351"/>
      <c r="H62" s="3351"/>
      <c r="I62" s="3351"/>
      <c r="J62" s="3353"/>
      <c r="K62" s="3355"/>
      <c r="L62" s="3355"/>
      <c r="M62" s="3355"/>
      <c r="N62" s="3357"/>
      <c r="O62" s="3353"/>
      <c r="P62" s="3355"/>
      <c r="Q62" s="3355"/>
      <c r="R62" s="3357"/>
      <c r="S62" s="3352"/>
      <c r="T62" s="3352"/>
      <c r="U62" s="3360"/>
      <c r="V62" s="3360"/>
      <c r="W62" s="3359"/>
      <c r="X62" s="3359"/>
      <c r="Y62" s="866"/>
    </row>
    <row r="63" spans="2:26" ht="15" customHeight="1">
      <c r="C63" s="3376"/>
      <c r="D63" s="3378"/>
      <c r="E63" s="3379"/>
      <c r="F63" s="3379"/>
      <c r="G63" s="3351"/>
      <c r="H63" s="3351"/>
      <c r="I63" s="3351"/>
      <c r="J63" s="3353"/>
      <c r="K63" s="3355"/>
      <c r="L63" s="3355"/>
      <c r="M63" s="3355"/>
      <c r="N63" s="3357"/>
      <c r="O63" s="3353"/>
      <c r="P63" s="3355"/>
      <c r="Q63" s="3355"/>
      <c r="R63" s="3357"/>
      <c r="S63" s="3381" t="s">
        <v>2179</v>
      </c>
      <c r="T63" s="3384" t="s">
        <v>2180</v>
      </c>
      <c r="U63" s="3381" t="s">
        <v>2179</v>
      </c>
      <c r="V63" s="3384" t="s">
        <v>2181</v>
      </c>
      <c r="W63" s="3387"/>
      <c r="X63" s="3387"/>
      <c r="Y63" s="866"/>
    </row>
    <row r="64" spans="2:26" ht="15" customHeight="1">
      <c r="C64" s="3376"/>
      <c r="D64" s="3378"/>
      <c r="E64" s="3379"/>
      <c r="F64" s="3379"/>
      <c r="G64" s="3351"/>
      <c r="H64" s="3351"/>
      <c r="I64" s="3351"/>
      <c r="J64" s="3353"/>
      <c r="K64" s="3355"/>
      <c r="L64" s="3355"/>
      <c r="M64" s="3355"/>
      <c r="N64" s="3357"/>
      <c r="O64" s="3353"/>
      <c r="P64" s="3355"/>
      <c r="Q64" s="3355"/>
      <c r="R64" s="3357"/>
      <c r="S64" s="3382"/>
      <c r="T64" s="3384"/>
      <c r="U64" s="3381"/>
      <c r="V64" s="3384"/>
      <c r="W64" s="3387"/>
      <c r="X64" s="3387"/>
      <c r="Y64" s="866"/>
    </row>
    <row r="65" spans="3:25" ht="15" customHeight="1">
      <c r="C65" s="3376"/>
      <c r="D65" s="3378"/>
      <c r="E65" s="3379"/>
      <c r="F65" s="3379"/>
      <c r="G65" s="3351"/>
      <c r="H65" s="3351"/>
      <c r="I65" s="3351"/>
      <c r="J65" s="3353"/>
      <c r="K65" s="3355"/>
      <c r="L65" s="3355"/>
      <c r="M65" s="3355"/>
      <c r="N65" s="3357"/>
      <c r="O65" s="3353"/>
      <c r="P65" s="3355"/>
      <c r="Q65" s="3355"/>
      <c r="R65" s="3357"/>
      <c r="S65" s="3382"/>
      <c r="T65" s="3384"/>
      <c r="U65" s="3381"/>
      <c r="V65" s="3384"/>
      <c r="W65" s="3387"/>
      <c r="X65" s="3387"/>
      <c r="Y65" s="866"/>
    </row>
    <row r="66" spans="3:25" ht="15" customHeight="1">
      <c r="C66" s="3376"/>
      <c r="D66" s="3378"/>
      <c r="E66" s="3379"/>
      <c r="F66" s="3379"/>
      <c r="G66" s="3351"/>
      <c r="H66" s="3351"/>
      <c r="I66" s="3351"/>
      <c r="J66" s="3353"/>
      <c r="K66" s="3355"/>
      <c r="L66" s="3355"/>
      <c r="M66" s="3355"/>
      <c r="N66" s="3357"/>
      <c r="O66" s="3353"/>
      <c r="P66" s="3355"/>
      <c r="Q66" s="3355"/>
      <c r="R66" s="3357"/>
      <c r="S66" s="3382"/>
      <c r="T66" s="3384"/>
      <c r="U66" s="3381"/>
      <c r="V66" s="3384"/>
      <c r="W66" s="3387"/>
      <c r="X66" s="3387"/>
      <c r="Y66" s="866"/>
    </row>
    <row r="67" spans="3:25" ht="15" customHeight="1">
      <c r="C67" s="3376"/>
      <c r="D67" s="3378"/>
      <c r="E67" s="3379"/>
      <c r="F67" s="3379"/>
      <c r="G67" s="3351"/>
      <c r="H67" s="3351"/>
      <c r="I67" s="3351"/>
      <c r="J67" s="3353"/>
      <c r="K67" s="3355"/>
      <c r="L67" s="3355"/>
      <c r="M67" s="3355"/>
      <c r="N67" s="3357"/>
      <c r="O67" s="3353"/>
      <c r="P67" s="3355"/>
      <c r="Q67" s="3355"/>
      <c r="R67" s="3357"/>
      <c r="S67" s="3382"/>
      <c r="T67" s="3384"/>
      <c r="U67" s="3381"/>
      <c r="V67" s="3384"/>
      <c r="W67" s="3387"/>
      <c r="X67" s="3387"/>
      <c r="Y67" s="866"/>
    </row>
    <row r="68" spans="3:25" ht="15" customHeight="1" thickBot="1">
      <c r="C68" s="3377"/>
      <c r="D68" s="3378"/>
      <c r="E68" s="3379"/>
      <c r="F68" s="3379"/>
      <c r="G68" s="3380"/>
      <c r="H68" s="3380"/>
      <c r="I68" s="3380"/>
      <c r="J68" s="3354"/>
      <c r="K68" s="3356"/>
      <c r="L68" s="3356"/>
      <c r="M68" s="3356"/>
      <c r="N68" s="3358"/>
      <c r="O68" s="3354"/>
      <c r="P68" s="3356"/>
      <c r="Q68" s="3356"/>
      <c r="R68" s="3358"/>
      <c r="S68" s="3383"/>
      <c r="T68" s="3385"/>
      <c r="U68" s="3386"/>
      <c r="V68" s="3385"/>
      <c r="W68" s="3388"/>
      <c r="X68" s="3388"/>
      <c r="Y68" s="866"/>
    </row>
    <row r="69" spans="3:25" ht="25.5" customHeight="1">
      <c r="C69" s="3361" t="s">
        <v>743</v>
      </c>
      <c r="D69" s="3363">
        <v>75</v>
      </c>
      <c r="E69" s="3364"/>
      <c r="F69" s="3367" t="s">
        <v>2182</v>
      </c>
      <c r="G69" s="3369">
        <v>6</v>
      </c>
      <c r="H69" s="3369"/>
      <c r="I69" s="3369"/>
      <c r="J69" s="3371">
        <v>1</v>
      </c>
      <c r="K69" s="3373">
        <v>2</v>
      </c>
      <c r="L69" s="3373">
        <v>3</v>
      </c>
      <c r="M69" s="3373">
        <v>4</v>
      </c>
      <c r="N69" s="3399">
        <v>5</v>
      </c>
      <c r="O69" s="3371">
        <v>1</v>
      </c>
      <c r="P69" s="3373">
        <v>2</v>
      </c>
      <c r="Q69" s="3373">
        <v>3</v>
      </c>
      <c r="R69" s="3399">
        <v>4</v>
      </c>
      <c r="S69" s="3401">
        <v>30</v>
      </c>
      <c r="T69" s="3401">
        <v>60</v>
      </c>
      <c r="U69" s="3401">
        <v>40</v>
      </c>
      <c r="V69" s="3403">
        <v>50</v>
      </c>
      <c r="W69" s="3405">
        <v>7</v>
      </c>
      <c r="X69" s="3406"/>
      <c r="Y69" s="866"/>
    </row>
    <row r="70" spans="3:25" ht="25.5" customHeight="1" thickBot="1">
      <c r="C70" s="3362"/>
      <c r="D70" s="3365"/>
      <c r="E70" s="3366"/>
      <c r="F70" s="3368"/>
      <c r="G70" s="3370"/>
      <c r="H70" s="3370"/>
      <c r="I70" s="3370"/>
      <c r="J70" s="3372"/>
      <c r="K70" s="3374"/>
      <c r="L70" s="3374"/>
      <c r="M70" s="3374"/>
      <c r="N70" s="3400"/>
      <c r="O70" s="3372"/>
      <c r="P70" s="3374"/>
      <c r="Q70" s="3374"/>
      <c r="R70" s="3400"/>
      <c r="S70" s="3402"/>
      <c r="T70" s="3402"/>
      <c r="U70" s="3402"/>
      <c r="V70" s="3404"/>
      <c r="W70" s="3407"/>
      <c r="X70" s="3408"/>
      <c r="Y70" s="866"/>
    </row>
    <row r="71" spans="3:25" ht="24" customHeight="1">
      <c r="C71" s="867">
        <v>1</v>
      </c>
      <c r="D71" s="3389"/>
      <c r="E71" s="3390"/>
      <c r="F71" s="868" t="s">
        <v>2182</v>
      </c>
      <c r="G71" s="3391"/>
      <c r="H71" s="3391"/>
      <c r="I71" s="3391"/>
      <c r="J71" s="869">
        <v>1</v>
      </c>
      <c r="K71" s="870">
        <v>2</v>
      </c>
      <c r="L71" s="870">
        <v>3</v>
      </c>
      <c r="M71" s="870">
        <v>4</v>
      </c>
      <c r="N71" s="871">
        <v>5</v>
      </c>
      <c r="O71" s="869">
        <v>1</v>
      </c>
      <c r="P71" s="870">
        <v>2</v>
      </c>
      <c r="Q71" s="870">
        <v>3</v>
      </c>
      <c r="R71" s="871">
        <v>4</v>
      </c>
      <c r="S71" s="872"/>
      <c r="T71" s="872"/>
      <c r="U71" s="872"/>
      <c r="V71" s="873"/>
      <c r="W71" s="3392"/>
      <c r="X71" s="3393"/>
      <c r="Y71" s="866"/>
    </row>
    <row r="72" spans="3:25" ht="24" customHeight="1">
      <c r="C72" s="867">
        <v>2</v>
      </c>
      <c r="D72" s="3394"/>
      <c r="E72" s="3395"/>
      <c r="F72" s="874" t="s">
        <v>2182</v>
      </c>
      <c r="G72" s="3396"/>
      <c r="H72" s="3396"/>
      <c r="I72" s="3396"/>
      <c r="J72" s="875">
        <v>1</v>
      </c>
      <c r="K72" s="876">
        <v>2</v>
      </c>
      <c r="L72" s="876">
        <v>3</v>
      </c>
      <c r="M72" s="876">
        <v>4</v>
      </c>
      <c r="N72" s="877">
        <v>5</v>
      </c>
      <c r="O72" s="875">
        <v>1</v>
      </c>
      <c r="P72" s="876">
        <v>2</v>
      </c>
      <c r="Q72" s="876">
        <v>3</v>
      </c>
      <c r="R72" s="877">
        <v>4</v>
      </c>
      <c r="S72" s="878"/>
      <c r="T72" s="878"/>
      <c r="U72" s="878"/>
      <c r="V72" s="879"/>
      <c r="W72" s="3397"/>
      <c r="X72" s="3398"/>
      <c r="Y72" s="866"/>
    </row>
    <row r="73" spans="3:25" ht="24" customHeight="1">
      <c r="C73" s="867">
        <v>3</v>
      </c>
      <c r="D73" s="3394"/>
      <c r="E73" s="3395"/>
      <c r="F73" s="874" t="s">
        <v>2182</v>
      </c>
      <c r="G73" s="3396"/>
      <c r="H73" s="3396"/>
      <c r="I73" s="3396"/>
      <c r="J73" s="875">
        <v>1</v>
      </c>
      <c r="K73" s="876">
        <v>2</v>
      </c>
      <c r="L73" s="876">
        <v>3</v>
      </c>
      <c r="M73" s="876">
        <v>4</v>
      </c>
      <c r="N73" s="877">
        <v>5</v>
      </c>
      <c r="O73" s="875">
        <v>1</v>
      </c>
      <c r="P73" s="876">
        <v>2</v>
      </c>
      <c r="Q73" s="876">
        <v>3</v>
      </c>
      <c r="R73" s="877">
        <v>4</v>
      </c>
      <c r="S73" s="878"/>
      <c r="T73" s="878"/>
      <c r="U73" s="878"/>
      <c r="V73" s="879"/>
      <c r="W73" s="3397"/>
      <c r="X73" s="3398"/>
      <c r="Y73" s="866"/>
    </row>
    <row r="74" spans="3:25" ht="24" customHeight="1">
      <c r="C74" s="867">
        <v>4</v>
      </c>
      <c r="D74" s="3394"/>
      <c r="E74" s="3395"/>
      <c r="F74" s="874" t="s">
        <v>2182</v>
      </c>
      <c r="G74" s="3409"/>
      <c r="H74" s="3396"/>
      <c r="I74" s="3396"/>
      <c r="J74" s="875">
        <v>1</v>
      </c>
      <c r="K74" s="876">
        <v>2</v>
      </c>
      <c r="L74" s="876">
        <v>3</v>
      </c>
      <c r="M74" s="876">
        <v>4</v>
      </c>
      <c r="N74" s="877">
        <v>5</v>
      </c>
      <c r="O74" s="875">
        <v>1</v>
      </c>
      <c r="P74" s="876">
        <v>2</v>
      </c>
      <c r="Q74" s="876">
        <v>3</v>
      </c>
      <c r="R74" s="877">
        <v>4</v>
      </c>
      <c r="S74" s="878"/>
      <c r="T74" s="878"/>
      <c r="U74" s="878"/>
      <c r="V74" s="879"/>
      <c r="W74" s="3397"/>
      <c r="X74" s="3398"/>
      <c r="Y74" s="866"/>
    </row>
    <row r="75" spans="3:25" ht="24" customHeight="1">
      <c r="C75" s="867">
        <v>5</v>
      </c>
      <c r="D75" s="3394"/>
      <c r="E75" s="3395"/>
      <c r="F75" s="874" t="s">
        <v>2182</v>
      </c>
      <c r="G75" s="3396"/>
      <c r="H75" s="3396"/>
      <c r="I75" s="3396"/>
      <c r="J75" s="875">
        <v>1</v>
      </c>
      <c r="K75" s="876">
        <v>2</v>
      </c>
      <c r="L75" s="876">
        <v>3</v>
      </c>
      <c r="M75" s="876">
        <v>4</v>
      </c>
      <c r="N75" s="877">
        <v>5</v>
      </c>
      <c r="O75" s="875">
        <v>1</v>
      </c>
      <c r="P75" s="876">
        <v>2</v>
      </c>
      <c r="Q75" s="876">
        <v>3</v>
      </c>
      <c r="R75" s="877">
        <v>4</v>
      </c>
      <c r="S75" s="878"/>
      <c r="T75" s="878"/>
      <c r="U75" s="878"/>
      <c r="V75" s="879"/>
      <c r="W75" s="3397"/>
      <c r="X75" s="3398"/>
      <c r="Y75" s="866"/>
    </row>
    <row r="76" spans="3:25" ht="24" customHeight="1">
      <c r="C76" s="867">
        <v>6</v>
      </c>
      <c r="D76" s="3394"/>
      <c r="E76" s="3395"/>
      <c r="F76" s="874" t="s">
        <v>2182</v>
      </c>
      <c r="G76" s="3396"/>
      <c r="H76" s="3396"/>
      <c r="I76" s="3396"/>
      <c r="J76" s="875">
        <v>1</v>
      </c>
      <c r="K76" s="876">
        <v>2</v>
      </c>
      <c r="L76" s="876">
        <v>3</v>
      </c>
      <c r="M76" s="876">
        <v>4</v>
      </c>
      <c r="N76" s="877">
        <v>5</v>
      </c>
      <c r="O76" s="875">
        <v>1</v>
      </c>
      <c r="P76" s="876">
        <v>2</v>
      </c>
      <c r="Q76" s="876">
        <v>3</v>
      </c>
      <c r="R76" s="877">
        <v>4</v>
      </c>
      <c r="S76" s="878"/>
      <c r="T76" s="878"/>
      <c r="U76" s="878"/>
      <c r="V76" s="879"/>
      <c r="W76" s="3397"/>
      <c r="X76" s="3398"/>
      <c r="Y76" s="866"/>
    </row>
    <row r="77" spans="3:25" ht="24" customHeight="1">
      <c r="C77" s="867">
        <v>7</v>
      </c>
      <c r="D77" s="3394"/>
      <c r="E77" s="3395"/>
      <c r="F77" s="874" t="s">
        <v>2182</v>
      </c>
      <c r="G77" s="3396"/>
      <c r="H77" s="3396"/>
      <c r="I77" s="3396"/>
      <c r="J77" s="875">
        <v>1</v>
      </c>
      <c r="K77" s="876">
        <v>2</v>
      </c>
      <c r="L77" s="876">
        <v>3</v>
      </c>
      <c r="M77" s="876">
        <v>4</v>
      </c>
      <c r="N77" s="877">
        <v>5</v>
      </c>
      <c r="O77" s="875">
        <v>1</v>
      </c>
      <c r="P77" s="876">
        <v>2</v>
      </c>
      <c r="Q77" s="876">
        <v>3</v>
      </c>
      <c r="R77" s="877">
        <v>4</v>
      </c>
      <c r="S77" s="878"/>
      <c r="T77" s="878"/>
      <c r="U77" s="878"/>
      <c r="V77" s="879"/>
      <c r="W77" s="3397"/>
      <c r="X77" s="3398"/>
      <c r="Y77" s="866"/>
    </row>
    <row r="78" spans="3:25" ht="24" customHeight="1">
      <c r="C78" s="867">
        <v>8</v>
      </c>
      <c r="D78" s="3394"/>
      <c r="E78" s="3395"/>
      <c r="F78" s="874" t="s">
        <v>2182</v>
      </c>
      <c r="G78" s="3396"/>
      <c r="H78" s="3396"/>
      <c r="I78" s="3396"/>
      <c r="J78" s="875">
        <v>1</v>
      </c>
      <c r="K78" s="876">
        <v>2</v>
      </c>
      <c r="L78" s="876">
        <v>3</v>
      </c>
      <c r="M78" s="876">
        <v>4</v>
      </c>
      <c r="N78" s="877">
        <v>5</v>
      </c>
      <c r="O78" s="875">
        <v>1</v>
      </c>
      <c r="P78" s="876">
        <v>2</v>
      </c>
      <c r="Q78" s="876">
        <v>3</v>
      </c>
      <c r="R78" s="877">
        <v>4</v>
      </c>
      <c r="S78" s="878"/>
      <c r="T78" s="878"/>
      <c r="U78" s="878"/>
      <c r="V78" s="879"/>
      <c r="W78" s="3397"/>
      <c r="X78" s="3398"/>
      <c r="Y78" s="866"/>
    </row>
    <row r="79" spans="3:25" ht="24" customHeight="1">
      <c r="C79" s="867">
        <v>9</v>
      </c>
      <c r="D79" s="3394"/>
      <c r="E79" s="3395"/>
      <c r="F79" s="874" t="s">
        <v>2182</v>
      </c>
      <c r="G79" s="3396"/>
      <c r="H79" s="3396"/>
      <c r="I79" s="3396"/>
      <c r="J79" s="875">
        <v>1</v>
      </c>
      <c r="K79" s="876">
        <v>2</v>
      </c>
      <c r="L79" s="876">
        <v>3</v>
      </c>
      <c r="M79" s="876">
        <v>4</v>
      </c>
      <c r="N79" s="877">
        <v>5</v>
      </c>
      <c r="O79" s="875">
        <v>1</v>
      </c>
      <c r="P79" s="876">
        <v>2</v>
      </c>
      <c r="Q79" s="876">
        <v>3</v>
      </c>
      <c r="R79" s="877">
        <v>4</v>
      </c>
      <c r="S79" s="878"/>
      <c r="T79" s="878"/>
      <c r="U79" s="878"/>
      <c r="V79" s="879"/>
      <c r="W79" s="3397"/>
      <c r="X79" s="3398"/>
      <c r="Y79" s="866"/>
    </row>
    <row r="80" spans="3:25" ht="24" customHeight="1" thickBot="1">
      <c r="C80" s="867">
        <v>10</v>
      </c>
      <c r="D80" s="3410"/>
      <c r="E80" s="3411"/>
      <c r="F80" s="880" t="s">
        <v>2182</v>
      </c>
      <c r="G80" s="3412"/>
      <c r="H80" s="3412"/>
      <c r="I80" s="3412"/>
      <c r="J80" s="881">
        <v>1</v>
      </c>
      <c r="K80" s="882">
        <v>2</v>
      </c>
      <c r="L80" s="882">
        <v>3</v>
      </c>
      <c r="M80" s="882">
        <v>4</v>
      </c>
      <c r="N80" s="883">
        <v>5</v>
      </c>
      <c r="O80" s="881">
        <v>1</v>
      </c>
      <c r="P80" s="882">
        <v>2</v>
      </c>
      <c r="Q80" s="882">
        <v>3</v>
      </c>
      <c r="R80" s="883">
        <v>4</v>
      </c>
      <c r="S80" s="884"/>
      <c r="T80" s="884"/>
      <c r="U80" s="884"/>
      <c r="V80" s="885"/>
      <c r="W80" s="3413"/>
      <c r="X80" s="3414"/>
      <c r="Y80" s="866"/>
    </row>
    <row r="81" spans="3:26" ht="11.25" customHeight="1">
      <c r="C81" s="43"/>
      <c r="D81" s="43"/>
      <c r="E81" s="43"/>
      <c r="F81" s="43"/>
      <c r="G81" s="43"/>
      <c r="H81" s="43"/>
      <c r="I81" s="43"/>
      <c r="J81" s="43"/>
      <c r="K81" s="43"/>
      <c r="L81" s="43"/>
      <c r="M81" s="43"/>
      <c r="N81" s="43"/>
      <c r="O81" s="43"/>
      <c r="P81" s="43"/>
      <c r="Q81" s="43"/>
      <c r="R81" s="43"/>
      <c r="S81" s="43"/>
      <c r="T81" s="43"/>
      <c r="U81" s="43"/>
      <c r="V81" s="866"/>
      <c r="W81" s="866"/>
      <c r="X81" s="866"/>
      <c r="Y81" s="866"/>
      <c r="Z81" s="43"/>
    </row>
    <row r="82" spans="3:26" ht="15" customHeight="1">
      <c r="C82" s="3375" t="s">
        <v>2183</v>
      </c>
      <c r="D82" s="3375"/>
      <c r="E82" s="3375"/>
      <c r="F82" s="3375"/>
      <c r="G82" s="3375"/>
      <c r="H82" s="3375"/>
      <c r="I82" s="3375"/>
      <c r="J82" s="3375"/>
      <c r="K82" s="3375"/>
      <c r="L82" s="3375"/>
      <c r="M82" s="3375"/>
      <c r="N82" s="3375"/>
      <c r="O82" s="3375"/>
      <c r="P82" s="3375"/>
      <c r="Q82" s="3375"/>
      <c r="R82" s="3375"/>
      <c r="S82" s="3375"/>
      <c r="T82" s="3375"/>
      <c r="U82" s="3375"/>
      <c r="V82" s="3375"/>
      <c r="W82" s="3375"/>
    </row>
    <row r="83" spans="3:26" ht="15" customHeight="1">
      <c r="C83" s="3375"/>
      <c r="D83" s="3375"/>
      <c r="E83" s="3375"/>
      <c r="F83" s="3375"/>
      <c r="G83" s="3375"/>
      <c r="H83" s="3375"/>
      <c r="I83" s="3375"/>
      <c r="J83" s="3375"/>
      <c r="K83" s="3375"/>
      <c r="L83" s="3375"/>
      <c r="M83" s="3375"/>
      <c r="N83" s="3375"/>
      <c r="O83" s="3375"/>
      <c r="P83" s="3375"/>
      <c r="Q83" s="3375"/>
      <c r="R83" s="3375"/>
      <c r="S83" s="3375"/>
      <c r="T83" s="3375"/>
      <c r="U83" s="3375"/>
      <c r="V83" s="3375"/>
      <c r="W83" s="3375"/>
    </row>
    <row r="84" spans="3:26" ht="15" customHeight="1">
      <c r="C84" s="3375"/>
      <c r="D84" s="3375"/>
      <c r="E84" s="3375"/>
      <c r="F84" s="3375"/>
      <c r="G84" s="3375"/>
      <c r="H84" s="3375"/>
      <c r="I84" s="3375"/>
      <c r="J84" s="3375"/>
      <c r="K84" s="3375"/>
      <c r="L84" s="3375"/>
      <c r="M84" s="3375"/>
      <c r="N84" s="3375"/>
      <c r="O84" s="3375"/>
      <c r="P84" s="3375"/>
      <c r="Q84" s="3375"/>
      <c r="R84" s="3375"/>
      <c r="S84" s="3375"/>
      <c r="T84" s="3375"/>
      <c r="U84" s="3375"/>
      <c r="V84" s="3375"/>
      <c r="W84" s="3375"/>
    </row>
    <row r="85" spans="3:26" ht="15" customHeight="1">
      <c r="C85" s="3375"/>
      <c r="D85" s="3375"/>
      <c r="E85" s="3375"/>
      <c r="F85" s="3375"/>
      <c r="G85" s="3375"/>
      <c r="H85" s="3375"/>
      <c r="I85" s="3375"/>
      <c r="J85" s="3375"/>
      <c r="K85" s="3375"/>
      <c r="L85" s="3375"/>
      <c r="M85" s="3375"/>
      <c r="N85" s="3375"/>
      <c r="O85" s="3375"/>
      <c r="P85" s="3375"/>
      <c r="Q85" s="3375"/>
      <c r="R85" s="3375"/>
      <c r="S85" s="3375"/>
      <c r="T85" s="3375"/>
      <c r="U85" s="3375"/>
      <c r="V85" s="3375"/>
      <c r="W85" s="3375"/>
    </row>
    <row r="86" spans="3:26" ht="15" customHeight="1">
      <c r="C86" s="3375"/>
      <c r="D86" s="3375"/>
      <c r="E86" s="3375"/>
      <c r="F86" s="3375"/>
      <c r="G86" s="3375"/>
      <c r="H86" s="3375"/>
      <c r="I86" s="3375"/>
      <c r="J86" s="3375"/>
      <c r="K86" s="3375"/>
      <c r="L86" s="3375"/>
      <c r="M86" s="3375"/>
      <c r="N86" s="3375"/>
      <c r="O86" s="3375"/>
      <c r="P86" s="3375"/>
      <c r="Q86" s="3375"/>
      <c r="R86" s="3375"/>
      <c r="S86" s="3375"/>
      <c r="T86" s="3375"/>
      <c r="U86" s="3375"/>
      <c r="V86" s="3375"/>
      <c r="W86" s="3375"/>
    </row>
    <row r="87" spans="3:26" ht="15" customHeight="1">
      <c r="C87" s="3375"/>
      <c r="D87" s="3375"/>
      <c r="E87" s="3375"/>
      <c r="F87" s="3375"/>
      <c r="G87" s="3375"/>
      <c r="H87" s="3375"/>
      <c r="I87" s="3375"/>
      <c r="J87" s="3375"/>
      <c r="K87" s="3375"/>
      <c r="L87" s="3375"/>
      <c r="M87" s="3375"/>
      <c r="N87" s="3375"/>
      <c r="O87" s="3375"/>
      <c r="P87" s="3375"/>
      <c r="Q87" s="3375"/>
      <c r="R87" s="3375"/>
      <c r="S87" s="3375"/>
      <c r="T87" s="3375"/>
      <c r="U87" s="3375"/>
      <c r="V87" s="3375"/>
      <c r="W87" s="3375"/>
    </row>
    <row r="88" spans="3:26" ht="15" customHeight="1">
      <c r="C88" s="3375"/>
      <c r="D88" s="3375"/>
      <c r="E88" s="3375"/>
      <c r="F88" s="3375"/>
      <c r="G88" s="3375"/>
      <c r="H88" s="3375"/>
      <c r="I88" s="3375"/>
      <c r="J88" s="3375"/>
      <c r="K88" s="3375"/>
      <c r="L88" s="3375"/>
      <c r="M88" s="3375"/>
      <c r="N88" s="3375"/>
      <c r="O88" s="3375"/>
      <c r="P88" s="3375"/>
      <c r="Q88" s="3375"/>
      <c r="R88" s="3375"/>
      <c r="S88" s="3375"/>
      <c r="T88" s="3375"/>
      <c r="U88" s="3375"/>
      <c r="V88" s="3375"/>
      <c r="W88" s="3375"/>
    </row>
    <row r="89" spans="3:26" ht="15" customHeight="1">
      <c r="C89" s="3375"/>
      <c r="D89" s="3375"/>
      <c r="E89" s="3375"/>
      <c r="F89" s="3375"/>
      <c r="G89" s="3375"/>
      <c r="H89" s="3375"/>
      <c r="I89" s="3375"/>
      <c r="J89" s="3375"/>
      <c r="K89" s="3375"/>
      <c r="L89" s="3375"/>
      <c r="M89" s="3375"/>
      <c r="N89" s="3375"/>
      <c r="O89" s="3375"/>
      <c r="P89" s="3375"/>
      <c r="Q89" s="3375"/>
      <c r="R89" s="3375"/>
      <c r="S89" s="3375"/>
      <c r="T89" s="3375"/>
      <c r="U89" s="3375"/>
      <c r="V89" s="3375"/>
      <c r="W89" s="3375"/>
    </row>
    <row r="90" spans="3:26" ht="15" customHeight="1">
      <c r="C90" s="3375"/>
      <c r="D90" s="3375"/>
      <c r="E90" s="3375"/>
      <c r="F90" s="3375"/>
      <c r="G90" s="3375"/>
      <c r="H90" s="3375"/>
      <c r="I90" s="3375"/>
      <c r="J90" s="3375"/>
      <c r="K90" s="3375"/>
      <c r="L90" s="3375"/>
      <c r="M90" s="3375"/>
      <c r="N90" s="3375"/>
      <c r="O90" s="3375"/>
      <c r="P90" s="3375"/>
      <c r="Q90" s="3375"/>
      <c r="R90" s="3375"/>
      <c r="S90" s="3375"/>
      <c r="T90" s="3375"/>
      <c r="U90" s="3375"/>
      <c r="V90" s="3375"/>
      <c r="W90" s="3375"/>
    </row>
  </sheetData>
  <sheetProtection selectLockedCells="1" selectUnlockedCells="1"/>
  <dataConsolidate/>
  <mergeCells count="129">
    <mergeCell ref="C82:W90"/>
    <mergeCell ref="D79:E79"/>
    <mergeCell ref="G79:I79"/>
    <mergeCell ref="W79:X79"/>
    <mergeCell ref="D80:E80"/>
    <mergeCell ref="G80:I80"/>
    <mergeCell ref="W80:X80"/>
    <mergeCell ref="D77:E77"/>
    <mergeCell ref="G77:I77"/>
    <mergeCell ref="W77:X77"/>
    <mergeCell ref="D78:E78"/>
    <mergeCell ref="G78:I78"/>
    <mergeCell ref="W78:X78"/>
    <mergeCell ref="D75:E75"/>
    <mergeCell ref="G75:I75"/>
    <mergeCell ref="W75:X75"/>
    <mergeCell ref="D76:E76"/>
    <mergeCell ref="G76:I76"/>
    <mergeCell ref="W76:X76"/>
    <mergeCell ref="D73:E73"/>
    <mergeCell ref="G73:I73"/>
    <mergeCell ref="W73:X73"/>
    <mergeCell ref="D74:E74"/>
    <mergeCell ref="G74:I74"/>
    <mergeCell ref="W74:X74"/>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Y39:Y40"/>
    <mergeCell ref="E41:S43"/>
    <mergeCell ref="T41:U43"/>
    <mergeCell ref="V41:V43"/>
    <mergeCell ref="W41:X43"/>
    <mergeCell ref="Y41:Y43"/>
    <mergeCell ref="T34:U34"/>
    <mergeCell ref="W34:X34"/>
    <mergeCell ref="T35:U35"/>
    <mergeCell ref="W35:X35"/>
    <mergeCell ref="T38:U38"/>
    <mergeCell ref="W38:X38"/>
    <mergeCell ref="E31:S33"/>
    <mergeCell ref="T31:U33"/>
    <mergeCell ref="V31:V33"/>
    <mergeCell ref="W31:X33"/>
    <mergeCell ref="Y31:Y33"/>
    <mergeCell ref="T25:U25"/>
    <mergeCell ref="W25:X25"/>
    <mergeCell ref="T28:U28"/>
    <mergeCell ref="W28:X28"/>
    <mergeCell ref="T29:U30"/>
    <mergeCell ref="V29:V30"/>
    <mergeCell ref="W29:X30"/>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s>
  <phoneticPr fontId="1"/>
  <dataValidations count="1">
    <dataValidation type="whole" operator="equal" allowBlank="1" showInputMessage="1" showErrorMessage="1" errorTitle="エラー" error="合計値が正しくありません。" sqref="T19:U20 W39:X40 T29:U30 W29:X30 T39:U40 W19:X20" xr:uid="{3F51D716-3ED5-4F7A-B7E7-09AEEF8887F4}">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96017-0640-4462-994B-5D50309DC386}">
  <dimension ref="A1:N138"/>
  <sheetViews>
    <sheetView zoomScaleNormal="100" workbookViewId="0">
      <selection activeCell="J6" sqref="J6:N6"/>
    </sheetView>
  </sheetViews>
  <sheetFormatPr defaultColWidth="9" defaultRowHeight="18.75"/>
  <cols>
    <col min="1" max="1" width="2.75" style="654" customWidth="1"/>
    <col min="2" max="2" width="11.5" style="654" customWidth="1"/>
    <col min="3" max="3" width="4.5" style="654" customWidth="1"/>
    <col min="4" max="5" width="11.75" style="654" customWidth="1"/>
    <col min="6" max="6" width="3.125" style="654" customWidth="1"/>
    <col min="7" max="8" width="3.875" style="654" customWidth="1"/>
    <col min="9" max="9" width="3.125" style="654" customWidth="1"/>
    <col min="10" max="10" width="3.375" style="654" customWidth="1"/>
    <col min="11" max="11" width="2.5" style="654" customWidth="1"/>
    <col min="12" max="12" width="7.75" style="654" customWidth="1"/>
    <col min="13" max="13" width="2.5" style="654" customWidth="1"/>
    <col min="14" max="14" width="13.875" style="654" customWidth="1"/>
    <col min="15" max="15" width="11.75" style="654" customWidth="1"/>
    <col min="16" max="16384" width="9" style="654"/>
  </cols>
  <sheetData>
    <row r="1" spans="1:14">
      <c r="A1" s="3418" t="s">
        <v>2184</v>
      </c>
      <c r="B1" s="3418"/>
      <c r="C1" s="3418"/>
      <c r="D1" s="3418"/>
      <c r="E1" s="3418"/>
      <c r="F1" s="3418"/>
      <c r="G1" s="3418"/>
      <c r="H1" s="3418"/>
      <c r="I1" s="3418"/>
      <c r="J1" s="3418"/>
      <c r="K1" s="3418"/>
      <c r="L1" s="3418"/>
      <c r="M1" s="3418"/>
      <c r="N1" s="3418"/>
    </row>
    <row r="2" spans="1:14">
      <c r="A2" s="886"/>
      <c r="B2" s="886"/>
    </row>
    <row r="3" spans="1:14">
      <c r="A3" s="3419" t="s">
        <v>2185</v>
      </c>
      <c r="B3" s="3419"/>
      <c r="C3" s="3419"/>
      <c r="D3" s="3419"/>
      <c r="E3" s="3419"/>
      <c r="F3" s="3419"/>
      <c r="G3" s="3419"/>
      <c r="H3" s="3419"/>
      <c r="I3" s="3419"/>
      <c r="J3" s="3419"/>
      <c r="K3" s="3419"/>
      <c r="L3" s="3419"/>
      <c r="M3" s="3419"/>
      <c r="N3" s="3419"/>
    </row>
    <row r="4" spans="1:14">
      <c r="A4" s="886"/>
      <c r="B4" s="886"/>
    </row>
    <row r="5" spans="1:14">
      <c r="I5" s="887" t="s">
        <v>2186</v>
      </c>
      <c r="J5" s="2093"/>
      <c r="K5" s="2093"/>
      <c r="L5" s="2093"/>
      <c r="M5" s="2093"/>
      <c r="N5" s="2093"/>
    </row>
    <row r="6" spans="1:14">
      <c r="F6" s="888"/>
      <c r="G6" s="888"/>
      <c r="H6" s="888"/>
      <c r="I6" s="889" t="s">
        <v>2187</v>
      </c>
      <c r="J6" s="3420"/>
      <c r="K6" s="3420"/>
      <c r="L6" s="3420"/>
      <c r="M6" s="3420"/>
      <c r="N6" s="3420"/>
    </row>
    <row r="7" spans="1:14">
      <c r="F7" s="888"/>
      <c r="G7" s="888"/>
      <c r="H7" s="888"/>
      <c r="I7" s="889" t="s">
        <v>2188</v>
      </c>
      <c r="J7" s="3237" t="s">
        <v>2189</v>
      </c>
      <c r="K7" s="3237"/>
      <c r="L7" s="3237"/>
      <c r="M7" s="3237"/>
      <c r="N7" s="3237"/>
    </row>
    <row r="8" spans="1:14">
      <c r="A8" s="886"/>
      <c r="B8" s="886"/>
    </row>
    <row r="9" spans="1:14">
      <c r="A9" s="3418" t="s">
        <v>2190</v>
      </c>
      <c r="B9" s="3418"/>
      <c r="C9" s="3418"/>
      <c r="D9" s="3418"/>
      <c r="E9" s="3418"/>
      <c r="F9" s="3418"/>
      <c r="G9" s="3418"/>
      <c r="H9" s="3418"/>
      <c r="I9" s="3418"/>
      <c r="J9" s="3418"/>
      <c r="K9" s="3418"/>
      <c r="L9" s="3418"/>
      <c r="M9" s="3418"/>
      <c r="N9" s="3418"/>
    </row>
    <row r="10" spans="1:14">
      <c r="A10" s="3418" t="s">
        <v>2191</v>
      </c>
      <c r="B10" s="3418"/>
      <c r="C10" s="3418"/>
      <c r="D10" s="3418"/>
      <c r="E10" s="3418"/>
      <c r="F10" s="3418"/>
      <c r="G10" s="3418"/>
      <c r="H10" s="3418"/>
      <c r="I10" s="3418"/>
      <c r="J10" s="3418"/>
      <c r="K10" s="3418"/>
      <c r="L10" s="3418"/>
      <c r="M10" s="3418"/>
      <c r="N10" s="3418"/>
    </row>
    <row r="11" spans="1:14" ht="18.75" customHeight="1">
      <c r="A11" s="3427" t="s">
        <v>2192</v>
      </c>
      <c r="B11" s="3428"/>
      <c r="C11" s="3433" t="s">
        <v>2193</v>
      </c>
      <c r="D11" s="2081"/>
      <c r="E11" s="2081"/>
      <c r="F11" s="2081"/>
      <c r="G11" s="2081"/>
      <c r="H11" s="2081"/>
      <c r="I11" s="2081"/>
      <c r="J11" s="2082"/>
      <c r="K11" s="890" t="s">
        <v>504</v>
      </c>
      <c r="L11" s="890"/>
      <c r="M11" s="890" t="s">
        <v>843</v>
      </c>
      <c r="N11" s="891" t="s">
        <v>484</v>
      </c>
    </row>
    <row r="12" spans="1:14" ht="18.75" customHeight="1">
      <c r="A12" s="3429"/>
      <c r="B12" s="3430"/>
      <c r="C12" s="3434" t="s">
        <v>2194</v>
      </c>
      <c r="D12" s="2071"/>
      <c r="E12" s="2071"/>
      <c r="F12" s="2071"/>
      <c r="G12" s="2071"/>
      <c r="H12" s="2071"/>
      <c r="I12" s="2071"/>
      <c r="J12" s="2075"/>
      <c r="K12" s="654" t="s">
        <v>504</v>
      </c>
      <c r="M12" s="654" t="s">
        <v>843</v>
      </c>
      <c r="N12" s="48" t="s">
        <v>484</v>
      </c>
    </row>
    <row r="13" spans="1:14" ht="18.75" customHeight="1">
      <c r="A13" s="3429"/>
      <c r="B13" s="3430"/>
      <c r="C13" s="3434" t="s">
        <v>2195</v>
      </c>
      <c r="D13" s="2071"/>
      <c r="E13" s="2071"/>
      <c r="F13" s="2071"/>
      <c r="G13" s="2071"/>
      <c r="H13" s="2071"/>
      <c r="I13" s="2071"/>
      <c r="J13" s="2075"/>
      <c r="K13" s="654" t="s">
        <v>504</v>
      </c>
      <c r="M13" s="654" t="s">
        <v>843</v>
      </c>
      <c r="N13" s="48" t="s">
        <v>484</v>
      </c>
    </row>
    <row r="14" spans="1:14" ht="18.75" customHeight="1">
      <c r="A14" s="3429"/>
      <c r="B14" s="3430"/>
      <c r="C14" s="3434" t="s">
        <v>2194</v>
      </c>
      <c r="D14" s="2071"/>
      <c r="E14" s="2071"/>
      <c r="F14" s="2071"/>
      <c r="G14" s="2071"/>
      <c r="H14" s="2071"/>
      <c r="I14" s="2071"/>
      <c r="J14" s="2075"/>
      <c r="K14" s="654" t="s">
        <v>504</v>
      </c>
      <c r="M14" s="654" t="s">
        <v>843</v>
      </c>
      <c r="N14" s="48" t="s">
        <v>484</v>
      </c>
    </row>
    <row r="15" spans="1:14" ht="18.75" customHeight="1">
      <c r="A15" s="3429"/>
      <c r="B15" s="3430"/>
      <c r="C15" s="3434" t="s">
        <v>2196</v>
      </c>
      <c r="D15" s="2071"/>
      <c r="E15" s="2071"/>
      <c r="F15" s="2071"/>
      <c r="G15" s="2071"/>
      <c r="H15" s="2071"/>
      <c r="I15" s="2071"/>
      <c r="J15" s="2075"/>
      <c r="K15" s="654" t="s">
        <v>504</v>
      </c>
      <c r="M15" s="654" t="s">
        <v>843</v>
      </c>
      <c r="N15" s="48" t="s">
        <v>484</v>
      </c>
    </row>
    <row r="16" spans="1:14" ht="18.75" customHeight="1">
      <c r="A16" s="3429"/>
      <c r="B16" s="3430"/>
      <c r="C16" s="3434" t="s">
        <v>2197</v>
      </c>
      <c r="D16" s="2071"/>
      <c r="E16" s="2071"/>
      <c r="F16" s="2071"/>
      <c r="G16" s="2071"/>
      <c r="H16" s="2071"/>
      <c r="I16" s="2071"/>
      <c r="J16" s="2075"/>
      <c r="K16" s="654" t="s">
        <v>504</v>
      </c>
      <c r="M16" s="654" t="s">
        <v>843</v>
      </c>
      <c r="N16" s="48" t="s">
        <v>484</v>
      </c>
    </row>
    <row r="17" spans="1:14" ht="18.75" customHeight="1">
      <c r="A17" s="3429"/>
      <c r="B17" s="3430"/>
      <c r="C17" s="3434" t="s">
        <v>2198</v>
      </c>
      <c r="D17" s="2071"/>
      <c r="E17" s="2071"/>
      <c r="F17" s="2071"/>
      <c r="G17" s="2071"/>
      <c r="H17" s="2071"/>
      <c r="I17" s="2071"/>
      <c r="J17" s="2075"/>
      <c r="K17" s="654" t="s">
        <v>504</v>
      </c>
      <c r="M17" s="654" t="s">
        <v>843</v>
      </c>
      <c r="N17" s="48" t="s">
        <v>484</v>
      </c>
    </row>
    <row r="18" spans="1:14" ht="19.5" customHeight="1">
      <c r="A18" s="3431"/>
      <c r="B18" s="3432"/>
      <c r="C18" s="3435" t="s">
        <v>2199</v>
      </c>
      <c r="D18" s="2077"/>
      <c r="E18" s="2077"/>
      <c r="F18" s="2077"/>
      <c r="G18" s="2077"/>
      <c r="H18" s="2077"/>
      <c r="I18" s="2077"/>
      <c r="J18" s="2078"/>
      <c r="K18" s="892" t="s">
        <v>504</v>
      </c>
      <c r="L18" s="892"/>
      <c r="M18" s="892" t="s">
        <v>843</v>
      </c>
      <c r="N18" s="893" t="s">
        <v>484</v>
      </c>
    </row>
    <row r="19" spans="1:14">
      <c r="A19" s="894"/>
      <c r="B19" s="894"/>
    </row>
    <row r="20" spans="1:14">
      <c r="A20" s="894"/>
      <c r="B20" s="894"/>
    </row>
    <row r="21" spans="1:14" ht="18.75" customHeight="1">
      <c r="A21" s="3427" t="s">
        <v>2200</v>
      </c>
      <c r="B21" s="3428"/>
      <c r="C21" s="3443" t="s">
        <v>2201</v>
      </c>
      <c r="D21" s="3443"/>
      <c r="E21" s="3443"/>
      <c r="F21" s="3444" t="s">
        <v>2202</v>
      </c>
      <c r="G21" s="3445"/>
      <c r="H21" s="3445"/>
      <c r="I21" s="3445"/>
      <c r="J21" s="3445"/>
      <c r="K21" s="895" t="s">
        <v>2203</v>
      </c>
      <c r="L21" s="895"/>
      <c r="M21" s="3421" t="s">
        <v>2204</v>
      </c>
      <c r="N21" s="3422"/>
    </row>
    <row r="22" spans="1:14">
      <c r="A22" s="3429"/>
      <c r="B22" s="3430"/>
      <c r="C22" s="3423" t="s">
        <v>2205</v>
      </c>
      <c r="D22" s="3424"/>
      <c r="E22" s="3425"/>
      <c r="F22" s="294" t="s">
        <v>504</v>
      </c>
      <c r="G22" s="3426"/>
      <c r="H22" s="2071"/>
      <c r="I22" s="654" t="s">
        <v>843</v>
      </c>
      <c r="J22" s="654" t="s">
        <v>510</v>
      </c>
      <c r="N22" s="48"/>
    </row>
    <row r="23" spans="1:14">
      <c r="A23" s="3429"/>
      <c r="B23" s="3430"/>
      <c r="C23" s="3436" t="s">
        <v>2206</v>
      </c>
      <c r="D23" s="3437"/>
      <c r="E23" s="3438"/>
      <c r="F23" s="294" t="s">
        <v>504</v>
      </c>
      <c r="G23" s="3426"/>
      <c r="H23" s="2071"/>
      <c r="I23" s="654" t="s">
        <v>843</v>
      </c>
      <c r="J23" s="654" t="s">
        <v>510</v>
      </c>
      <c r="N23" s="48"/>
    </row>
    <row r="24" spans="1:14">
      <c r="A24" s="3429"/>
      <c r="B24" s="3430"/>
      <c r="C24" s="3436" t="s">
        <v>2207</v>
      </c>
      <c r="D24" s="3437"/>
      <c r="E24" s="3438"/>
      <c r="F24" s="294" t="s">
        <v>504</v>
      </c>
      <c r="G24" s="3426"/>
      <c r="H24" s="2071"/>
      <c r="I24" s="654" t="s">
        <v>843</v>
      </c>
      <c r="J24" s="654" t="s">
        <v>510</v>
      </c>
      <c r="N24" s="48"/>
    </row>
    <row r="25" spans="1:14">
      <c r="A25" s="3429"/>
      <c r="B25" s="3430"/>
      <c r="C25" s="3436" t="s">
        <v>2208</v>
      </c>
      <c r="D25" s="3437"/>
      <c r="E25" s="3438"/>
      <c r="F25" s="294" t="s">
        <v>504</v>
      </c>
      <c r="G25" s="3426"/>
      <c r="H25" s="2071"/>
      <c r="I25" s="654" t="s">
        <v>843</v>
      </c>
      <c r="J25" s="654" t="s">
        <v>510</v>
      </c>
      <c r="N25" s="48"/>
    </row>
    <row r="26" spans="1:14">
      <c r="A26" s="3429"/>
      <c r="B26" s="3430"/>
      <c r="C26" s="3436" t="s">
        <v>2209</v>
      </c>
      <c r="D26" s="3437"/>
      <c r="E26" s="3438"/>
      <c r="F26" s="294" t="s">
        <v>504</v>
      </c>
      <c r="G26" s="3426"/>
      <c r="H26" s="2071"/>
      <c r="I26" s="654" t="s">
        <v>843</v>
      </c>
      <c r="J26" s="654" t="s">
        <v>510</v>
      </c>
      <c r="N26" s="48"/>
    </row>
    <row r="27" spans="1:14">
      <c r="A27" s="3431"/>
      <c r="B27" s="3432"/>
      <c r="C27" s="3439" t="s">
        <v>2210</v>
      </c>
      <c r="D27" s="3440"/>
      <c r="E27" s="3441"/>
      <c r="F27" s="896" t="s">
        <v>504</v>
      </c>
      <c r="G27" s="3442"/>
      <c r="H27" s="2077"/>
      <c r="I27" s="892" t="s">
        <v>843</v>
      </c>
      <c r="J27" s="892" t="s">
        <v>510</v>
      </c>
      <c r="K27" s="892"/>
      <c r="L27" s="892"/>
      <c r="M27" s="892"/>
      <c r="N27" s="893"/>
    </row>
    <row r="28" spans="1:14">
      <c r="A28" s="894"/>
      <c r="B28" s="894"/>
    </row>
    <row r="29" spans="1:14">
      <c r="A29" s="894"/>
      <c r="B29" s="894"/>
    </row>
    <row r="30" spans="1:14" ht="33.75" customHeight="1">
      <c r="A30" s="3463" t="s">
        <v>2211</v>
      </c>
      <c r="B30" s="3464"/>
      <c r="C30" s="3457" t="s">
        <v>2212</v>
      </c>
      <c r="D30" s="2959"/>
      <c r="E30" s="2959"/>
      <c r="F30" s="2959"/>
      <c r="G30" s="2959"/>
      <c r="H30" s="2959"/>
      <c r="I30" s="2959"/>
      <c r="J30" s="2959"/>
      <c r="K30" s="2960"/>
      <c r="L30" s="897"/>
      <c r="M30" s="3448" t="s">
        <v>2213</v>
      </c>
      <c r="N30" s="3449"/>
    </row>
    <row r="31" spans="1:14" ht="33.75" customHeight="1">
      <c r="A31" s="3465"/>
      <c r="B31" s="3466"/>
      <c r="C31" s="3469"/>
      <c r="D31" s="2963"/>
      <c r="E31" s="2963"/>
      <c r="F31" s="2963"/>
      <c r="G31" s="2963"/>
      <c r="H31" s="2963"/>
      <c r="I31" s="2963"/>
      <c r="J31" s="2963"/>
      <c r="K31" s="2964"/>
      <c r="L31" s="898"/>
      <c r="M31" s="2093" t="s">
        <v>2214</v>
      </c>
      <c r="N31" s="3450"/>
    </row>
    <row r="32" spans="1:14" ht="40.5" customHeight="1">
      <c r="A32" s="3465"/>
      <c r="B32" s="3466"/>
      <c r="C32" s="3457" t="s">
        <v>2215</v>
      </c>
      <c r="D32" s="2959"/>
      <c r="E32" s="2959"/>
      <c r="F32" s="2959"/>
      <c r="G32" s="2959"/>
      <c r="H32" s="2959"/>
      <c r="I32" s="2959"/>
      <c r="J32" s="2959"/>
      <c r="K32" s="2960"/>
      <c r="L32" s="897"/>
      <c r="M32" s="3448" t="s">
        <v>2213</v>
      </c>
      <c r="N32" s="3449"/>
    </row>
    <row r="33" spans="1:14" ht="40.5" customHeight="1">
      <c r="A33" s="3465"/>
      <c r="B33" s="3466"/>
      <c r="C33" s="3469"/>
      <c r="D33" s="2963"/>
      <c r="E33" s="2963"/>
      <c r="F33" s="2963"/>
      <c r="G33" s="2963"/>
      <c r="H33" s="2963"/>
      <c r="I33" s="2963"/>
      <c r="J33" s="2963"/>
      <c r="K33" s="2964"/>
      <c r="L33" s="898"/>
      <c r="M33" s="2093" t="s">
        <v>2214</v>
      </c>
      <c r="N33" s="3450"/>
    </row>
    <row r="34" spans="1:14" ht="22.5" customHeight="1">
      <c r="A34" s="3465"/>
      <c r="B34" s="3466"/>
      <c r="C34" s="3461" t="s">
        <v>2216</v>
      </c>
      <c r="D34" s="2961"/>
      <c r="E34" s="2961"/>
      <c r="F34" s="2961"/>
      <c r="G34" s="2961"/>
      <c r="H34" s="2961"/>
      <c r="I34" s="2961"/>
      <c r="J34" s="2961"/>
      <c r="K34" s="2962"/>
      <c r="L34" s="897"/>
      <c r="M34" s="3448" t="s">
        <v>2213</v>
      </c>
      <c r="N34" s="3449"/>
    </row>
    <row r="35" spans="1:14" ht="22.5" customHeight="1">
      <c r="A35" s="3465"/>
      <c r="B35" s="3466"/>
      <c r="C35" s="3469"/>
      <c r="D35" s="2963"/>
      <c r="E35" s="2963"/>
      <c r="F35" s="2963"/>
      <c r="G35" s="2963"/>
      <c r="H35" s="2963"/>
      <c r="I35" s="2963"/>
      <c r="J35" s="2963"/>
      <c r="K35" s="2964"/>
      <c r="L35" s="898"/>
      <c r="M35" s="2093" t="s">
        <v>2214</v>
      </c>
      <c r="N35" s="3450"/>
    </row>
    <row r="36" spans="1:14" ht="21" customHeight="1">
      <c r="A36" s="3465"/>
      <c r="B36" s="3466"/>
      <c r="C36" s="3451" t="s">
        <v>2217</v>
      </c>
      <c r="D36" s="3421"/>
      <c r="E36" s="3421"/>
      <c r="F36" s="3421"/>
      <c r="G36" s="3421"/>
      <c r="H36" s="3421"/>
      <c r="I36" s="3421"/>
      <c r="J36" s="3421"/>
      <c r="K36" s="3421"/>
      <c r="L36" s="3421"/>
      <c r="M36" s="3421"/>
      <c r="N36" s="3452"/>
    </row>
    <row r="37" spans="1:14" ht="22.5" customHeight="1">
      <c r="A37" s="3465"/>
      <c r="B37" s="3466"/>
      <c r="C37" s="3446" t="s">
        <v>1149</v>
      </c>
      <c r="D37" s="3447" t="s">
        <v>2218</v>
      </c>
      <c r="E37" s="3447"/>
      <c r="F37" s="3447"/>
      <c r="G37" s="3447"/>
      <c r="H37" s="3447"/>
      <c r="I37" s="3447"/>
      <c r="J37" s="3447"/>
      <c r="K37" s="3447"/>
      <c r="L37" s="897"/>
      <c r="M37" s="3448" t="s">
        <v>2213</v>
      </c>
      <c r="N37" s="3449"/>
    </row>
    <row r="38" spans="1:14" ht="22.5" customHeight="1">
      <c r="A38" s="3465"/>
      <c r="B38" s="3466"/>
      <c r="C38" s="3446"/>
      <c r="D38" s="3447"/>
      <c r="E38" s="3447"/>
      <c r="F38" s="3447"/>
      <c r="G38" s="3447"/>
      <c r="H38" s="3447"/>
      <c r="I38" s="3447"/>
      <c r="J38" s="3447"/>
      <c r="K38" s="3447"/>
      <c r="L38" s="898"/>
      <c r="M38" s="2093" t="s">
        <v>2214</v>
      </c>
      <c r="N38" s="3450"/>
    </row>
    <row r="39" spans="1:14" ht="22.5" customHeight="1">
      <c r="A39" s="3465"/>
      <c r="B39" s="3466"/>
      <c r="C39" s="3446" t="s">
        <v>1150</v>
      </c>
      <c r="D39" s="3447" t="s">
        <v>2219</v>
      </c>
      <c r="E39" s="3447"/>
      <c r="F39" s="3447"/>
      <c r="G39" s="3447"/>
      <c r="H39" s="3447"/>
      <c r="I39" s="3447"/>
      <c r="J39" s="3447"/>
      <c r="K39" s="3447"/>
      <c r="L39" s="897"/>
      <c r="M39" s="3448" t="s">
        <v>2213</v>
      </c>
      <c r="N39" s="3449"/>
    </row>
    <row r="40" spans="1:14" ht="22.5" customHeight="1">
      <c r="A40" s="3465"/>
      <c r="B40" s="3466"/>
      <c r="C40" s="3446"/>
      <c r="D40" s="3447"/>
      <c r="E40" s="3447"/>
      <c r="F40" s="3447"/>
      <c r="G40" s="3447"/>
      <c r="H40" s="3447"/>
      <c r="I40" s="3447"/>
      <c r="J40" s="3447"/>
      <c r="K40" s="3447"/>
      <c r="L40" s="898"/>
      <c r="M40" s="2093" t="s">
        <v>2214</v>
      </c>
      <c r="N40" s="3450"/>
    </row>
    <row r="41" spans="1:14" ht="22.5" customHeight="1">
      <c r="A41" s="3465"/>
      <c r="B41" s="3466"/>
      <c r="C41" s="3446" t="s">
        <v>1153</v>
      </c>
      <c r="D41" s="3447" t="s">
        <v>2220</v>
      </c>
      <c r="E41" s="3447"/>
      <c r="F41" s="3447"/>
      <c r="G41" s="3447"/>
      <c r="H41" s="3447"/>
      <c r="I41" s="3447"/>
      <c r="J41" s="3447"/>
      <c r="K41" s="3447"/>
      <c r="L41" s="897"/>
      <c r="M41" s="3448" t="s">
        <v>2213</v>
      </c>
      <c r="N41" s="3449"/>
    </row>
    <row r="42" spans="1:14" ht="22.5" customHeight="1">
      <c r="A42" s="3465"/>
      <c r="B42" s="3466"/>
      <c r="C42" s="3446"/>
      <c r="D42" s="3447"/>
      <c r="E42" s="3447"/>
      <c r="F42" s="3447"/>
      <c r="G42" s="3447"/>
      <c r="H42" s="3447"/>
      <c r="I42" s="3447"/>
      <c r="J42" s="3447"/>
      <c r="K42" s="3447"/>
      <c r="L42" s="898"/>
      <c r="M42" s="2093" t="s">
        <v>2214</v>
      </c>
      <c r="N42" s="3450"/>
    </row>
    <row r="43" spans="1:14" ht="24.75" customHeight="1">
      <c r="A43" s="3465"/>
      <c r="B43" s="3466"/>
      <c r="C43" s="3446" t="s">
        <v>1156</v>
      </c>
      <c r="D43" s="3447" t="s">
        <v>2221</v>
      </c>
      <c r="E43" s="3447"/>
      <c r="F43" s="3447"/>
      <c r="G43" s="3447"/>
      <c r="H43" s="3447"/>
      <c r="I43" s="3447"/>
      <c r="J43" s="3447"/>
      <c r="K43" s="3447"/>
      <c r="L43" s="897"/>
      <c r="M43" s="3448" t="s">
        <v>2213</v>
      </c>
      <c r="N43" s="3449"/>
    </row>
    <row r="44" spans="1:14" ht="24.75" customHeight="1">
      <c r="A44" s="3465"/>
      <c r="B44" s="3466"/>
      <c r="C44" s="3446"/>
      <c r="D44" s="3447"/>
      <c r="E44" s="3447"/>
      <c r="F44" s="3447"/>
      <c r="G44" s="3447"/>
      <c r="H44" s="3447"/>
      <c r="I44" s="3447"/>
      <c r="J44" s="3447"/>
      <c r="K44" s="3447"/>
      <c r="L44" s="898"/>
      <c r="M44" s="2093" t="s">
        <v>2214</v>
      </c>
      <c r="N44" s="3450"/>
    </row>
    <row r="45" spans="1:14" ht="24.75" customHeight="1">
      <c r="A45" s="3465"/>
      <c r="B45" s="3466"/>
      <c r="C45" s="3446" t="s">
        <v>1229</v>
      </c>
      <c r="D45" s="3447" t="s">
        <v>2222</v>
      </c>
      <c r="E45" s="3447"/>
      <c r="F45" s="3447"/>
      <c r="G45" s="3447"/>
      <c r="H45" s="3447"/>
      <c r="I45" s="3447"/>
      <c r="J45" s="3447"/>
      <c r="K45" s="3447"/>
      <c r="L45" s="897"/>
      <c r="M45" s="3448" t="s">
        <v>2213</v>
      </c>
      <c r="N45" s="3449"/>
    </row>
    <row r="46" spans="1:14" ht="24.75" customHeight="1">
      <c r="A46" s="3465"/>
      <c r="B46" s="3466"/>
      <c r="C46" s="3446"/>
      <c r="D46" s="3447"/>
      <c r="E46" s="3447"/>
      <c r="F46" s="3447"/>
      <c r="G46" s="3447"/>
      <c r="H46" s="3447"/>
      <c r="I46" s="3447"/>
      <c r="J46" s="3447"/>
      <c r="K46" s="3447"/>
      <c r="L46" s="898"/>
      <c r="M46" s="2093" t="s">
        <v>2214</v>
      </c>
      <c r="N46" s="3450"/>
    </row>
    <row r="47" spans="1:14" ht="52.5" customHeight="1">
      <c r="A47" s="3465"/>
      <c r="B47" s="3466"/>
      <c r="C47" s="3446" t="s">
        <v>1172</v>
      </c>
      <c r="D47" s="3447" t="s">
        <v>2223</v>
      </c>
      <c r="E47" s="3447"/>
      <c r="F47" s="3447"/>
      <c r="G47" s="3447"/>
      <c r="H47" s="3447"/>
      <c r="I47" s="3447"/>
      <c r="J47" s="3447"/>
      <c r="K47" s="3447"/>
      <c r="L47" s="897"/>
      <c r="M47" s="3448" t="s">
        <v>2213</v>
      </c>
      <c r="N47" s="3449"/>
    </row>
    <row r="48" spans="1:14" ht="52.5" customHeight="1">
      <c r="A48" s="3465"/>
      <c r="B48" s="3466"/>
      <c r="C48" s="3446"/>
      <c r="D48" s="3447"/>
      <c r="E48" s="3447"/>
      <c r="F48" s="3447"/>
      <c r="G48" s="3447"/>
      <c r="H48" s="3447"/>
      <c r="I48" s="3447"/>
      <c r="J48" s="3447"/>
      <c r="K48" s="3447"/>
      <c r="L48" s="898"/>
      <c r="M48" s="2093" t="s">
        <v>2214</v>
      </c>
      <c r="N48" s="3450"/>
    </row>
    <row r="49" spans="1:14" ht="41.25" customHeight="1">
      <c r="A49" s="3465"/>
      <c r="B49" s="3466"/>
      <c r="C49" s="3453" t="s">
        <v>2224</v>
      </c>
      <c r="D49" s="3454"/>
      <c r="E49" s="3454"/>
      <c r="F49" s="3454"/>
      <c r="G49" s="3454"/>
      <c r="H49" s="3454"/>
      <c r="I49" s="3454"/>
      <c r="J49" s="3454"/>
      <c r="K49" s="3455"/>
      <c r="L49" s="897"/>
      <c r="M49" s="3448" t="s">
        <v>2213</v>
      </c>
      <c r="N49" s="3449"/>
    </row>
    <row r="50" spans="1:14" ht="41.25" customHeight="1">
      <c r="A50" s="3465"/>
      <c r="B50" s="3466"/>
      <c r="C50" s="3453"/>
      <c r="D50" s="3454"/>
      <c r="E50" s="3454"/>
      <c r="F50" s="3454"/>
      <c r="G50" s="3454"/>
      <c r="H50" s="3454"/>
      <c r="I50" s="3454"/>
      <c r="J50" s="3454"/>
      <c r="K50" s="3455"/>
      <c r="L50" s="898"/>
      <c r="M50" s="2093" t="s">
        <v>2214</v>
      </c>
      <c r="N50" s="3450"/>
    </row>
    <row r="51" spans="1:14" ht="19.5" customHeight="1">
      <c r="A51" s="3465"/>
      <c r="B51" s="3466"/>
      <c r="C51" s="3453" t="s">
        <v>2225</v>
      </c>
      <c r="D51" s="3454"/>
      <c r="E51" s="3454"/>
      <c r="F51" s="3454"/>
      <c r="G51" s="3454"/>
      <c r="H51" s="3454"/>
      <c r="I51" s="3454"/>
      <c r="J51" s="3454"/>
      <c r="K51" s="3455"/>
      <c r="L51" s="897"/>
      <c r="M51" s="3448" t="s">
        <v>2213</v>
      </c>
      <c r="N51" s="3449"/>
    </row>
    <row r="52" spans="1:14" ht="19.5" customHeight="1">
      <c r="A52" s="3465"/>
      <c r="B52" s="3466"/>
      <c r="C52" s="3453"/>
      <c r="D52" s="3454"/>
      <c r="E52" s="3454"/>
      <c r="F52" s="3454"/>
      <c r="G52" s="3454"/>
      <c r="H52" s="3454"/>
      <c r="I52" s="3454"/>
      <c r="J52" s="3454"/>
      <c r="K52" s="3455"/>
      <c r="L52" s="898"/>
      <c r="M52" s="2093" t="s">
        <v>2214</v>
      </c>
      <c r="N52" s="3450"/>
    </row>
    <row r="53" spans="1:14" ht="18.75" customHeight="1">
      <c r="A53" s="3465"/>
      <c r="B53" s="3466"/>
      <c r="C53" s="3453" t="s">
        <v>2226</v>
      </c>
      <c r="D53" s="3454"/>
      <c r="E53" s="3454"/>
      <c r="F53" s="3454"/>
      <c r="G53" s="3454"/>
      <c r="H53" s="3454"/>
      <c r="I53" s="3454"/>
      <c r="J53" s="3454"/>
      <c r="K53" s="3455"/>
      <c r="L53" s="897"/>
      <c r="M53" s="3448" t="s">
        <v>2213</v>
      </c>
      <c r="N53" s="3449"/>
    </row>
    <row r="54" spans="1:14">
      <c r="A54" s="3465"/>
      <c r="B54" s="3466"/>
      <c r="C54" s="3453"/>
      <c r="D54" s="3454"/>
      <c r="E54" s="3454"/>
      <c r="F54" s="3454"/>
      <c r="G54" s="3454"/>
      <c r="H54" s="3454"/>
      <c r="I54" s="3454"/>
      <c r="J54" s="3454"/>
      <c r="K54" s="3455"/>
      <c r="L54" s="898"/>
      <c r="M54" s="2093" t="s">
        <v>2214</v>
      </c>
      <c r="N54" s="3450"/>
    </row>
    <row r="55" spans="1:14" ht="18.75" customHeight="1">
      <c r="A55" s="3465"/>
      <c r="B55" s="3466"/>
      <c r="C55" s="3453" t="s">
        <v>2227</v>
      </c>
      <c r="D55" s="3454"/>
      <c r="E55" s="3454"/>
      <c r="F55" s="3454"/>
      <c r="G55" s="3454"/>
      <c r="H55" s="3454"/>
      <c r="I55" s="3454"/>
      <c r="J55" s="3454"/>
      <c r="K55" s="3455"/>
      <c r="L55" s="897"/>
      <c r="M55" s="3448" t="s">
        <v>2213</v>
      </c>
      <c r="N55" s="3449"/>
    </row>
    <row r="56" spans="1:14">
      <c r="A56" s="3467"/>
      <c r="B56" s="3468"/>
      <c r="C56" s="3453"/>
      <c r="D56" s="3454"/>
      <c r="E56" s="3454"/>
      <c r="F56" s="3454"/>
      <c r="G56" s="3454"/>
      <c r="H56" s="3454"/>
      <c r="I56" s="3454"/>
      <c r="J56" s="3454"/>
      <c r="K56" s="3455"/>
      <c r="L56" s="898"/>
      <c r="M56" s="2093" t="s">
        <v>2214</v>
      </c>
      <c r="N56" s="3450"/>
    </row>
    <row r="57" spans="1:14">
      <c r="A57" s="899"/>
      <c r="B57" s="899"/>
    </row>
    <row r="58" spans="1:14">
      <c r="A58" s="899"/>
      <c r="B58" s="899"/>
    </row>
    <row r="59" spans="1:14">
      <c r="A59" s="3456" t="s">
        <v>2228</v>
      </c>
      <c r="B59" s="3456"/>
      <c r="C59" s="3456"/>
      <c r="D59" s="3456"/>
      <c r="E59" s="3456"/>
      <c r="F59" s="3456"/>
      <c r="G59" s="3456"/>
      <c r="H59" s="3456"/>
      <c r="I59" s="3456"/>
      <c r="J59" s="3456"/>
      <c r="K59" s="3456"/>
      <c r="L59" s="3456"/>
      <c r="M59" s="3456"/>
      <c r="N59" s="3456"/>
    </row>
    <row r="60" spans="1:14" ht="23.25" customHeight="1">
      <c r="A60" s="3443" t="s">
        <v>2229</v>
      </c>
      <c r="B60" s="3443"/>
      <c r="C60" s="3443"/>
      <c r="D60" s="3443"/>
      <c r="E60" s="3443"/>
      <c r="F60" s="3443"/>
      <c r="G60" s="3443"/>
      <c r="H60" s="3443"/>
      <c r="I60" s="3443"/>
      <c r="J60" s="3443"/>
      <c r="K60" s="3443"/>
      <c r="L60" s="3443"/>
      <c r="M60" s="3443"/>
      <c r="N60" s="3443"/>
    </row>
    <row r="61" spans="1:14" ht="27" customHeight="1">
      <c r="A61" s="3457" t="s">
        <v>2230</v>
      </c>
      <c r="B61" s="2959"/>
      <c r="C61" s="2959"/>
      <c r="D61" s="2959"/>
      <c r="E61" s="2959"/>
      <c r="F61" s="2959"/>
      <c r="G61" s="2959"/>
      <c r="H61" s="2959"/>
      <c r="I61" s="2959"/>
      <c r="J61" s="2959"/>
      <c r="K61" s="2959"/>
      <c r="L61" s="2959"/>
      <c r="M61" s="2959"/>
      <c r="N61" s="2960"/>
    </row>
    <row r="62" spans="1:14">
      <c r="A62" s="3458"/>
      <c r="B62" s="3459"/>
      <c r="C62" s="3459"/>
      <c r="D62" s="3459"/>
      <c r="E62" s="3459"/>
      <c r="F62" s="3459"/>
      <c r="G62" s="3459"/>
      <c r="H62" s="3459"/>
      <c r="I62" s="3459"/>
      <c r="J62" s="3459"/>
      <c r="K62" s="3459"/>
      <c r="L62" s="3459"/>
      <c r="M62" s="3459"/>
      <c r="N62" s="3460"/>
    </row>
    <row r="63" spans="1:14" ht="19.5" customHeight="1">
      <c r="A63" s="3461" t="s">
        <v>2231</v>
      </c>
      <c r="B63" s="2961"/>
      <c r="C63" s="2961"/>
      <c r="D63" s="2961"/>
      <c r="E63" s="2961"/>
      <c r="F63" s="2961"/>
      <c r="G63" s="2961"/>
      <c r="H63" s="2961"/>
      <c r="I63" s="2961"/>
      <c r="J63" s="2961"/>
      <c r="K63" s="2961"/>
      <c r="L63" s="2961"/>
      <c r="M63" s="2961"/>
      <c r="N63" s="2962"/>
    </row>
    <row r="64" spans="1:14" ht="19.5" customHeight="1">
      <c r="A64" s="900"/>
      <c r="B64" s="3462"/>
      <c r="C64" s="3462"/>
      <c r="D64" s="901" t="s">
        <v>2232</v>
      </c>
      <c r="E64" s="901" t="s">
        <v>2233</v>
      </c>
      <c r="F64" s="3446" t="s">
        <v>2234</v>
      </c>
      <c r="G64" s="3446"/>
      <c r="H64" s="3446"/>
      <c r="I64" s="3446"/>
      <c r="J64" s="3446" t="s">
        <v>2235</v>
      </c>
      <c r="K64" s="3446"/>
      <c r="L64" s="3446"/>
      <c r="N64" s="48"/>
    </row>
    <row r="65" spans="1:14" ht="19.5" customHeight="1">
      <c r="A65" s="294"/>
      <c r="B65" s="3462" t="s">
        <v>2236</v>
      </c>
      <c r="C65" s="3462"/>
      <c r="D65" s="902"/>
      <c r="E65" s="902"/>
      <c r="F65" s="3446"/>
      <c r="G65" s="3446"/>
      <c r="H65" s="3446"/>
      <c r="I65" s="3446"/>
      <c r="J65" s="3446"/>
      <c r="K65" s="3446"/>
      <c r="L65" s="3446"/>
      <c r="N65" s="48"/>
    </row>
    <row r="66" spans="1:14" ht="19.5" customHeight="1">
      <c r="A66" s="294"/>
      <c r="B66" s="3462" t="s">
        <v>2237</v>
      </c>
      <c r="C66" s="3462"/>
      <c r="D66" s="902"/>
      <c r="E66" s="902"/>
      <c r="F66" s="3446"/>
      <c r="G66" s="3446"/>
      <c r="H66" s="3446"/>
      <c r="I66" s="3446"/>
      <c r="J66" s="3446"/>
      <c r="K66" s="3446"/>
      <c r="L66" s="3446"/>
      <c r="N66" s="48"/>
    </row>
    <row r="67" spans="1:14" ht="19.5" customHeight="1">
      <c r="A67" s="294"/>
      <c r="B67" s="3462" t="s">
        <v>2238</v>
      </c>
      <c r="C67" s="3462"/>
      <c r="D67" s="902"/>
      <c r="E67" s="902"/>
      <c r="F67" s="3446"/>
      <c r="G67" s="3446"/>
      <c r="H67" s="3446"/>
      <c r="I67" s="3446"/>
      <c r="J67" s="3446"/>
      <c r="K67" s="3446"/>
      <c r="L67" s="3446"/>
      <c r="N67" s="48"/>
    </row>
    <row r="68" spans="1:14" ht="19.5" customHeight="1">
      <c r="A68" s="294"/>
      <c r="B68" s="3462" t="s">
        <v>2239</v>
      </c>
      <c r="C68" s="3462"/>
      <c r="D68" s="902"/>
      <c r="E68" s="902"/>
      <c r="F68" s="3446"/>
      <c r="G68" s="3446"/>
      <c r="H68" s="3446"/>
      <c r="I68" s="3446"/>
      <c r="J68" s="3446"/>
      <c r="K68" s="3446"/>
      <c r="L68" s="3446"/>
      <c r="N68" s="48"/>
    </row>
    <row r="69" spans="1:14" ht="19.5" customHeight="1">
      <c r="A69" s="294"/>
      <c r="B69" s="3462" t="s">
        <v>2240</v>
      </c>
      <c r="C69" s="3462"/>
      <c r="D69" s="902"/>
      <c r="E69" s="902"/>
      <c r="F69" s="3446"/>
      <c r="G69" s="3446"/>
      <c r="H69" s="3446"/>
      <c r="I69" s="3446"/>
      <c r="J69" s="3446"/>
      <c r="K69" s="3446"/>
      <c r="L69" s="3446"/>
      <c r="N69" s="48"/>
    </row>
    <row r="70" spans="1:14" ht="18.75" customHeight="1">
      <c r="A70" s="294"/>
      <c r="B70" s="3471" t="s">
        <v>2241</v>
      </c>
      <c r="C70" s="3471"/>
      <c r="D70" s="3471"/>
      <c r="E70" s="3471"/>
      <c r="F70" s="3471"/>
      <c r="G70" s="3471"/>
      <c r="H70" s="3471"/>
      <c r="I70" s="3471"/>
      <c r="J70" s="3471"/>
      <c r="K70" s="3471"/>
      <c r="L70" s="3471"/>
      <c r="N70" s="48"/>
    </row>
    <row r="71" spans="1:14" ht="18.75" customHeight="1">
      <c r="A71" s="294"/>
      <c r="B71" s="3472" t="s">
        <v>2242</v>
      </c>
      <c r="C71" s="3472"/>
      <c r="D71" s="3472"/>
      <c r="E71" s="3472"/>
      <c r="F71" s="3472"/>
      <c r="G71" s="3472"/>
      <c r="H71" s="3472"/>
      <c r="I71" s="3472"/>
      <c r="J71" s="3472"/>
      <c r="K71" s="3472"/>
      <c r="L71" s="3472"/>
      <c r="N71" s="48"/>
    </row>
    <row r="72" spans="1:14" ht="18.75" customHeight="1">
      <c r="A72" s="294"/>
      <c r="B72" s="3472" t="s">
        <v>2243</v>
      </c>
      <c r="C72" s="3472"/>
      <c r="D72" s="3472"/>
      <c r="E72" s="3472"/>
      <c r="F72" s="3472"/>
      <c r="G72" s="3472"/>
      <c r="H72" s="3472"/>
      <c r="I72" s="3472"/>
      <c r="J72" s="3472"/>
      <c r="K72" s="3472"/>
      <c r="L72" s="3472"/>
      <c r="N72" s="48"/>
    </row>
    <row r="73" spans="1:14">
      <c r="A73" s="3434"/>
      <c r="B73" s="3470"/>
      <c r="C73" s="3470"/>
      <c r="D73" s="3470"/>
      <c r="E73" s="3470"/>
      <c r="F73" s="3470"/>
      <c r="N73" s="48"/>
    </row>
    <row r="74" spans="1:14">
      <c r="A74" s="3434" t="s">
        <v>2244</v>
      </c>
      <c r="B74" s="3470"/>
      <c r="C74" s="3470"/>
      <c r="D74" s="3470"/>
      <c r="E74" s="3470"/>
      <c r="F74" s="3470"/>
      <c r="N74" s="48"/>
    </row>
    <row r="75" spans="1:14" ht="27">
      <c r="A75" s="900"/>
      <c r="B75" s="3462"/>
      <c r="C75" s="3462"/>
      <c r="D75" s="901" t="s">
        <v>2245</v>
      </c>
      <c r="N75" s="48"/>
    </row>
    <row r="76" spans="1:14">
      <c r="A76" s="294"/>
      <c r="B76" s="3462" t="s">
        <v>2237</v>
      </c>
      <c r="C76" s="3462"/>
      <c r="D76" s="127"/>
      <c r="N76" s="48"/>
    </row>
    <row r="77" spans="1:14">
      <c r="A77" s="294"/>
      <c r="B77" s="3462" t="s">
        <v>2238</v>
      </c>
      <c r="C77" s="3462"/>
      <c r="D77" s="127"/>
      <c r="N77" s="48"/>
    </row>
    <row r="78" spans="1:14">
      <c r="A78" s="294"/>
      <c r="B78" s="3462" t="s">
        <v>2239</v>
      </c>
      <c r="C78" s="3462"/>
      <c r="D78" s="127"/>
      <c r="N78" s="48"/>
    </row>
    <row r="79" spans="1:14">
      <c r="A79" s="294"/>
      <c r="B79" s="3462" t="s">
        <v>2240</v>
      </c>
      <c r="C79" s="3462"/>
      <c r="D79" s="127"/>
      <c r="N79" s="48"/>
    </row>
    <row r="80" spans="1:14" ht="9" customHeight="1">
      <c r="A80" s="896"/>
      <c r="B80" s="903"/>
      <c r="C80" s="903"/>
      <c r="D80" s="892"/>
      <c r="E80" s="892"/>
      <c r="F80" s="892"/>
      <c r="G80" s="892"/>
      <c r="H80" s="892"/>
      <c r="I80" s="892"/>
      <c r="J80" s="892"/>
      <c r="K80" s="892"/>
      <c r="L80" s="892"/>
      <c r="M80" s="892"/>
      <c r="N80" s="893"/>
    </row>
    <row r="81" spans="1:14" ht="12" customHeight="1">
      <c r="A81" s="894"/>
      <c r="B81" s="894"/>
    </row>
    <row r="82" spans="1:14" ht="12" customHeight="1">
      <c r="A82" s="894"/>
      <c r="B82" s="894"/>
    </row>
    <row r="83" spans="1:14" ht="23.25" customHeight="1">
      <c r="A83" s="3451" t="s">
        <v>2246</v>
      </c>
      <c r="B83" s="3421"/>
      <c r="C83" s="3421"/>
      <c r="D83" s="3421"/>
      <c r="E83" s="3421"/>
      <c r="F83" s="3421"/>
      <c r="G83" s="3421"/>
      <c r="H83" s="3421"/>
      <c r="I83" s="3421"/>
      <c r="J83" s="3421"/>
      <c r="K83" s="3421"/>
      <c r="L83" s="3421"/>
      <c r="M83" s="3421"/>
      <c r="N83" s="3452"/>
    </row>
    <row r="84" spans="1:14">
      <c r="A84" s="3457" t="s">
        <v>2247</v>
      </c>
      <c r="B84" s="2959"/>
      <c r="C84" s="2959"/>
      <c r="D84" s="2959"/>
      <c r="E84" s="2959"/>
      <c r="F84" s="2959"/>
      <c r="G84" s="2959"/>
      <c r="H84" s="2959"/>
      <c r="I84" s="2959"/>
      <c r="J84" s="2959"/>
      <c r="K84" s="2959"/>
      <c r="L84" s="2959"/>
      <c r="M84" s="2959"/>
      <c r="N84" s="2960"/>
    </row>
    <row r="85" spans="1:14">
      <c r="A85" s="294"/>
      <c r="B85" s="3473" t="s">
        <v>2248</v>
      </c>
      <c r="C85" s="3474"/>
      <c r="D85" s="3474"/>
      <c r="E85" s="3474"/>
      <c r="F85" s="654" t="s">
        <v>504</v>
      </c>
      <c r="G85" s="1821"/>
      <c r="H85" s="1821"/>
      <c r="I85" s="654" t="s">
        <v>843</v>
      </c>
      <c r="J85" s="654" t="s">
        <v>484</v>
      </c>
      <c r="N85" s="48"/>
    </row>
    <row r="86" spans="1:14" ht="18.75" customHeight="1">
      <c r="A86" s="294"/>
      <c r="B86" s="3473" t="s">
        <v>2249</v>
      </c>
      <c r="C86" s="3474"/>
      <c r="D86" s="3474"/>
      <c r="E86" s="3474"/>
      <c r="F86" s="654" t="s">
        <v>504</v>
      </c>
      <c r="G86" s="1821"/>
      <c r="H86" s="1821"/>
      <c r="I86" s="654" t="s">
        <v>843</v>
      </c>
      <c r="J86" s="654" t="s">
        <v>484</v>
      </c>
      <c r="N86" s="48"/>
    </row>
    <row r="87" spans="1:14" ht="18.75" customHeight="1">
      <c r="A87" s="294"/>
      <c r="B87" s="3473" t="s">
        <v>2250</v>
      </c>
      <c r="C87" s="3474"/>
      <c r="D87" s="3474"/>
      <c r="E87" s="3474"/>
      <c r="F87" s="654" t="s">
        <v>504</v>
      </c>
      <c r="G87" s="1821"/>
      <c r="H87" s="1821"/>
      <c r="I87" s="654" t="s">
        <v>843</v>
      </c>
      <c r="J87" s="654" t="s">
        <v>484</v>
      </c>
      <c r="N87" s="48"/>
    </row>
    <row r="88" spans="1:14" ht="18.75" customHeight="1">
      <c r="A88" s="294"/>
      <c r="B88" s="3473" t="s">
        <v>2251</v>
      </c>
      <c r="C88" s="3474"/>
      <c r="D88" s="3474"/>
      <c r="E88" s="3474"/>
      <c r="F88" s="654" t="s">
        <v>504</v>
      </c>
      <c r="G88" s="1821"/>
      <c r="H88" s="1821"/>
      <c r="I88" s="654" t="s">
        <v>843</v>
      </c>
      <c r="J88" s="654" t="s">
        <v>484</v>
      </c>
      <c r="N88" s="48"/>
    </row>
    <row r="89" spans="1:14" ht="18.75" customHeight="1">
      <c r="A89" s="294"/>
      <c r="B89" s="3473" t="s">
        <v>2252</v>
      </c>
      <c r="C89" s="3474"/>
      <c r="D89" s="3474"/>
      <c r="E89" s="3474"/>
      <c r="F89" s="654" t="s">
        <v>504</v>
      </c>
      <c r="G89" s="1821"/>
      <c r="H89" s="1821"/>
      <c r="I89" s="654" t="s">
        <v>843</v>
      </c>
      <c r="J89" s="654" t="s">
        <v>484</v>
      </c>
      <c r="N89" s="48"/>
    </row>
    <row r="90" spans="1:14" ht="18.75" customHeight="1">
      <c r="A90" s="294"/>
      <c r="B90" s="3473" t="s">
        <v>2253</v>
      </c>
      <c r="C90" s="3474"/>
      <c r="D90" s="3474"/>
      <c r="E90" s="3474"/>
      <c r="F90" s="654" t="s">
        <v>504</v>
      </c>
      <c r="G90" s="1821"/>
      <c r="H90" s="1821"/>
      <c r="I90" s="654" t="s">
        <v>843</v>
      </c>
      <c r="J90" s="654" t="s">
        <v>484</v>
      </c>
      <c r="N90" s="48"/>
    </row>
    <row r="91" spans="1:14">
      <c r="A91" s="898"/>
      <c r="B91" s="904"/>
      <c r="C91" s="892"/>
      <c r="D91" s="892"/>
      <c r="E91" s="892"/>
      <c r="F91" s="892"/>
      <c r="G91" s="892"/>
      <c r="H91" s="892"/>
      <c r="I91" s="892"/>
      <c r="J91" s="892"/>
      <c r="K91" s="892"/>
      <c r="L91" s="892"/>
      <c r="M91" s="892"/>
      <c r="N91" s="893"/>
    </row>
    <row r="92" spans="1:14">
      <c r="A92" s="899"/>
      <c r="B92" s="899"/>
    </row>
    <row r="93" spans="1:14">
      <c r="A93" s="899"/>
      <c r="B93" s="899"/>
    </row>
    <row r="94" spans="1:14" ht="23.25" customHeight="1">
      <c r="A94" s="3451" t="s">
        <v>2254</v>
      </c>
      <c r="B94" s="3421"/>
      <c r="C94" s="3421"/>
      <c r="D94" s="3421"/>
      <c r="E94" s="3421"/>
      <c r="F94" s="3421"/>
      <c r="G94" s="3421"/>
      <c r="H94" s="3421"/>
      <c r="I94" s="3421"/>
      <c r="J94" s="3421"/>
      <c r="K94" s="3421"/>
      <c r="L94" s="3421"/>
      <c r="M94" s="3421"/>
      <c r="N94" s="3452"/>
    </row>
    <row r="95" spans="1:14">
      <c r="A95" s="3461" t="s">
        <v>2255</v>
      </c>
      <c r="B95" s="2961"/>
      <c r="C95" s="2961"/>
      <c r="D95" s="2961"/>
      <c r="E95" s="2961"/>
      <c r="F95" s="2961"/>
      <c r="G95" s="2961"/>
      <c r="H95" s="2961"/>
      <c r="I95" s="2961"/>
      <c r="J95" s="2961"/>
      <c r="K95" s="2961"/>
      <c r="L95" s="2961"/>
      <c r="M95" s="2961"/>
      <c r="N95" s="2962"/>
    </row>
    <row r="96" spans="1:14" ht="18.75" customHeight="1">
      <c r="A96" s="3461"/>
      <c r="B96" s="2961"/>
      <c r="C96" s="2961"/>
      <c r="D96" s="2961"/>
      <c r="E96" s="2961"/>
      <c r="F96" s="2961"/>
      <c r="G96" s="2961"/>
      <c r="H96" s="2961"/>
      <c r="I96" s="2961"/>
      <c r="J96" s="2961"/>
      <c r="K96" s="2961"/>
      <c r="L96" s="2961"/>
      <c r="M96" s="2961"/>
      <c r="N96" s="2962"/>
    </row>
    <row r="97" spans="1:14">
      <c r="A97" s="3461" t="s">
        <v>2256</v>
      </c>
      <c r="B97" s="2961"/>
      <c r="C97" s="2961"/>
      <c r="D97" s="2961"/>
      <c r="E97" s="2961"/>
      <c r="F97" s="2961"/>
      <c r="G97" s="2961"/>
      <c r="H97" s="2961"/>
      <c r="I97" s="2961"/>
      <c r="J97" s="2961"/>
      <c r="K97" s="2961"/>
      <c r="L97" s="2961"/>
      <c r="M97" s="2961"/>
      <c r="N97" s="2962"/>
    </row>
    <row r="98" spans="1:14">
      <c r="A98" s="3461" t="s">
        <v>2257</v>
      </c>
      <c r="B98" s="2961"/>
      <c r="C98" s="2961"/>
      <c r="D98" s="2961"/>
      <c r="E98" s="2961"/>
      <c r="F98" s="2961"/>
      <c r="G98" s="2961"/>
      <c r="H98" s="2961"/>
      <c r="I98" s="2961"/>
      <c r="J98" s="2961"/>
      <c r="K98" s="2961"/>
      <c r="L98" s="2961"/>
      <c r="M98" s="2961"/>
      <c r="N98" s="2962"/>
    </row>
    <row r="99" spans="1:14">
      <c r="A99" s="3461" t="s">
        <v>2258</v>
      </c>
      <c r="B99" s="2961"/>
      <c r="C99" s="2961"/>
      <c r="D99" s="2961"/>
      <c r="E99" s="2961"/>
      <c r="F99" s="2961"/>
      <c r="G99" s="2961"/>
      <c r="H99" s="2961"/>
      <c r="I99" s="2961"/>
      <c r="J99" s="2961"/>
      <c r="K99" s="2961"/>
      <c r="L99" s="2961"/>
      <c r="M99" s="2961"/>
      <c r="N99" s="2962"/>
    </row>
    <row r="100" spans="1:14">
      <c r="A100" s="3461" t="s">
        <v>2259</v>
      </c>
      <c r="B100" s="2961"/>
      <c r="C100" s="2961"/>
      <c r="D100" s="2961"/>
      <c r="E100" s="2961"/>
      <c r="F100" s="2961"/>
      <c r="G100" s="2961"/>
      <c r="H100" s="2961"/>
      <c r="I100" s="2961"/>
      <c r="J100" s="2961"/>
      <c r="K100" s="2961"/>
      <c r="L100" s="2961"/>
      <c r="M100" s="2961"/>
      <c r="N100" s="2962"/>
    </row>
    <row r="101" spans="1:14">
      <c r="A101" s="3461" t="s">
        <v>2260</v>
      </c>
      <c r="B101" s="2961"/>
      <c r="C101" s="2961"/>
      <c r="D101" s="2961"/>
      <c r="E101" s="2961"/>
      <c r="F101" s="2961"/>
      <c r="G101" s="2961"/>
      <c r="H101" s="2961"/>
      <c r="I101" s="2961"/>
      <c r="J101" s="2961"/>
      <c r="K101" s="2961"/>
      <c r="L101" s="2961"/>
      <c r="M101" s="2961"/>
      <c r="N101" s="2962"/>
    </row>
    <row r="102" spans="1:14" ht="18.75" customHeight="1">
      <c r="A102" s="3461"/>
      <c r="B102" s="2961"/>
      <c r="C102" s="2961"/>
      <c r="D102" s="2961"/>
      <c r="E102" s="2961"/>
      <c r="F102" s="2961"/>
      <c r="G102" s="2961"/>
      <c r="H102" s="2961"/>
      <c r="I102" s="2961"/>
      <c r="J102" s="2961"/>
      <c r="K102" s="2961"/>
      <c r="L102" s="2961"/>
      <c r="M102" s="2961"/>
      <c r="N102" s="2962"/>
    </row>
    <row r="103" spans="1:14" ht="18.75" customHeight="1">
      <c r="A103" s="3461"/>
      <c r="B103" s="2961"/>
      <c r="C103" s="2961"/>
      <c r="D103" s="2961"/>
      <c r="E103" s="2961"/>
      <c r="F103" s="2961"/>
      <c r="G103" s="2961"/>
      <c r="H103" s="2961"/>
      <c r="I103" s="2961"/>
      <c r="J103" s="2961"/>
      <c r="K103" s="2961"/>
      <c r="L103" s="2961"/>
      <c r="M103" s="2961"/>
      <c r="N103" s="2962"/>
    </row>
    <row r="104" spans="1:14" ht="18.75" customHeight="1">
      <c r="A104" s="3461"/>
      <c r="B104" s="2961"/>
      <c r="C104" s="2961"/>
      <c r="D104" s="2961"/>
      <c r="E104" s="2961"/>
      <c r="F104" s="2961"/>
      <c r="G104" s="2961"/>
      <c r="H104" s="2961"/>
      <c r="I104" s="2961"/>
      <c r="J104" s="2961"/>
      <c r="K104" s="2961"/>
      <c r="L104" s="2961"/>
      <c r="M104" s="2961"/>
      <c r="N104" s="2962"/>
    </row>
    <row r="105" spans="1:14" ht="18.75" customHeight="1">
      <c r="A105" s="3461"/>
      <c r="B105" s="2961"/>
      <c r="C105" s="2961"/>
      <c r="D105" s="2961"/>
      <c r="E105" s="2961"/>
      <c r="F105" s="2961"/>
      <c r="G105" s="2961"/>
      <c r="H105" s="2961"/>
      <c r="I105" s="2961"/>
      <c r="J105" s="2961"/>
      <c r="K105" s="2961"/>
      <c r="L105" s="2961"/>
      <c r="M105" s="2961"/>
      <c r="N105" s="2962"/>
    </row>
    <row r="106" spans="1:14" ht="18.75" customHeight="1">
      <c r="A106" s="3461"/>
      <c r="B106" s="2961"/>
      <c r="C106" s="2961"/>
      <c r="D106" s="2961"/>
      <c r="E106" s="2961"/>
      <c r="F106" s="2961"/>
      <c r="G106" s="2961"/>
      <c r="H106" s="2961"/>
      <c r="I106" s="2961"/>
      <c r="J106" s="2961"/>
      <c r="K106" s="2961"/>
      <c r="L106" s="2961"/>
      <c r="M106" s="2961"/>
      <c r="N106" s="2962"/>
    </row>
    <row r="107" spans="1:14" ht="18.75" customHeight="1">
      <c r="A107" s="3461"/>
      <c r="B107" s="2961"/>
      <c r="C107" s="2961"/>
      <c r="D107" s="2961"/>
      <c r="E107" s="2961"/>
      <c r="F107" s="2961"/>
      <c r="G107" s="2961"/>
      <c r="H107" s="2961"/>
      <c r="I107" s="2961"/>
      <c r="J107" s="2961"/>
      <c r="K107" s="2961"/>
      <c r="L107" s="2961"/>
      <c r="M107" s="2961"/>
      <c r="N107" s="2962"/>
    </row>
    <row r="108" spans="1:14" ht="18.75" customHeight="1">
      <c r="A108" s="3461"/>
      <c r="B108" s="2961"/>
      <c r="C108" s="2961"/>
      <c r="D108" s="2961"/>
      <c r="E108" s="2961"/>
      <c r="F108" s="2961"/>
      <c r="G108" s="2961"/>
      <c r="H108" s="2961"/>
      <c r="I108" s="2961"/>
      <c r="J108" s="2961"/>
      <c r="K108" s="2961"/>
      <c r="L108" s="2961"/>
      <c r="M108" s="2961"/>
      <c r="N108" s="2962"/>
    </row>
    <row r="109" spans="1:14" ht="18.75" customHeight="1">
      <c r="A109" s="3461"/>
      <c r="B109" s="2961"/>
      <c r="C109" s="2961"/>
      <c r="D109" s="2961"/>
      <c r="E109" s="2961"/>
      <c r="F109" s="2961"/>
      <c r="G109" s="2961"/>
      <c r="H109" s="2961"/>
      <c r="I109" s="2961"/>
      <c r="J109" s="2961"/>
      <c r="K109" s="2961"/>
      <c r="L109" s="2961"/>
      <c r="M109" s="2961"/>
      <c r="N109" s="2962"/>
    </row>
    <row r="110" spans="1:14" ht="18.75" customHeight="1">
      <c r="A110" s="3461"/>
      <c r="B110" s="2961"/>
      <c r="C110" s="2961"/>
      <c r="D110" s="2961"/>
      <c r="E110" s="2961"/>
      <c r="F110" s="2961"/>
      <c r="G110" s="2961"/>
      <c r="H110" s="2961"/>
      <c r="I110" s="2961"/>
      <c r="J110" s="2961"/>
      <c r="K110" s="2961"/>
      <c r="L110" s="2961"/>
      <c r="M110" s="2961"/>
      <c r="N110" s="2962"/>
    </row>
    <row r="111" spans="1:14" ht="18.75" customHeight="1">
      <c r="A111" s="3461"/>
      <c r="B111" s="2961"/>
      <c r="C111" s="2961"/>
      <c r="D111" s="2961"/>
      <c r="E111" s="2961"/>
      <c r="F111" s="2961"/>
      <c r="G111" s="2961"/>
      <c r="H111" s="2961"/>
      <c r="I111" s="2961"/>
      <c r="J111" s="2961"/>
      <c r="K111" s="2961"/>
      <c r="L111" s="2961"/>
      <c r="M111" s="2961"/>
      <c r="N111" s="2962"/>
    </row>
    <row r="112" spans="1:14" ht="18.75" customHeight="1">
      <c r="A112" s="3461"/>
      <c r="B112" s="2961"/>
      <c r="C112" s="2961"/>
      <c r="D112" s="2961"/>
      <c r="E112" s="2961"/>
      <c r="F112" s="2961"/>
      <c r="G112" s="2961"/>
      <c r="H112" s="2961"/>
      <c r="I112" s="2961"/>
      <c r="J112" s="2961"/>
      <c r="K112" s="2961"/>
      <c r="L112" s="2961"/>
      <c r="M112" s="2961"/>
      <c r="N112" s="2962"/>
    </row>
    <row r="113" spans="1:14" ht="18.75" customHeight="1">
      <c r="A113" s="3461"/>
      <c r="B113" s="2961"/>
      <c r="C113" s="2961"/>
      <c r="D113" s="2961"/>
      <c r="E113" s="2961"/>
      <c r="F113" s="2961"/>
      <c r="G113" s="2961"/>
      <c r="H113" s="2961"/>
      <c r="I113" s="2961"/>
      <c r="J113" s="2961"/>
      <c r="K113" s="2961"/>
      <c r="L113" s="2961"/>
      <c r="M113" s="2961"/>
      <c r="N113" s="2962"/>
    </row>
    <row r="114" spans="1:14" ht="18.75" customHeight="1">
      <c r="A114" s="3461"/>
      <c r="B114" s="2961"/>
      <c r="C114" s="2961"/>
      <c r="D114" s="2961"/>
      <c r="E114" s="2961"/>
      <c r="F114" s="2961"/>
      <c r="G114" s="2961"/>
      <c r="H114" s="2961"/>
      <c r="I114" s="2961"/>
      <c r="J114" s="2961"/>
      <c r="K114" s="2961"/>
      <c r="L114" s="2961"/>
      <c r="M114" s="2961"/>
      <c r="N114" s="2962"/>
    </row>
    <row r="115" spans="1:14" ht="18.75" customHeight="1">
      <c r="A115" s="3461"/>
      <c r="B115" s="2961"/>
      <c r="C115" s="2961"/>
      <c r="D115" s="2961"/>
      <c r="E115" s="2961"/>
      <c r="F115" s="2961"/>
      <c r="G115" s="2961"/>
      <c r="H115" s="2961"/>
      <c r="I115" s="2961"/>
      <c r="J115" s="2961"/>
      <c r="K115" s="2961"/>
      <c r="L115" s="2961"/>
      <c r="M115" s="2961"/>
      <c r="N115" s="2962"/>
    </row>
    <row r="116" spans="1:14" ht="18.75" customHeight="1">
      <c r="A116" s="3461"/>
      <c r="B116" s="2961"/>
      <c r="C116" s="2961"/>
      <c r="D116" s="2961"/>
      <c r="E116" s="2961"/>
      <c r="F116" s="2961"/>
      <c r="G116" s="2961"/>
      <c r="H116" s="2961"/>
      <c r="I116" s="2961"/>
      <c r="J116" s="2961"/>
      <c r="K116" s="2961"/>
      <c r="L116" s="2961"/>
      <c r="M116" s="2961"/>
      <c r="N116" s="2962"/>
    </row>
    <row r="117" spans="1:14" ht="18.75" customHeight="1">
      <c r="A117" s="3461"/>
      <c r="B117" s="2961"/>
      <c r="C117" s="2961"/>
      <c r="D117" s="2961"/>
      <c r="E117" s="2961"/>
      <c r="F117" s="2961"/>
      <c r="G117" s="2961"/>
      <c r="H117" s="2961"/>
      <c r="I117" s="2961"/>
      <c r="J117" s="2961"/>
      <c r="K117" s="2961"/>
      <c r="L117" s="2961"/>
      <c r="M117" s="2961"/>
      <c r="N117" s="2962"/>
    </row>
    <row r="118" spans="1:14" ht="18.75" customHeight="1">
      <c r="A118" s="3461"/>
      <c r="B118" s="2961"/>
      <c r="C118" s="2961"/>
      <c r="D118" s="2961"/>
      <c r="E118" s="2961"/>
      <c r="F118" s="2961"/>
      <c r="G118" s="2961"/>
      <c r="H118" s="2961"/>
      <c r="I118" s="2961"/>
      <c r="J118" s="2961"/>
      <c r="K118" s="2961"/>
      <c r="L118" s="2961"/>
      <c r="M118" s="2961"/>
      <c r="N118" s="2962"/>
    </row>
    <row r="119" spans="1:14" ht="18.75" customHeight="1">
      <c r="A119" s="3461"/>
      <c r="B119" s="2961"/>
      <c r="C119" s="2961"/>
      <c r="D119" s="2961"/>
      <c r="E119" s="2961"/>
      <c r="F119" s="2961"/>
      <c r="G119" s="2961"/>
      <c r="H119" s="2961"/>
      <c r="I119" s="2961"/>
      <c r="J119" s="2961"/>
      <c r="K119" s="2961"/>
      <c r="L119" s="2961"/>
      <c r="M119" s="2961"/>
      <c r="N119" s="2962"/>
    </row>
    <row r="120" spans="1:14" ht="18.75" customHeight="1">
      <c r="A120" s="3461"/>
      <c r="B120" s="2961"/>
      <c r="C120" s="2961"/>
      <c r="D120" s="2961"/>
      <c r="E120" s="2961"/>
      <c r="F120" s="2961"/>
      <c r="G120" s="2961"/>
      <c r="H120" s="2961"/>
      <c r="I120" s="2961"/>
      <c r="J120" s="2961"/>
      <c r="K120" s="2961"/>
      <c r="L120" s="2961"/>
      <c r="M120" s="2961"/>
      <c r="N120" s="2962"/>
    </row>
    <row r="121" spans="1:14" ht="18.75" customHeight="1">
      <c r="A121" s="3461"/>
      <c r="B121" s="2961"/>
      <c r="C121" s="2961"/>
      <c r="D121" s="2961"/>
      <c r="E121" s="2961"/>
      <c r="F121" s="2961"/>
      <c r="G121" s="2961"/>
      <c r="H121" s="2961"/>
      <c r="I121" s="2961"/>
      <c r="J121" s="2961"/>
      <c r="K121" s="2961"/>
      <c r="L121" s="2961"/>
      <c r="M121" s="2961"/>
      <c r="N121" s="2962"/>
    </row>
    <row r="122" spans="1:14" ht="18.75" customHeight="1">
      <c r="A122" s="3461"/>
      <c r="B122" s="2961"/>
      <c r="C122" s="2961"/>
      <c r="D122" s="2961"/>
      <c r="E122" s="2961"/>
      <c r="F122" s="2961"/>
      <c r="G122" s="2961"/>
      <c r="H122" s="2961"/>
      <c r="I122" s="2961"/>
      <c r="J122" s="2961"/>
      <c r="K122" s="2961"/>
      <c r="L122" s="2961"/>
      <c r="M122" s="2961"/>
      <c r="N122" s="2962"/>
    </row>
    <row r="123" spans="1:14" ht="18.75" customHeight="1">
      <c r="A123" s="3461"/>
      <c r="B123" s="2961"/>
      <c r="C123" s="2961"/>
      <c r="D123" s="2961"/>
      <c r="E123" s="2961"/>
      <c r="F123" s="2961"/>
      <c r="G123" s="2961"/>
      <c r="H123" s="2961"/>
      <c r="I123" s="2961"/>
      <c r="J123" s="2961"/>
      <c r="K123" s="2961"/>
      <c r="L123" s="2961"/>
      <c r="M123" s="2961"/>
      <c r="N123" s="2962"/>
    </row>
    <row r="124" spans="1:14" ht="18.75" customHeight="1">
      <c r="A124" s="3461"/>
      <c r="B124" s="2961"/>
      <c r="C124" s="2961"/>
      <c r="D124" s="2961"/>
      <c r="E124" s="2961"/>
      <c r="F124" s="2961"/>
      <c r="G124" s="2961"/>
      <c r="H124" s="2961"/>
      <c r="I124" s="2961"/>
      <c r="J124" s="2961"/>
      <c r="K124" s="2961"/>
      <c r="L124" s="2961"/>
      <c r="M124" s="2961"/>
      <c r="N124" s="2962"/>
    </row>
    <row r="125" spans="1:14" ht="18.75" customHeight="1">
      <c r="A125" s="3461"/>
      <c r="B125" s="2961"/>
      <c r="C125" s="2961"/>
      <c r="D125" s="2961"/>
      <c r="E125" s="2961"/>
      <c r="F125" s="2961"/>
      <c r="G125" s="2961"/>
      <c r="H125" s="2961"/>
      <c r="I125" s="2961"/>
      <c r="J125" s="2961"/>
      <c r="K125" s="2961"/>
      <c r="L125" s="2961"/>
      <c r="M125" s="2961"/>
      <c r="N125" s="2962"/>
    </row>
    <row r="126" spans="1:14" ht="18.75" customHeight="1">
      <c r="A126" s="3461"/>
      <c r="B126" s="2961"/>
      <c r="C126" s="2961"/>
      <c r="D126" s="2961"/>
      <c r="E126" s="2961"/>
      <c r="F126" s="2961"/>
      <c r="G126" s="2961"/>
      <c r="H126" s="2961"/>
      <c r="I126" s="2961"/>
      <c r="J126" s="2961"/>
      <c r="K126" s="2961"/>
      <c r="L126" s="2961"/>
      <c r="M126" s="2961"/>
      <c r="N126" s="2962"/>
    </row>
    <row r="127" spans="1:14" ht="18.75" customHeight="1">
      <c r="A127" s="3461"/>
      <c r="B127" s="2961"/>
      <c r="C127" s="2961"/>
      <c r="D127" s="2961"/>
      <c r="E127" s="2961"/>
      <c r="F127" s="2961"/>
      <c r="G127" s="2961"/>
      <c r="H127" s="2961"/>
      <c r="I127" s="2961"/>
      <c r="J127" s="2961"/>
      <c r="K127" s="2961"/>
      <c r="L127" s="2961"/>
      <c r="M127" s="2961"/>
      <c r="N127" s="2962"/>
    </row>
    <row r="128" spans="1:14" ht="18.75" customHeight="1">
      <c r="A128" s="3469"/>
      <c r="B128" s="2963"/>
      <c r="C128" s="2963"/>
      <c r="D128" s="2963"/>
      <c r="E128" s="2963"/>
      <c r="F128" s="2963"/>
      <c r="G128" s="2963"/>
      <c r="H128" s="2963"/>
      <c r="I128" s="2963"/>
      <c r="J128" s="2963"/>
      <c r="K128" s="2963"/>
      <c r="L128" s="2963"/>
      <c r="M128" s="2963"/>
      <c r="N128" s="2964"/>
    </row>
    <row r="129" spans="1:14" ht="18.75" customHeight="1">
      <c r="A129" s="2959"/>
      <c r="B129" s="2959"/>
      <c r="C129" s="2959"/>
      <c r="D129" s="2959"/>
      <c r="E129" s="2959"/>
      <c r="F129" s="2959"/>
      <c r="G129" s="2959"/>
      <c r="H129" s="2959"/>
      <c r="I129" s="2959"/>
      <c r="J129" s="2959"/>
      <c r="K129" s="2959"/>
      <c r="L129" s="2959"/>
      <c r="M129" s="2959"/>
      <c r="N129" s="2959"/>
    </row>
    <row r="130" spans="1:14">
      <c r="A130" s="2961"/>
      <c r="B130" s="2961"/>
      <c r="C130" s="2961"/>
      <c r="D130" s="2961"/>
      <c r="E130" s="2961"/>
      <c r="F130" s="2961"/>
      <c r="G130" s="2961"/>
      <c r="H130" s="2961"/>
      <c r="I130" s="2961"/>
      <c r="J130" s="2961"/>
      <c r="K130" s="2961"/>
      <c r="L130" s="2961"/>
      <c r="M130" s="2961"/>
      <c r="N130" s="2961"/>
    </row>
    <row r="131" spans="1:14">
      <c r="A131" s="2961" t="s">
        <v>1227</v>
      </c>
      <c r="B131" s="2961"/>
      <c r="C131" s="2961"/>
      <c r="D131" s="2961"/>
      <c r="E131" s="2961"/>
      <c r="F131" s="2961"/>
      <c r="G131" s="2961"/>
      <c r="H131" s="2961"/>
      <c r="I131" s="2961"/>
      <c r="J131" s="2961"/>
      <c r="K131" s="2961"/>
      <c r="L131" s="2961"/>
      <c r="M131" s="2961"/>
      <c r="N131" s="2961"/>
    </row>
    <row r="132" spans="1:14">
      <c r="A132" s="2961" t="s">
        <v>2261</v>
      </c>
      <c r="B132" s="2961"/>
      <c r="C132" s="2961"/>
      <c r="D132" s="2961"/>
      <c r="E132" s="2961"/>
      <c r="F132" s="2961"/>
      <c r="G132" s="2961"/>
      <c r="H132" s="2961"/>
      <c r="I132" s="2961"/>
      <c r="J132" s="2961"/>
      <c r="K132" s="2961"/>
      <c r="L132" s="2961"/>
      <c r="M132" s="2961"/>
      <c r="N132" s="2961"/>
    </row>
    <row r="133" spans="1:14" ht="56.25" customHeight="1">
      <c r="A133" s="2961" t="s">
        <v>2262</v>
      </c>
      <c r="B133" s="2961"/>
      <c r="C133" s="2961"/>
      <c r="D133" s="2961"/>
      <c r="E133" s="2961"/>
      <c r="F133" s="2961"/>
      <c r="G133" s="2961"/>
      <c r="H133" s="2961"/>
      <c r="I133" s="2961"/>
      <c r="J133" s="2961"/>
      <c r="K133" s="2961"/>
      <c r="L133" s="2961"/>
      <c r="M133" s="2961"/>
      <c r="N133" s="2961"/>
    </row>
    <row r="134" spans="1:14" ht="62.25" customHeight="1">
      <c r="A134" s="2961" t="s">
        <v>2263</v>
      </c>
      <c r="B134" s="2961"/>
      <c r="C134" s="2961"/>
      <c r="D134" s="2961"/>
      <c r="E134" s="2961"/>
      <c r="F134" s="2961"/>
      <c r="G134" s="2961"/>
      <c r="H134" s="2961"/>
      <c r="I134" s="2961"/>
      <c r="J134" s="2961"/>
      <c r="K134" s="2961"/>
      <c r="L134" s="2961"/>
      <c r="M134" s="2961"/>
      <c r="N134" s="2961"/>
    </row>
    <row r="135" spans="1:14" ht="55.5" customHeight="1">
      <c r="A135" s="2961" t="s">
        <v>2264</v>
      </c>
      <c r="B135" s="2961"/>
      <c r="C135" s="2961"/>
      <c r="D135" s="2961"/>
      <c r="E135" s="2961"/>
      <c r="F135" s="2961"/>
      <c r="G135" s="2961"/>
      <c r="H135" s="2961"/>
      <c r="I135" s="2961"/>
      <c r="J135" s="2961"/>
      <c r="K135" s="2961"/>
      <c r="L135" s="2961"/>
      <c r="M135" s="2961"/>
      <c r="N135" s="2961"/>
    </row>
    <row r="136" spans="1:14" ht="35.25" customHeight="1">
      <c r="A136" s="2961" t="s">
        <v>2265</v>
      </c>
      <c r="B136" s="2961"/>
      <c r="C136" s="2961"/>
      <c r="D136" s="2961"/>
      <c r="E136" s="2961"/>
      <c r="F136" s="2961"/>
      <c r="G136" s="2961"/>
      <c r="H136" s="2961"/>
      <c r="I136" s="2961"/>
      <c r="J136" s="2961"/>
      <c r="K136" s="2961"/>
      <c r="L136" s="2961"/>
      <c r="M136" s="2961"/>
      <c r="N136" s="2961"/>
    </row>
    <row r="137" spans="1:14">
      <c r="A137" s="894"/>
      <c r="B137" s="894"/>
    </row>
    <row r="138" spans="1:14">
      <c r="A138" s="894"/>
      <c r="B138" s="894"/>
    </row>
  </sheetData>
  <mergeCells count="169">
    <mergeCell ref="A134:N134"/>
    <mergeCell ref="A135:N135"/>
    <mergeCell ref="A136:N136"/>
    <mergeCell ref="A128:N128"/>
    <mergeCell ref="A129:N129"/>
    <mergeCell ref="A130:N130"/>
    <mergeCell ref="A131:N131"/>
    <mergeCell ref="A132:N132"/>
    <mergeCell ref="A133:N133"/>
    <mergeCell ref="A122:N122"/>
    <mergeCell ref="A123:N123"/>
    <mergeCell ref="A124:N124"/>
    <mergeCell ref="A125:N125"/>
    <mergeCell ref="A126:N126"/>
    <mergeCell ref="A127:N127"/>
    <mergeCell ref="A116:N116"/>
    <mergeCell ref="A117:N117"/>
    <mergeCell ref="A118:N118"/>
    <mergeCell ref="A119:N119"/>
    <mergeCell ref="A120:N120"/>
    <mergeCell ref="A121:N121"/>
    <mergeCell ref="A110:N110"/>
    <mergeCell ref="A111:N111"/>
    <mergeCell ref="A112:N112"/>
    <mergeCell ref="A113:N113"/>
    <mergeCell ref="A114:N114"/>
    <mergeCell ref="A115:N115"/>
    <mergeCell ref="A104:N104"/>
    <mergeCell ref="A105:N105"/>
    <mergeCell ref="A106:N106"/>
    <mergeCell ref="A107:N107"/>
    <mergeCell ref="A108:N108"/>
    <mergeCell ref="A109:N109"/>
    <mergeCell ref="A98:N98"/>
    <mergeCell ref="A99:N99"/>
    <mergeCell ref="A100:N100"/>
    <mergeCell ref="A101:N101"/>
    <mergeCell ref="A102:N102"/>
    <mergeCell ref="A103:N103"/>
    <mergeCell ref="B90:E90"/>
    <mergeCell ref="G90:H90"/>
    <mergeCell ref="A94:N94"/>
    <mergeCell ref="A95:N95"/>
    <mergeCell ref="A96:N96"/>
    <mergeCell ref="A97:N97"/>
    <mergeCell ref="B87:E87"/>
    <mergeCell ref="G87:H87"/>
    <mergeCell ref="B88:E88"/>
    <mergeCell ref="G88:H88"/>
    <mergeCell ref="B89:E89"/>
    <mergeCell ref="G89:H89"/>
    <mergeCell ref="B79:C79"/>
    <mergeCell ref="A83:N83"/>
    <mergeCell ref="A84:N84"/>
    <mergeCell ref="B85:E85"/>
    <mergeCell ref="G85:H85"/>
    <mergeCell ref="B86:E86"/>
    <mergeCell ref="G86:H86"/>
    <mergeCell ref="A73:F73"/>
    <mergeCell ref="A74:F74"/>
    <mergeCell ref="B75:C75"/>
    <mergeCell ref="B76:C76"/>
    <mergeCell ref="B77:C77"/>
    <mergeCell ref="B78:C78"/>
    <mergeCell ref="B69:C69"/>
    <mergeCell ref="F69:I69"/>
    <mergeCell ref="J69:L69"/>
    <mergeCell ref="B70:L70"/>
    <mergeCell ref="B71:L71"/>
    <mergeCell ref="B72:L72"/>
    <mergeCell ref="B67:C67"/>
    <mergeCell ref="F67:I67"/>
    <mergeCell ref="J67:L67"/>
    <mergeCell ref="B68:C68"/>
    <mergeCell ref="F68:I68"/>
    <mergeCell ref="J68:L68"/>
    <mergeCell ref="B65:C65"/>
    <mergeCell ref="F65:I65"/>
    <mergeCell ref="J65:L65"/>
    <mergeCell ref="B66:C66"/>
    <mergeCell ref="F66:I66"/>
    <mergeCell ref="J66:L66"/>
    <mergeCell ref="A59:N59"/>
    <mergeCell ref="A60:N60"/>
    <mergeCell ref="A61:N61"/>
    <mergeCell ref="A62:N62"/>
    <mergeCell ref="A63:N63"/>
    <mergeCell ref="B64:C64"/>
    <mergeCell ref="F64:I64"/>
    <mergeCell ref="J64:L64"/>
    <mergeCell ref="C53:K54"/>
    <mergeCell ref="M53:N53"/>
    <mergeCell ref="M54:N54"/>
    <mergeCell ref="C55:K56"/>
    <mergeCell ref="M55:N55"/>
    <mergeCell ref="M56:N56"/>
    <mergeCell ref="A30:B56"/>
    <mergeCell ref="C30:K31"/>
    <mergeCell ref="M30:N30"/>
    <mergeCell ref="M31:N31"/>
    <mergeCell ref="C32:K33"/>
    <mergeCell ref="M32:N32"/>
    <mergeCell ref="M33:N33"/>
    <mergeCell ref="C34:K35"/>
    <mergeCell ref="M34:N34"/>
    <mergeCell ref="M35:N35"/>
    <mergeCell ref="C49:K50"/>
    <mergeCell ref="M49:N49"/>
    <mergeCell ref="M50:N50"/>
    <mergeCell ref="C51:K52"/>
    <mergeCell ref="M51:N51"/>
    <mergeCell ref="M52:N52"/>
    <mergeCell ref="C45:C46"/>
    <mergeCell ref="D45:K46"/>
    <mergeCell ref="M45:N45"/>
    <mergeCell ref="M46:N46"/>
    <mergeCell ref="C47:C48"/>
    <mergeCell ref="D47:K48"/>
    <mergeCell ref="M47:N47"/>
    <mergeCell ref="M48:N48"/>
    <mergeCell ref="C41:C42"/>
    <mergeCell ref="D41:K42"/>
    <mergeCell ref="M41:N41"/>
    <mergeCell ref="M42:N42"/>
    <mergeCell ref="C43:C44"/>
    <mergeCell ref="D43:K44"/>
    <mergeCell ref="M43:N43"/>
    <mergeCell ref="M44:N44"/>
    <mergeCell ref="C36:N36"/>
    <mergeCell ref="C37:C38"/>
    <mergeCell ref="D37:K38"/>
    <mergeCell ref="M37:N37"/>
    <mergeCell ref="M38:N38"/>
    <mergeCell ref="C39:C40"/>
    <mergeCell ref="D39:K40"/>
    <mergeCell ref="M39:N39"/>
    <mergeCell ref="M40:N40"/>
    <mergeCell ref="C25:E25"/>
    <mergeCell ref="G25:H25"/>
    <mergeCell ref="C26:E26"/>
    <mergeCell ref="G26:H26"/>
    <mergeCell ref="C27:E27"/>
    <mergeCell ref="G27:H27"/>
    <mergeCell ref="A21:B27"/>
    <mergeCell ref="C21:E21"/>
    <mergeCell ref="F21:J21"/>
    <mergeCell ref="C23:E23"/>
    <mergeCell ref="G23:H23"/>
    <mergeCell ref="C24:E24"/>
    <mergeCell ref="G24:H24"/>
    <mergeCell ref="A1:N1"/>
    <mergeCell ref="A3:N3"/>
    <mergeCell ref="J5:N5"/>
    <mergeCell ref="J6:N6"/>
    <mergeCell ref="J7:N7"/>
    <mergeCell ref="A9:N9"/>
    <mergeCell ref="M21:N21"/>
    <mergeCell ref="C22:E22"/>
    <mergeCell ref="G22:H22"/>
    <mergeCell ref="A10:N10"/>
    <mergeCell ref="A11:B18"/>
    <mergeCell ref="C11:J11"/>
    <mergeCell ref="C12:J12"/>
    <mergeCell ref="C13:J13"/>
    <mergeCell ref="C14:J14"/>
    <mergeCell ref="C15:J15"/>
    <mergeCell ref="C16:J16"/>
    <mergeCell ref="C17:J17"/>
    <mergeCell ref="C18:J18"/>
  </mergeCells>
  <phoneticPr fontId="1"/>
  <printOptions horizontalCentered="1"/>
  <pageMargins left="0.70866141732283472" right="0.70866141732283472" top="0.74803149606299213" bottom="0.74803149606299213" header="0.31496062992125984" footer="0.31496062992125984"/>
  <pageSetup paperSize="9" scale="81" orientation="portrait" r:id="rId1"/>
  <rowBreaks count="3" manualBreakCount="3">
    <brk id="42" max="12" man="1"/>
    <brk id="81" max="13" man="1"/>
    <brk id="128"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38593" r:id="rId4" name="Check Box 1">
              <controlPr defaultSize="0" autoFill="0" autoLine="0" autoPict="0">
                <anchor moveWithCells="1">
                  <from>
                    <xdr:col>11</xdr:col>
                    <xdr:colOff>171450</xdr:colOff>
                    <xdr:row>29</xdr:row>
                    <xdr:rowOff>38100</xdr:rowOff>
                  </from>
                  <to>
                    <xdr:col>11</xdr:col>
                    <xdr:colOff>457200</xdr:colOff>
                    <xdr:row>30</xdr:row>
                    <xdr:rowOff>9525</xdr:rowOff>
                  </to>
                </anchor>
              </controlPr>
            </control>
          </mc:Choice>
        </mc:AlternateContent>
        <mc:AlternateContent xmlns:mc="http://schemas.openxmlformats.org/markup-compatibility/2006">
          <mc:Choice Requires="x14">
            <control shapeId="238594" r:id="rId5" name="Check Box 2">
              <controlPr defaultSize="0" autoFill="0" autoLine="0" autoPict="0">
                <anchor moveWithCells="1">
                  <from>
                    <xdr:col>11</xdr:col>
                    <xdr:colOff>171450</xdr:colOff>
                    <xdr:row>30</xdr:row>
                    <xdr:rowOff>38100</xdr:rowOff>
                  </from>
                  <to>
                    <xdr:col>11</xdr:col>
                    <xdr:colOff>419100</xdr:colOff>
                    <xdr:row>30</xdr:row>
                    <xdr:rowOff>352425</xdr:rowOff>
                  </to>
                </anchor>
              </controlPr>
            </control>
          </mc:Choice>
        </mc:AlternateContent>
        <mc:AlternateContent xmlns:mc="http://schemas.openxmlformats.org/markup-compatibility/2006">
          <mc:Choice Requires="x14">
            <control shapeId="238595" r:id="rId6" name="Check Box 3">
              <controlPr defaultSize="0" autoFill="0" autoLine="0" autoPict="0">
                <anchor moveWithCells="1">
                  <from>
                    <xdr:col>11</xdr:col>
                    <xdr:colOff>171450</xdr:colOff>
                    <xdr:row>31</xdr:row>
                    <xdr:rowOff>38100</xdr:rowOff>
                  </from>
                  <to>
                    <xdr:col>11</xdr:col>
                    <xdr:colOff>457200</xdr:colOff>
                    <xdr:row>31</xdr:row>
                    <xdr:rowOff>438150</xdr:rowOff>
                  </to>
                </anchor>
              </controlPr>
            </control>
          </mc:Choice>
        </mc:AlternateContent>
        <mc:AlternateContent xmlns:mc="http://schemas.openxmlformats.org/markup-compatibility/2006">
          <mc:Choice Requires="x14">
            <control shapeId="238596" r:id="rId7" name="Check Box 4">
              <controlPr defaultSize="0" autoFill="0" autoLine="0" autoPict="0">
                <anchor moveWithCells="1">
                  <from>
                    <xdr:col>11</xdr:col>
                    <xdr:colOff>171450</xdr:colOff>
                    <xdr:row>32</xdr:row>
                    <xdr:rowOff>38100</xdr:rowOff>
                  </from>
                  <to>
                    <xdr:col>11</xdr:col>
                    <xdr:colOff>419100</xdr:colOff>
                    <xdr:row>32</xdr:row>
                    <xdr:rowOff>352425</xdr:rowOff>
                  </to>
                </anchor>
              </controlPr>
            </control>
          </mc:Choice>
        </mc:AlternateContent>
        <mc:AlternateContent xmlns:mc="http://schemas.openxmlformats.org/markup-compatibility/2006">
          <mc:Choice Requires="x14">
            <control shapeId="238597" r:id="rId8" name="Check Box 5">
              <controlPr defaultSize="0" autoFill="0" autoLine="0" autoPict="0">
                <anchor moveWithCells="1">
                  <from>
                    <xdr:col>11</xdr:col>
                    <xdr:colOff>171450</xdr:colOff>
                    <xdr:row>32</xdr:row>
                    <xdr:rowOff>457200</xdr:rowOff>
                  </from>
                  <to>
                    <xdr:col>11</xdr:col>
                    <xdr:colOff>457200</xdr:colOff>
                    <xdr:row>34</xdr:row>
                    <xdr:rowOff>57150</xdr:rowOff>
                  </to>
                </anchor>
              </controlPr>
            </control>
          </mc:Choice>
        </mc:AlternateContent>
        <mc:AlternateContent xmlns:mc="http://schemas.openxmlformats.org/markup-compatibility/2006">
          <mc:Choice Requires="x14">
            <control shapeId="238598" r:id="rId9" name="Check Box 6">
              <controlPr defaultSize="0" autoFill="0" autoLine="0" autoPict="0">
                <anchor moveWithCells="1">
                  <from>
                    <xdr:col>11</xdr:col>
                    <xdr:colOff>171450</xdr:colOff>
                    <xdr:row>33</xdr:row>
                    <xdr:rowOff>266700</xdr:rowOff>
                  </from>
                  <to>
                    <xdr:col>11</xdr:col>
                    <xdr:colOff>419100</xdr:colOff>
                    <xdr:row>35</xdr:row>
                    <xdr:rowOff>9525</xdr:rowOff>
                  </to>
                </anchor>
              </controlPr>
            </control>
          </mc:Choice>
        </mc:AlternateContent>
        <mc:AlternateContent xmlns:mc="http://schemas.openxmlformats.org/markup-compatibility/2006">
          <mc:Choice Requires="x14">
            <control shapeId="238599" r:id="rId10" name="Check Box 7">
              <controlPr defaultSize="0" autoFill="0" autoLine="0" autoPict="0">
                <anchor moveWithCells="1">
                  <from>
                    <xdr:col>11</xdr:col>
                    <xdr:colOff>171450</xdr:colOff>
                    <xdr:row>36</xdr:row>
                    <xdr:rowOff>9525</xdr:rowOff>
                  </from>
                  <to>
                    <xdr:col>11</xdr:col>
                    <xdr:colOff>457200</xdr:colOff>
                    <xdr:row>37</xdr:row>
                    <xdr:rowOff>28575</xdr:rowOff>
                  </to>
                </anchor>
              </controlPr>
            </control>
          </mc:Choice>
        </mc:AlternateContent>
        <mc:AlternateContent xmlns:mc="http://schemas.openxmlformats.org/markup-compatibility/2006">
          <mc:Choice Requires="x14">
            <control shapeId="238600" r:id="rId11" name="Check Box 8">
              <controlPr defaultSize="0" autoFill="0" autoLine="0" autoPict="0">
                <anchor moveWithCells="1">
                  <from>
                    <xdr:col>11</xdr:col>
                    <xdr:colOff>171450</xdr:colOff>
                    <xdr:row>36</xdr:row>
                    <xdr:rowOff>266700</xdr:rowOff>
                  </from>
                  <to>
                    <xdr:col>11</xdr:col>
                    <xdr:colOff>419100</xdr:colOff>
                    <xdr:row>38</xdr:row>
                    <xdr:rowOff>9525</xdr:rowOff>
                  </to>
                </anchor>
              </controlPr>
            </control>
          </mc:Choice>
        </mc:AlternateContent>
        <mc:AlternateContent xmlns:mc="http://schemas.openxmlformats.org/markup-compatibility/2006">
          <mc:Choice Requires="x14">
            <control shapeId="238601" r:id="rId12" name="Check Box 9">
              <controlPr defaultSize="0" autoFill="0" autoLine="0" autoPict="0">
                <anchor moveWithCells="1">
                  <from>
                    <xdr:col>11</xdr:col>
                    <xdr:colOff>171450</xdr:colOff>
                    <xdr:row>38</xdr:row>
                    <xdr:rowOff>9525</xdr:rowOff>
                  </from>
                  <to>
                    <xdr:col>11</xdr:col>
                    <xdr:colOff>457200</xdr:colOff>
                    <xdr:row>39</xdr:row>
                    <xdr:rowOff>28575</xdr:rowOff>
                  </to>
                </anchor>
              </controlPr>
            </control>
          </mc:Choice>
        </mc:AlternateContent>
        <mc:AlternateContent xmlns:mc="http://schemas.openxmlformats.org/markup-compatibility/2006">
          <mc:Choice Requires="x14">
            <control shapeId="238602" r:id="rId13" name="Check Box 10">
              <controlPr defaultSize="0" autoFill="0" autoLine="0" autoPict="0">
                <anchor moveWithCells="1">
                  <from>
                    <xdr:col>11</xdr:col>
                    <xdr:colOff>171450</xdr:colOff>
                    <xdr:row>38</xdr:row>
                    <xdr:rowOff>266700</xdr:rowOff>
                  </from>
                  <to>
                    <xdr:col>11</xdr:col>
                    <xdr:colOff>419100</xdr:colOff>
                    <xdr:row>40</xdr:row>
                    <xdr:rowOff>9525</xdr:rowOff>
                  </to>
                </anchor>
              </controlPr>
            </control>
          </mc:Choice>
        </mc:AlternateContent>
        <mc:AlternateContent xmlns:mc="http://schemas.openxmlformats.org/markup-compatibility/2006">
          <mc:Choice Requires="x14">
            <control shapeId="238603" r:id="rId14" name="Check Box 11">
              <controlPr defaultSize="0" autoFill="0" autoLine="0" autoPict="0">
                <anchor moveWithCells="1">
                  <from>
                    <xdr:col>11</xdr:col>
                    <xdr:colOff>171450</xdr:colOff>
                    <xdr:row>40</xdr:row>
                    <xdr:rowOff>9525</xdr:rowOff>
                  </from>
                  <to>
                    <xdr:col>11</xdr:col>
                    <xdr:colOff>457200</xdr:colOff>
                    <xdr:row>41</xdr:row>
                    <xdr:rowOff>28575</xdr:rowOff>
                  </to>
                </anchor>
              </controlPr>
            </control>
          </mc:Choice>
        </mc:AlternateContent>
        <mc:AlternateContent xmlns:mc="http://schemas.openxmlformats.org/markup-compatibility/2006">
          <mc:Choice Requires="x14">
            <control shapeId="238604" r:id="rId15" name="Check Box 12">
              <controlPr defaultSize="0" autoFill="0" autoLine="0" autoPict="0">
                <anchor moveWithCells="1">
                  <from>
                    <xdr:col>11</xdr:col>
                    <xdr:colOff>171450</xdr:colOff>
                    <xdr:row>40</xdr:row>
                    <xdr:rowOff>266700</xdr:rowOff>
                  </from>
                  <to>
                    <xdr:col>11</xdr:col>
                    <xdr:colOff>419100</xdr:colOff>
                    <xdr:row>42</xdr:row>
                    <xdr:rowOff>9525</xdr:rowOff>
                  </to>
                </anchor>
              </controlPr>
            </control>
          </mc:Choice>
        </mc:AlternateContent>
        <mc:AlternateContent xmlns:mc="http://schemas.openxmlformats.org/markup-compatibility/2006">
          <mc:Choice Requires="x14">
            <control shapeId="238605" r:id="rId16" name="Check Box 13">
              <controlPr defaultSize="0" autoFill="0" autoLine="0" autoPict="0">
                <anchor moveWithCells="1">
                  <from>
                    <xdr:col>11</xdr:col>
                    <xdr:colOff>171450</xdr:colOff>
                    <xdr:row>46</xdr:row>
                    <xdr:rowOff>123825</xdr:rowOff>
                  </from>
                  <to>
                    <xdr:col>11</xdr:col>
                    <xdr:colOff>457200</xdr:colOff>
                    <xdr:row>46</xdr:row>
                    <xdr:rowOff>523875</xdr:rowOff>
                  </to>
                </anchor>
              </controlPr>
            </control>
          </mc:Choice>
        </mc:AlternateContent>
        <mc:AlternateContent xmlns:mc="http://schemas.openxmlformats.org/markup-compatibility/2006">
          <mc:Choice Requires="x14">
            <control shapeId="238606" r:id="rId17" name="Check Box 14">
              <controlPr defaultSize="0" autoFill="0" autoLine="0" autoPict="0">
                <anchor moveWithCells="1">
                  <from>
                    <xdr:col>11</xdr:col>
                    <xdr:colOff>171450</xdr:colOff>
                    <xdr:row>47</xdr:row>
                    <xdr:rowOff>171450</xdr:rowOff>
                  </from>
                  <to>
                    <xdr:col>11</xdr:col>
                    <xdr:colOff>419100</xdr:colOff>
                    <xdr:row>47</xdr:row>
                    <xdr:rowOff>485775</xdr:rowOff>
                  </to>
                </anchor>
              </controlPr>
            </control>
          </mc:Choice>
        </mc:AlternateContent>
        <mc:AlternateContent xmlns:mc="http://schemas.openxmlformats.org/markup-compatibility/2006">
          <mc:Choice Requires="x14">
            <control shapeId="238607" r:id="rId18" name="Check Box 15">
              <controlPr defaultSize="0" autoFill="0" autoLine="0" autoPict="0">
                <anchor moveWithCells="1">
                  <from>
                    <xdr:col>11</xdr:col>
                    <xdr:colOff>171450</xdr:colOff>
                    <xdr:row>41</xdr:row>
                    <xdr:rowOff>257175</xdr:rowOff>
                  </from>
                  <to>
                    <xdr:col>11</xdr:col>
                    <xdr:colOff>457200</xdr:colOff>
                    <xdr:row>43</xdr:row>
                    <xdr:rowOff>57150</xdr:rowOff>
                  </to>
                </anchor>
              </controlPr>
            </control>
          </mc:Choice>
        </mc:AlternateContent>
        <mc:AlternateContent xmlns:mc="http://schemas.openxmlformats.org/markup-compatibility/2006">
          <mc:Choice Requires="x14">
            <control shapeId="238608" r:id="rId19" name="Check Box 16">
              <controlPr defaultSize="0" autoFill="0" autoLine="0" autoPict="0">
                <anchor moveWithCells="1">
                  <from>
                    <xdr:col>11</xdr:col>
                    <xdr:colOff>171450</xdr:colOff>
                    <xdr:row>42</xdr:row>
                    <xdr:rowOff>304800</xdr:rowOff>
                  </from>
                  <to>
                    <xdr:col>11</xdr:col>
                    <xdr:colOff>419100</xdr:colOff>
                    <xdr:row>43</xdr:row>
                    <xdr:rowOff>304800</xdr:rowOff>
                  </to>
                </anchor>
              </controlPr>
            </control>
          </mc:Choice>
        </mc:AlternateContent>
        <mc:AlternateContent xmlns:mc="http://schemas.openxmlformats.org/markup-compatibility/2006">
          <mc:Choice Requires="x14">
            <control shapeId="238609" r:id="rId20" name="Check Box 17">
              <controlPr defaultSize="0" autoFill="0" autoLine="0" autoPict="0">
                <anchor moveWithCells="1">
                  <from>
                    <xdr:col>11</xdr:col>
                    <xdr:colOff>171450</xdr:colOff>
                    <xdr:row>43</xdr:row>
                    <xdr:rowOff>257175</xdr:rowOff>
                  </from>
                  <to>
                    <xdr:col>11</xdr:col>
                    <xdr:colOff>457200</xdr:colOff>
                    <xdr:row>45</xdr:row>
                    <xdr:rowOff>28575</xdr:rowOff>
                  </to>
                </anchor>
              </controlPr>
            </control>
          </mc:Choice>
        </mc:AlternateContent>
        <mc:AlternateContent xmlns:mc="http://schemas.openxmlformats.org/markup-compatibility/2006">
          <mc:Choice Requires="x14">
            <control shapeId="238610" r:id="rId21" name="Check Box 18">
              <controlPr defaultSize="0" autoFill="0" autoLine="0" autoPict="0">
                <anchor moveWithCells="1">
                  <from>
                    <xdr:col>11</xdr:col>
                    <xdr:colOff>171450</xdr:colOff>
                    <xdr:row>44</xdr:row>
                    <xdr:rowOff>304800</xdr:rowOff>
                  </from>
                  <to>
                    <xdr:col>11</xdr:col>
                    <xdr:colOff>419100</xdr:colOff>
                    <xdr:row>45</xdr:row>
                    <xdr:rowOff>304800</xdr:rowOff>
                  </to>
                </anchor>
              </controlPr>
            </control>
          </mc:Choice>
        </mc:AlternateContent>
        <mc:AlternateContent xmlns:mc="http://schemas.openxmlformats.org/markup-compatibility/2006">
          <mc:Choice Requires="x14">
            <control shapeId="238611" r:id="rId22" name="Check Box 19">
              <controlPr defaultSize="0" autoFill="0" autoLine="0" autoPict="0">
                <anchor moveWithCells="1">
                  <from>
                    <xdr:col>11</xdr:col>
                    <xdr:colOff>171450</xdr:colOff>
                    <xdr:row>49</xdr:row>
                    <xdr:rowOff>447675</xdr:rowOff>
                  </from>
                  <to>
                    <xdr:col>11</xdr:col>
                    <xdr:colOff>457200</xdr:colOff>
                    <xdr:row>51</xdr:row>
                    <xdr:rowOff>76200</xdr:rowOff>
                  </to>
                </anchor>
              </controlPr>
            </control>
          </mc:Choice>
        </mc:AlternateContent>
        <mc:AlternateContent xmlns:mc="http://schemas.openxmlformats.org/markup-compatibility/2006">
          <mc:Choice Requires="x14">
            <control shapeId="238612" r:id="rId23" name="Check Box 20">
              <controlPr defaultSize="0" autoFill="0" autoLine="0" autoPict="0">
                <anchor moveWithCells="1">
                  <from>
                    <xdr:col>11</xdr:col>
                    <xdr:colOff>171450</xdr:colOff>
                    <xdr:row>50</xdr:row>
                    <xdr:rowOff>219075</xdr:rowOff>
                  </from>
                  <to>
                    <xdr:col>11</xdr:col>
                    <xdr:colOff>419100</xdr:colOff>
                    <xdr:row>52</xdr:row>
                    <xdr:rowOff>38100</xdr:rowOff>
                  </to>
                </anchor>
              </controlPr>
            </control>
          </mc:Choice>
        </mc:AlternateContent>
        <mc:AlternateContent xmlns:mc="http://schemas.openxmlformats.org/markup-compatibility/2006">
          <mc:Choice Requires="x14">
            <control shapeId="238613" r:id="rId24" name="Check Box 21">
              <controlPr defaultSize="0" autoFill="0" autoLine="0" autoPict="0">
                <anchor moveWithCells="1">
                  <from>
                    <xdr:col>11</xdr:col>
                    <xdr:colOff>171450</xdr:colOff>
                    <xdr:row>51</xdr:row>
                    <xdr:rowOff>171450</xdr:rowOff>
                  </from>
                  <to>
                    <xdr:col>11</xdr:col>
                    <xdr:colOff>457200</xdr:colOff>
                    <xdr:row>53</xdr:row>
                    <xdr:rowOff>85725</xdr:rowOff>
                  </to>
                </anchor>
              </controlPr>
            </control>
          </mc:Choice>
        </mc:AlternateContent>
        <mc:AlternateContent xmlns:mc="http://schemas.openxmlformats.org/markup-compatibility/2006">
          <mc:Choice Requires="x14">
            <control shapeId="238614" r:id="rId25" name="Check Box 22">
              <controlPr defaultSize="0" autoFill="0" autoLine="0" autoPict="0">
                <anchor moveWithCells="1">
                  <from>
                    <xdr:col>11</xdr:col>
                    <xdr:colOff>171450</xdr:colOff>
                    <xdr:row>52</xdr:row>
                    <xdr:rowOff>180975</xdr:rowOff>
                  </from>
                  <to>
                    <xdr:col>11</xdr:col>
                    <xdr:colOff>419100</xdr:colOff>
                    <xdr:row>54</xdr:row>
                    <xdr:rowOff>19050</xdr:rowOff>
                  </to>
                </anchor>
              </controlPr>
            </control>
          </mc:Choice>
        </mc:AlternateContent>
        <mc:AlternateContent xmlns:mc="http://schemas.openxmlformats.org/markup-compatibility/2006">
          <mc:Choice Requires="x14">
            <control shapeId="238615" r:id="rId26" name="Check Box 23">
              <controlPr defaultSize="0" autoFill="0" autoLine="0" autoPict="0">
                <anchor moveWithCells="1">
                  <from>
                    <xdr:col>11</xdr:col>
                    <xdr:colOff>171450</xdr:colOff>
                    <xdr:row>53</xdr:row>
                    <xdr:rowOff>152400</xdr:rowOff>
                  </from>
                  <to>
                    <xdr:col>11</xdr:col>
                    <xdr:colOff>457200</xdr:colOff>
                    <xdr:row>55</xdr:row>
                    <xdr:rowOff>76200</xdr:rowOff>
                  </to>
                </anchor>
              </controlPr>
            </control>
          </mc:Choice>
        </mc:AlternateContent>
        <mc:AlternateContent xmlns:mc="http://schemas.openxmlformats.org/markup-compatibility/2006">
          <mc:Choice Requires="x14">
            <control shapeId="238616" r:id="rId27" name="Check Box 24">
              <controlPr defaultSize="0" autoFill="0" autoLine="0" autoPict="0">
                <anchor moveWithCells="1">
                  <from>
                    <xdr:col>11</xdr:col>
                    <xdr:colOff>171450</xdr:colOff>
                    <xdr:row>54</xdr:row>
                    <xdr:rowOff>200025</xdr:rowOff>
                  </from>
                  <to>
                    <xdr:col>11</xdr:col>
                    <xdr:colOff>419100</xdr:colOff>
                    <xdr:row>56</xdr:row>
                    <xdr:rowOff>38100</xdr:rowOff>
                  </to>
                </anchor>
              </controlPr>
            </control>
          </mc:Choice>
        </mc:AlternateContent>
        <mc:AlternateContent xmlns:mc="http://schemas.openxmlformats.org/markup-compatibility/2006">
          <mc:Choice Requires="x14">
            <control shapeId="238617" r:id="rId28" name="Check Box 25">
              <controlPr defaultSize="0" autoFill="0" autoLine="0" autoPict="0">
                <anchor moveWithCells="1">
                  <from>
                    <xdr:col>11</xdr:col>
                    <xdr:colOff>171450</xdr:colOff>
                    <xdr:row>48</xdr:row>
                    <xdr:rowOff>76200</xdr:rowOff>
                  </from>
                  <to>
                    <xdr:col>11</xdr:col>
                    <xdr:colOff>457200</xdr:colOff>
                    <xdr:row>48</xdr:row>
                    <xdr:rowOff>476250</xdr:rowOff>
                  </to>
                </anchor>
              </controlPr>
            </control>
          </mc:Choice>
        </mc:AlternateContent>
        <mc:AlternateContent xmlns:mc="http://schemas.openxmlformats.org/markup-compatibility/2006">
          <mc:Choice Requires="x14">
            <control shapeId="238618" r:id="rId29" name="Check Box 26">
              <controlPr defaultSize="0" autoFill="0" autoLine="0" autoPict="0">
                <anchor moveWithCells="1">
                  <from>
                    <xdr:col>11</xdr:col>
                    <xdr:colOff>171450</xdr:colOff>
                    <xdr:row>49</xdr:row>
                    <xdr:rowOff>114300</xdr:rowOff>
                  </from>
                  <to>
                    <xdr:col>11</xdr:col>
                    <xdr:colOff>419100</xdr:colOff>
                    <xdr:row>49</xdr:row>
                    <xdr:rowOff>428625</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CD24F-5F85-483D-A82D-25C7CF21AA59}">
  <dimension ref="A1:N68"/>
  <sheetViews>
    <sheetView zoomScaleNormal="100" workbookViewId="0">
      <selection activeCell="J6" sqref="J6:N6"/>
    </sheetView>
  </sheetViews>
  <sheetFormatPr defaultColWidth="9" defaultRowHeight="18.75"/>
  <cols>
    <col min="1" max="1" width="2.75" style="654" customWidth="1"/>
    <col min="2" max="2" width="11.5" style="654" customWidth="1"/>
    <col min="3" max="3" width="4.5" style="654" customWidth="1"/>
    <col min="4" max="5" width="11.75" style="654" customWidth="1"/>
    <col min="6" max="6" width="3.125" style="654" customWidth="1"/>
    <col min="7" max="8" width="3.875" style="654" customWidth="1"/>
    <col min="9" max="9" width="3.125" style="654" customWidth="1"/>
    <col min="10" max="10" width="3.375" style="654" customWidth="1"/>
    <col min="11" max="11" width="2.5" style="654" customWidth="1"/>
    <col min="12" max="12" width="7.75" style="654" customWidth="1"/>
    <col min="13" max="13" width="2.5" style="654" customWidth="1"/>
    <col min="14" max="14" width="13.875" style="654" customWidth="1"/>
    <col min="15" max="15" width="11.75" style="654" customWidth="1"/>
    <col min="16" max="16384" width="9" style="654"/>
  </cols>
  <sheetData>
    <row r="1" spans="1:14">
      <c r="A1" s="3418" t="s">
        <v>2266</v>
      </c>
      <c r="B1" s="3418"/>
      <c r="C1" s="3418"/>
      <c r="D1" s="3418"/>
      <c r="E1" s="3418"/>
      <c r="F1" s="3418"/>
      <c r="G1" s="3418"/>
      <c r="H1" s="3418"/>
      <c r="I1" s="3418"/>
      <c r="J1" s="3418"/>
      <c r="K1" s="3418"/>
      <c r="L1" s="3418"/>
      <c r="M1" s="3418"/>
      <c r="N1" s="3418"/>
    </row>
    <row r="2" spans="1:14">
      <c r="A2" s="886"/>
      <c r="B2" s="886"/>
    </row>
    <row r="3" spans="1:14">
      <c r="A3" s="3419" t="s">
        <v>2267</v>
      </c>
      <c r="B3" s="3419"/>
      <c r="C3" s="3419"/>
      <c r="D3" s="3419"/>
      <c r="E3" s="3419"/>
      <c r="F3" s="3419"/>
      <c r="G3" s="3419"/>
      <c r="H3" s="3419"/>
      <c r="I3" s="3419"/>
      <c r="J3" s="3419"/>
      <c r="K3" s="3419"/>
      <c r="L3" s="3419"/>
      <c r="M3" s="3419"/>
      <c r="N3" s="3419"/>
    </row>
    <row r="4" spans="1:14">
      <c r="A4" s="886"/>
      <c r="B4" s="886"/>
    </row>
    <row r="5" spans="1:14">
      <c r="I5" s="887" t="s">
        <v>2186</v>
      </c>
      <c r="J5" s="2093"/>
      <c r="K5" s="2093"/>
      <c r="L5" s="2093"/>
      <c r="M5" s="2093"/>
      <c r="N5" s="2093"/>
    </row>
    <row r="6" spans="1:14">
      <c r="F6" s="888"/>
      <c r="G6" s="888"/>
      <c r="H6" s="888"/>
      <c r="I6" s="889" t="s">
        <v>2187</v>
      </c>
      <c r="J6" s="3420"/>
      <c r="K6" s="3420"/>
      <c r="L6" s="3420"/>
      <c r="M6" s="3420"/>
      <c r="N6" s="3420"/>
    </row>
    <row r="7" spans="1:14">
      <c r="F7" s="888"/>
      <c r="G7" s="888"/>
      <c r="H7" s="888"/>
      <c r="I7" s="889" t="s">
        <v>2188</v>
      </c>
      <c r="J7" s="3237" t="s">
        <v>2189</v>
      </c>
      <c r="K7" s="3237"/>
      <c r="L7" s="3237"/>
      <c r="M7" s="3237"/>
      <c r="N7" s="3237"/>
    </row>
    <row r="8" spans="1:14">
      <c r="A8" s="886"/>
      <c r="B8" s="886"/>
    </row>
    <row r="9" spans="1:14">
      <c r="A9" s="3418" t="s">
        <v>2190</v>
      </c>
      <c r="B9" s="3418"/>
      <c r="C9" s="3418"/>
      <c r="D9" s="3418"/>
      <c r="E9" s="3418"/>
      <c r="F9" s="3418"/>
      <c r="G9" s="3418"/>
      <c r="H9" s="3418"/>
      <c r="I9" s="3418"/>
      <c r="J9" s="3418"/>
      <c r="K9" s="3418"/>
      <c r="L9" s="3418"/>
      <c r="M9" s="3418"/>
      <c r="N9" s="3418"/>
    </row>
    <row r="10" spans="1:14">
      <c r="A10" s="3418" t="s">
        <v>2191</v>
      </c>
      <c r="B10" s="3418"/>
      <c r="C10" s="3418"/>
      <c r="D10" s="3418"/>
      <c r="E10" s="3418"/>
      <c r="F10" s="3418"/>
      <c r="G10" s="3418"/>
      <c r="H10" s="3418"/>
      <c r="I10" s="3418"/>
      <c r="J10" s="3418"/>
      <c r="K10" s="3418"/>
      <c r="L10" s="3418"/>
      <c r="M10" s="3418"/>
      <c r="N10" s="3418"/>
    </row>
    <row r="11" spans="1:14" ht="18.75" customHeight="1">
      <c r="A11" s="3427" t="s">
        <v>2192</v>
      </c>
      <c r="B11" s="3428"/>
      <c r="C11" s="3433" t="s">
        <v>2195</v>
      </c>
      <c r="D11" s="2081"/>
      <c r="E11" s="2081"/>
      <c r="F11" s="2081"/>
      <c r="G11" s="2081"/>
      <c r="H11" s="2081"/>
      <c r="I11" s="2081"/>
      <c r="J11" s="2082"/>
      <c r="K11" s="890" t="s">
        <v>504</v>
      </c>
      <c r="L11" s="890"/>
      <c r="M11" s="890" t="s">
        <v>843</v>
      </c>
      <c r="N11" s="891" t="s">
        <v>484</v>
      </c>
    </row>
    <row r="12" spans="1:14" ht="18.75" customHeight="1">
      <c r="A12" s="3429"/>
      <c r="B12" s="3430"/>
      <c r="C12" s="3434" t="s">
        <v>2194</v>
      </c>
      <c r="D12" s="2071"/>
      <c r="E12" s="2071"/>
      <c r="F12" s="2071"/>
      <c r="G12" s="2071"/>
      <c r="H12" s="2071"/>
      <c r="I12" s="2071"/>
      <c r="J12" s="2075"/>
      <c r="K12" s="654" t="s">
        <v>504</v>
      </c>
      <c r="M12" s="654" t="s">
        <v>843</v>
      </c>
      <c r="N12" s="48" t="s">
        <v>484</v>
      </c>
    </row>
    <row r="13" spans="1:14" ht="18.75" customHeight="1">
      <c r="A13" s="3429"/>
      <c r="B13" s="3430"/>
      <c r="C13" s="3434" t="s">
        <v>2193</v>
      </c>
      <c r="D13" s="2071"/>
      <c r="E13" s="2071"/>
      <c r="F13" s="2071"/>
      <c r="G13" s="2071"/>
      <c r="H13" s="2071"/>
      <c r="I13" s="2071"/>
      <c r="J13" s="2075"/>
      <c r="K13" s="654" t="s">
        <v>504</v>
      </c>
      <c r="M13" s="654" t="s">
        <v>843</v>
      </c>
      <c r="N13" s="48" t="s">
        <v>484</v>
      </c>
    </row>
    <row r="14" spans="1:14" ht="18.75" customHeight="1">
      <c r="A14" s="3429"/>
      <c r="B14" s="3430"/>
      <c r="C14" s="3434" t="s">
        <v>2194</v>
      </c>
      <c r="D14" s="2071"/>
      <c r="E14" s="2071"/>
      <c r="F14" s="2071"/>
      <c r="G14" s="2071"/>
      <c r="H14" s="2071"/>
      <c r="I14" s="2071"/>
      <c r="J14" s="2075"/>
      <c r="K14" s="654" t="s">
        <v>504</v>
      </c>
      <c r="M14" s="654" t="s">
        <v>843</v>
      </c>
      <c r="N14" s="48" t="s">
        <v>484</v>
      </c>
    </row>
    <row r="15" spans="1:14" ht="18.75" customHeight="1">
      <c r="A15" s="3429"/>
      <c r="B15" s="3430"/>
      <c r="C15" s="3434" t="s">
        <v>2196</v>
      </c>
      <c r="D15" s="2071"/>
      <c r="E15" s="2071"/>
      <c r="F15" s="2071"/>
      <c r="G15" s="2071"/>
      <c r="H15" s="2071"/>
      <c r="I15" s="2071"/>
      <c r="J15" s="2075"/>
      <c r="K15" s="654" t="s">
        <v>504</v>
      </c>
      <c r="M15" s="654" t="s">
        <v>843</v>
      </c>
      <c r="N15" s="48" t="s">
        <v>484</v>
      </c>
    </row>
    <row r="16" spans="1:14" ht="18.75" customHeight="1">
      <c r="A16" s="3429"/>
      <c r="B16" s="3430"/>
      <c r="C16" s="3434" t="s">
        <v>2198</v>
      </c>
      <c r="D16" s="2071"/>
      <c r="E16" s="2071"/>
      <c r="F16" s="2071"/>
      <c r="G16" s="2071"/>
      <c r="H16" s="2071"/>
      <c r="I16" s="2071"/>
      <c r="J16" s="2075"/>
      <c r="K16" s="654" t="s">
        <v>504</v>
      </c>
      <c r="M16" s="654" t="s">
        <v>843</v>
      </c>
      <c r="N16" s="48" t="s">
        <v>484</v>
      </c>
    </row>
    <row r="17" spans="1:14" ht="19.5" customHeight="1">
      <c r="A17" s="3431"/>
      <c r="B17" s="3432"/>
      <c r="C17" s="3435" t="s">
        <v>2199</v>
      </c>
      <c r="D17" s="2077"/>
      <c r="E17" s="2077"/>
      <c r="F17" s="2077"/>
      <c r="G17" s="2077"/>
      <c r="H17" s="2077"/>
      <c r="I17" s="2077"/>
      <c r="J17" s="2078"/>
      <c r="K17" s="892" t="s">
        <v>504</v>
      </c>
      <c r="L17" s="892"/>
      <c r="M17" s="892" t="s">
        <v>843</v>
      </c>
      <c r="N17" s="893" t="s">
        <v>484</v>
      </c>
    </row>
    <row r="18" spans="1:14">
      <c r="A18" s="894"/>
      <c r="B18" s="894"/>
    </row>
    <row r="19" spans="1:14">
      <c r="A19" s="894"/>
      <c r="B19" s="894"/>
    </row>
    <row r="20" spans="1:14" ht="18.75" customHeight="1">
      <c r="A20" s="3427" t="s">
        <v>2200</v>
      </c>
      <c r="B20" s="3428"/>
      <c r="C20" s="3443" t="s">
        <v>2201</v>
      </c>
      <c r="D20" s="3443"/>
      <c r="E20" s="3443"/>
      <c r="F20" s="3444" t="s">
        <v>2202</v>
      </c>
      <c r="G20" s="3445"/>
      <c r="H20" s="3445"/>
      <c r="I20" s="3445"/>
      <c r="J20" s="3445"/>
      <c r="K20" s="895" t="s">
        <v>2203</v>
      </c>
      <c r="L20" s="895"/>
      <c r="M20" s="3421" t="s">
        <v>2204</v>
      </c>
      <c r="N20" s="3422"/>
    </row>
    <row r="21" spans="1:14">
      <c r="A21" s="3429"/>
      <c r="B21" s="3430"/>
      <c r="C21" s="3423" t="s">
        <v>2268</v>
      </c>
      <c r="D21" s="3424"/>
      <c r="E21" s="3425"/>
      <c r="F21" s="905" t="s">
        <v>504</v>
      </c>
      <c r="G21" s="3475"/>
      <c r="H21" s="2081"/>
      <c r="I21" s="890" t="s">
        <v>843</v>
      </c>
      <c r="J21" s="890" t="s">
        <v>510</v>
      </c>
      <c r="K21" s="890"/>
      <c r="L21" s="890"/>
      <c r="M21" s="890"/>
      <c r="N21" s="891"/>
    </row>
    <row r="22" spans="1:14">
      <c r="A22" s="3431"/>
      <c r="B22" s="3432"/>
      <c r="C22" s="3439" t="s">
        <v>2269</v>
      </c>
      <c r="D22" s="3440"/>
      <c r="E22" s="3441"/>
      <c r="F22" s="896" t="s">
        <v>504</v>
      </c>
      <c r="G22" s="3442"/>
      <c r="H22" s="2077"/>
      <c r="I22" s="892" t="s">
        <v>843</v>
      </c>
      <c r="J22" s="892" t="s">
        <v>510</v>
      </c>
      <c r="K22" s="892"/>
      <c r="L22" s="892"/>
      <c r="M22" s="892"/>
      <c r="N22" s="893"/>
    </row>
    <row r="23" spans="1:14">
      <c r="A23" s="894"/>
      <c r="B23" s="894"/>
    </row>
    <row r="24" spans="1:14">
      <c r="A24" s="894"/>
      <c r="B24" s="894"/>
    </row>
    <row r="25" spans="1:14" ht="21" customHeight="1">
      <c r="A25" s="3427" t="s">
        <v>2270</v>
      </c>
      <c r="B25" s="3428"/>
      <c r="C25" s="3451" t="s">
        <v>2217</v>
      </c>
      <c r="D25" s="3421"/>
      <c r="E25" s="3421"/>
      <c r="F25" s="3421"/>
      <c r="G25" s="3421"/>
      <c r="H25" s="3421"/>
      <c r="I25" s="3421"/>
      <c r="J25" s="3421"/>
      <c r="K25" s="3421"/>
      <c r="L25" s="3421"/>
      <c r="M25" s="3421"/>
      <c r="N25" s="3452"/>
    </row>
    <row r="26" spans="1:14" ht="22.5" customHeight="1">
      <c r="A26" s="3429"/>
      <c r="B26" s="3430"/>
      <c r="C26" s="3446" t="s">
        <v>1149</v>
      </c>
      <c r="D26" s="3447" t="s">
        <v>2218</v>
      </c>
      <c r="E26" s="3447"/>
      <c r="F26" s="3447"/>
      <c r="G26" s="3447"/>
      <c r="H26" s="3447"/>
      <c r="I26" s="3447"/>
      <c r="J26" s="3447"/>
      <c r="K26" s="3447"/>
      <c r="L26" s="897"/>
      <c r="M26" s="3448" t="s">
        <v>2213</v>
      </c>
      <c r="N26" s="3449"/>
    </row>
    <row r="27" spans="1:14" ht="22.5" customHeight="1">
      <c r="A27" s="3429"/>
      <c r="B27" s="3430"/>
      <c r="C27" s="3446"/>
      <c r="D27" s="3447"/>
      <c r="E27" s="3447"/>
      <c r="F27" s="3447"/>
      <c r="G27" s="3447"/>
      <c r="H27" s="3447"/>
      <c r="I27" s="3447"/>
      <c r="J27" s="3447"/>
      <c r="K27" s="3447"/>
      <c r="L27" s="898"/>
      <c r="M27" s="2093" t="s">
        <v>2214</v>
      </c>
      <c r="N27" s="3450"/>
    </row>
    <row r="28" spans="1:14" ht="22.5" customHeight="1">
      <c r="A28" s="3429"/>
      <c r="B28" s="3430"/>
      <c r="C28" s="3446" t="s">
        <v>1150</v>
      </c>
      <c r="D28" s="3447" t="s">
        <v>2219</v>
      </c>
      <c r="E28" s="3447"/>
      <c r="F28" s="3447"/>
      <c r="G28" s="3447"/>
      <c r="H28" s="3447"/>
      <c r="I28" s="3447"/>
      <c r="J28" s="3447"/>
      <c r="K28" s="3447"/>
      <c r="L28" s="897"/>
      <c r="M28" s="3448" t="s">
        <v>2213</v>
      </c>
      <c r="N28" s="3449"/>
    </row>
    <row r="29" spans="1:14" ht="22.5" customHeight="1">
      <c r="A29" s="3429"/>
      <c r="B29" s="3430"/>
      <c r="C29" s="3446"/>
      <c r="D29" s="3447"/>
      <c r="E29" s="3447"/>
      <c r="F29" s="3447"/>
      <c r="G29" s="3447"/>
      <c r="H29" s="3447"/>
      <c r="I29" s="3447"/>
      <c r="J29" s="3447"/>
      <c r="K29" s="3447"/>
      <c r="L29" s="898"/>
      <c r="M29" s="2093" t="s">
        <v>2214</v>
      </c>
      <c r="N29" s="3450"/>
    </row>
    <row r="30" spans="1:14" ht="22.5" customHeight="1">
      <c r="A30" s="3429"/>
      <c r="B30" s="3430"/>
      <c r="C30" s="3446" t="s">
        <v>1153</v>
      </c>
      <c r="D30" s="3447" t="s">
        <v>2220</v>
      </c>
      <c r="E30" s="3447"/>
      <c r="F30" s="3447"/>
      <c r="G30" s="3447"/>
      <c r="H30" s="3447"/>
      <c r="I30" s="3447"/>
      <c r="J30" s="3447"/>
      <c r="K30" s="3447"/>
      <c r="L30" s="897"/>
      <c r="M30" s="3448" t="s">
        <v>2213</v>
      </c>
      <c r="N30" s="3449"/>
    </row>
    <row r="31" spans="1:14" ht="22.5" customHeight="1">
      <c r="A31" s="3429"/>
      <c r="B31" s="3430"/>
      <c r="C31" s="3446"/>
      <c r="D31" s="3447"/>
      <c r="E31" s="3447"/>
      <c r="F31" s="3447"/>
      <c r="G31" s="3447"/>
      <c r="H31" s="3447"/>
      <c r="I31" s="3447"/>
      <c r="J31" s="3447"/>
      <c r="K31" s="3447"/>
      <c r="L31" s="898"/>
      <c r="M31" s="2093" t="s">
        <v>2214</v>
      </c>
      <c r="N31" s="3450"/>
    </row>
    <row r="32" spans="1:14" ht="24.75" customHeight="1">
      <c r="A32" s="3429"/>
      <c r="B32" s="3430"/>
      <c r="C32" s="3446" t="s">
        <v>1156</v>
      </c>
      <c r="D32" s="3447" t="s">
        <v>2221</v>
      </c>
      <c r="E32" s="3447"/>
      <c r="F32" s="3447"/>
      <c r="G32" s="3447"/>
      <c r="H32" s="3447"/>
      <c r="I32" s="3447"/>
      <c r="J32" s="3447"/>
      <c r="K32" s="3447"/>
      <c r="L32" s="897"/>
      <c r="M32" s="3448" t="s">
        <v>2213</v>
      </c>
      <c r="N32" s="3449"/>
    </row>
    <row r="33" spans="1:14" ht="24.75" customHeight="1">
      <c r="A33" s="3429"/>
      <c r="B33" s="3430"/>
      <c r="C33" s="3446"/>
      <c r="D33" s="3447"/>
      <c r="E33" s="3447"/>
      <c r="F33" s="3447"/>
      <c r="G33" s="3447"/>
      <c r="H33" s="3447"/>
      <c r="I33" s="3447"/>
      <c r="J33" s="3447"/>
      <c r="K33" s="3447"/>
      <c r="L33" s="898"/>
      <c r="M33" s="2093" t="s">
        <v>2214</v>
      </c>
      <c r="N33" s="3450"/>
    </row>
    <row r="34" spans="1:14" ht="24.75" customHeight="1">
      <c r="A34" s="3429"/>
      <c r="B34" s="3430"/>
      <c r="C34" s="3446" t="s">
        <v>1229</v>
      </c>
      <c r="D34" s="3447" t="s">
        <v>2271</v>
      </c>
      <c r="E34" s="3447"/>
      <c r="F34" s="3447"/>
      <c r="G34" s="3447"/>
      <c r="H34" s="3447"/>
      <c r="I34" s="3447"/>
      <c r="J34" s="3447"/>
      <c r="K34" s="3447"/>
      <c r="L34" s="897"/>
      <c r="M34" s="3448" t="s">
        <v>2213</v>
      </c>
      <c r="N34" s="3449"/>
    </row>
    <row r="35" spans="1:14" ht="24.75" customHeight="1">
      <c r="A35" s="3429"/>
      <c r="B35" s="3430"/>
      <c r="C35" s="3446"/>
      <c r="D35" s="3447"/>
      <c r="E35" s="3447"/>
      <c r="F35" s="3447"/>
      <c r="G35" s="3447"/>
      <c r="H35" s="3447"/>
      <c r="I35" s="3447"/>
      <c r="J35" s="3447"/>
      <c r="K35" s="3447"/>
      <c r="L35" s="898"/>
      <c r="M35" s="2093" t="s">
        <v>2214</v>
      </c>
      <c r="N35" s="3450"/>
    </row>
    <row r="36" spans="1:14" ht="41.25" customHeight="1">
      <c r="A36" s="3429"/>
      <c r="B36" s="3430"/>
      <c r="C36" s="3453" t="s">
        <v>2224</v>
      </c>
      <c r="D36" s="3454"/>
      <c r="E36" s="3454"/>
      <c r="F36" s="3454"/>
      <c r="G36" s="3454"/>
      <c r="H36" s="3454"/>
      <c r="I36" s="3454"/>
      <c r="J36" s="3454"/>
      <c r="K36" s="3455"/>
      <c r="L36" s="897"/>
      <c r="M36" s="3448" t="s">
        <v>2213</v>
      </c>
      <c r="N36" s="3449"/>
    </row>
    <row r="37" spans="1:14" ht="41.25" customHeight="1">
      <c r="A37" s="3429"/>
      <c r="B37" s="3430"/>
      <c r="C37" s="3453"/>
      <c r="D37" s="3454"/>
      <c r="E37" s="3454"/>
      <c r="F37" s="3454"/>
      <c r="G37" s="3454"/>
      <c r="H37" s="3454"/>
      <c r="I37" s="3454"/>
      <c r="J37" s="3454"/>
      <c r="K37" s="3455"/>
      <c r="L37" s="898"/>
      <c r="M37" s="2093" t="s">
        <v>2214</v>
      </c>
      <c r="N37" s="3450"/>
    </row>
    <row r="38" spans="1:14" ht="19.5" customHeight="1">
      <c r="A38" s="3429"/>
      <c r="B38" s="3430"/>
      <c r="C38" s="3453" t="s">
        <v>2225</v>
      </c>
      <c r="D38" s="3454"/>
      <c r="E38" s="3454"/>
      <c r="F38" s="3454"/>
      <c r="G38" s="3454"/>
      <c r="H38" s="3454"/>
      <c r="I38" s="3454"/>
      <c r="J38" s="3454"/>
      <c r="K38" s="3455"/>
      <c r="L38" s="897"/>
      <c r="M38" s="3448" t="s">
        <v>2213</v>
      </c>
      <c r="N38" s="3449"/>
    </row>
    <row r="39" spans="1:14" ht="19.5" customHeight="1">
      <c r="A39" s="3429"/>
      <c r="B39" s="3430"/>
      <c r="C39" s="3453"/>
      <c r="D39" s="3454"/>
      <c r="E39" s="3454"/>
      <c r="F39" s="3454"/>
      <c r="G39" s="3454"/>
      <c r="H39" s="3454"/>
      <c r="I39" s="3454"/>
      <c r="J39" s="3454"/>
      <c r="K39" s="3455"/>
      <c r="L39" s="898"/>
      <c r="M39" s="2093" t="s">
        <v>2214</v>
      </c>
      <c r="N39" s="3450"/>
    </row>
    <row r="40" spans="1:14" ht="18.75" customHeight="1">
      <c r="A40" s="3429"/>
      <c r="B40" s="3430"/>
      <c r="C40" s="3453" t="s">
        <v>2226</v>
      </c>
      <c r="D40" s="3454"/>
      <c r="E40" s="3454"/>
      <c r="F40" s="3454"/>
      <c r="G40" s="3454"/>
      <c r="H40" s="3454"/>
      <c r="I40" s="3454"/>
      <c r="J40" s="3454"/>
      <c r="K40" s="3455"/>
      <c r="L40" s="897"/>
      <c r="M40" s="3448" t="s">
        <v>2213</v>
      </c>
      <c r="N40" s="3449"/>
    </row>
    <row r="41" spans="1:14">
      <c r="A41" s="3429"/>
      <c r="B41" s="3430"/>
      <c r="C41" s="3453"/>
      <c r="D41" s="3454"/>
      <c r="E41" s="3454"/>
      <c r="F41" s="3454"/>
      <c r="G41" s="3454"/>
      <c r="H41" s="3454"/>
      <c r="I41" s="3454"/>
      <c r="J41" s="3454"/>
      <c r="K41" s="3455"/>
      <c r="L41" s="898"/>
      <c r="M41" s="2093" t="s">
        <v>2214</v>
      </c>
      <c r="N41" s="3450"/>
    </row>
    <row r="42" spans="1:14" ht="18.75" customHeight="1">
      <c r="A42" s="3429"/>
      <c r="B42" s="3430"/>
      <c r="C42" s="3453" t="s">
        <v>2272</v>
      </c>
      <c r="D42" s="3454"/>
      <c r="E42" s="3454"/>
      <c r="F42" s="3454"/>
      <c r="G42" s="3454"/>
      <c r="H42" s="3454"/>
      <c r="I42" s="3454"/>
      <c r="J42" s="3454"/>
      <c r="K42" s="3455"/>
      <c r="L42" s="897"/>
      <c r="M42" s="3448" t="s">
        <v>2213</v>
      </c>
      <c r="N42" s="3449"/>
    </row>
    <row r="43" spans="1:14">
      <c r="A43" s="3429"/>
      <c r="B43" s="3430"/>
      <c r="C43" s="3453"/>
      <c r="D43" s="3454"/>
      <c r="E43" s="3454"/>
      <c r="F43" s="3454"/>
      <c r="G43" s="3454"/>
      <c r="H43" s="3454"/>
      <c r="I43" s="3454"/>
      <c r="J43" s="3454"/>
      <c r="K43" s="3455"/>
      <c r="L43" s="898"/>
      <c r="M43" s="2093" t="s">
        <v>2214</v>
      </c>
      <c r="N43" s="3450"/>
    </row>
    <row r="44" spans="1:14" ht="18.75" customHeight="1">
      <c r="A44" s="3429"/>
      <c r="B44" s="3430"/>
      <c r="C44" s="3453" t="s">
        <v>2227</v>
      </c>
      <c r="D44" s="3454"/>
      <c r="E44" s="3454"/>
      <c r="F44" s="3454"/>
      <c r="G44" s="3454"/>
      <c r="H44" s="3454"/>
      <c r="I44" s="3454"/>
      <c r="J44" s="3454"/>
      <c r="K44" s="3455"/>
      <c r="L44" s="897"/>
      <c r="M44" s="3448" t="s">
        <v>2213</v>
      </c>
      <c r="N44" s="3449"/>
    </row>
    <row r="45" spans="1:14">
      <c r="A45" s="3431"/>
      <c r="B45" s="3432"/>
      <c r="C45" s="3453"/>
      <c r="D45" s="3454"/>
      <c r="E45" s="3454"/>
      <c r="F45" s="3454"/>
      <c r="G45" s="3454"/>
      <c r="H45" s="3454"/>
      <c r="I45" s="3454"/>
      <c r="J45" s="3454"/>
      <c r="K45" s="3455"/>
      <c r="L45" s="898"/>
      <c r="M45" s="2093" t="s">
        <v>2214</v>
      </c>
      <c r="N45" s="3450"/>
    </row>
    <row r="46" spans="1:14">
      <c r="A46" s="899"/>
      <c r="B46" s="899"/>
    </row>
    <row r="47" spans="1:14">
      <c r="A47" s="899"/>
      <c r="B47" s="899"/>
    </row>
    <row r="48" spans="1:14">
      <c r="A48" s="3456" t="s">
        <v>2273</v>
      </c>
      <c r="B48" s="3456"/>
      <c r="C48" s="3456"/>
      <c r="D48" s="3456"/>
      <c r="E48" s="3456"/>
      <c r="F48" s="3456"/>
      <c r="G48" s="3456"/>
      <c r="H48" s="3456"/>
      <c r="I48" s="3456"/>
      <c r="J48" s="3456"/>
      <c r="K48" s="3456"/>
      <c r="L48" s="3456"/>
      <c r="M48" s="3456"/>
      <c r="N48" s="3456"/>
    </row>
    <row r="49" spans="1:14" ht="23.25" customHeight="1">
      <c r="A49" s="3451" t="s">
        <v>2274</v>
      </c>
      <c r="B49" s="3421"/>
      <c r="C49" s="3421"/>
      <c r="D49" s="3421"/>
      <c r="E49" s="3421"/>
      <c r="F49" s="3421"/>
      <c r="G49" s="3421"/>
      <c r="H49" s="3421"/>
      <c r="I49" s="3421"/>
      <c r="J49" s="3421"/>
      <c r="K49" s="3421"/>
      <c r="L49" s="3421"/>
      <c r="M49" s="3421"/>
      <c r="N49" s="3452"/>
    </row>
    <row r="50" spans="1:14">
      <c r="A50" s="3457" t="s">
        <v>2275</v>
      </c>
      <c r="B50" s="2959"/>
      <c r="C50" s="2959"/>
      <c r="D50" s="2959"/>
      <c r="E50" s="2959"/>
      <c r="F50" s="2959"/>
      <c r="G50" s="2959"/>
      <c r="H50" s="2959"/>
      <c r="I50" s="2959"/>
      <c r="J50" s="2959"/>
      <c r="K50" s="2959"/>
      <c r="L50" s="2959"/>
      <c r="M50" s="2959"/>
      <c r="N50" s="2960"/>
    </row>
    <row r="51" spans="1:14">
      <c r="A51" s="294"/>
      <c r="B51" s="3473" t="s">
        <v>2276</v>
      </c>
      <c r="C51" s="3474"/>
      <c r="D51" s="3474"/>
      <c r="E51" s="3474"/>
      <c r="F51" s="654" t="s">
        <v>504</v>
      </c>
      <c r="G51" s="1821"/>
      <c r="H51" s="1821"/>
      <c r="I51" s="654" t="s">
        <v>843</v>
      </c>
      <c r="J51" s="654" t="s">
        <v>484</v>
      </c>
      <c r="N51" s="48"/>
    </row>
    <row r="52" spans="1:14" ht="18.75" customHeight="1">
      <c r="A52" s="294"/>
      <c r="B52" s="3473" t="s">
        <v>2277</v>
      </c>
      <c r="C52" s="3474"/>
      <c r="D52" s="3474"/>
      <c r="E52" s="3474"/>
      <c r="F52" s="654" t="s">
        <v>504</v>
      </c>
      <c r="G52" s="1821"/>
      <c r="H52" s="1821"/>
      <c r="I52" s="654" t="s">
        <v>843</v>
      </c>
      <c r="J52" s="654" t="s">
        <v>484</v>
      </c>
      <c r="N52" s="48"/>
    </row>
    <row r="53" spans="1:14" ht="18.75" customHeight="1">
      <c r="A53" s="294"/>
      <c r="B53" s="3473" t="s">
        <v>2278</v>
      </c>
      <c r="C53" s="3474"/>
      <c r="D53" s="3474"/>
      <c r="E53" s="3474"/>
      <c r="F53" s="654" t="s">
        <v>504</v>
      </c>
      <c r="G53" s="1821"/>
      <c r="H53" s="1821"/>
      <c r="I53" s="654" t="s">
        <v>843</v>
      </c>
      <c r="J53" s="654" t="s">
        <v>484</v>
      </c>
      <c r="N53" s="48"/>
    </row>
    <row r="54" spans="1:14" ht="18.75" customHeight="1">
      <c r="A54" s="294"/>
      <c r="B54" s="3473" t="s">
        <v>2278</v>
      </c>
      <c r="C54" s="3474"/>
      <c r="D54" s="3474"/>
      <c r="E54" s="3474"/>
      <c r="F54" s="654" t="s">
        <v>504</v>
      </c>
      <c r="G54" s="1821"/>
      <c r="H54" s="1821"/>
      <c r="I54" s="654" t="s">
        <v>843</v>
      </c>
      <c r="J54" s="654" t="s">
        <v>484</v>
      </c>
      <c r="N54" s="48"/>
    </row>
    <row r="55" spans="1:14" ht="18.75" customHeight="1">
      <c r="A55" s="294"/>
      <c r="B55" s="3473" t="s">
        <v>2279</v>
      </c>
      <c r="C55" s="3474"/>
      <c r="D55" s="3474"/>
      <c r="E55" s="3474"/>
      <c r="F55" s="654" t="s">
        <v>504</v>
      </c>
      <c r="G55" s="1821"/>
      <c r="H55" s="1821"/>
      <c r="I55" s="654" t="s">
        <v>843</v>
      </c>
      <c r="J55" s="654" t="s">
        <v>484</v>
      </c>
      <c r="N55" s="48"/>
    </row>
    <row r="56" spans="1:14" ht="18.75" customHeight="1">
      <c r="A56" s="294"/>
      <c r="B56" s="3473" t="s">
        <v>2280</v>
      </c>
      <c r="C56" s="3474"/>
      <c r="D56" s="3474"/>
      <c r="E56" s="3474"/>
      <c r="F56" s="654" t="s">
        <v>504</v>
      </c>
      <c r="G56" s="1821"/>
      <c r="H56" s="1821"/>
      <c r="I56" s="654" t="s">
        <v>843</v>
      </c>
      <c r="J56" s="654" t="s">
        <v>484</v>
      </c>
      <c r="N56" s="48"/>
    </row>
    <row r="57" spans="1:14">
      <c r="A57" s="898"/>
      <c r="B57" s="904"/>
      <c r="C57" s="892"/>
      <c r="D57" s="892"/>
      <c r="E57" s="892"/>
      <c r="F57" s="892"/>
      <c r="G57" s="892"/>
      <c r="H57" s="892"/>
      <c r="I57" s="892"/>
      <c r="J57" s="892"/>
      <c r="K57" s="892"/>
      <c r="L57" s="892"/>
      <c r="M57" s="892"/>
      <c r="N57" s="893"/>
    </row>
    <row r="58" spans="1:14">
      <c r="A58" s="899"/>
      <c r="B58" s="899"/>
    </row>
    <row r="59" spans="1:14">
      <c r="A59" s="899"/>
      <c r="B59" s="899"/>
    </row>
    <row r="60" spans="1:14">
      <c r="A60" s="2961"/>
      <c r="B60" s="2961"/>
      <c r="C60" s="2961"/>
      <c r="D60" s="2961"/>
      <c r="E60" s="2961"/>
      <c r="F60" s="2961"/>
      <c r="G60" s="2961"/>
      <c r="H60" s="2961"/>
      <c r="I60" s="2961"/>
      <c r="J60" s="2961"/>
      <c r="K60" s="2961"/>
      <c r="L60" s="2961"/>
      <c r="M60" s="2961"/>
      <c r="N60" s="2961"/>
    </row>
    <row r="61" spans="1:14">
      <c r="A61" s="2961" t="s">
        <v>1227</v>
      </c>
      <c r="B61" s="2961"/>
      <c r="C61" s="2961"/>
      <c r="D61" s="2961"/>
      <c r="E61" s="2961"/>
      <c r="F61" s="2961"/>
      <c r="G61" s="2961"/>
      <c r="H61" s="2961"/>
      <c r="I61" s="2961"/>
      <c r="J61" s="2961"/>
      <c r="K61" s="2961"/>
      <c r="L61" s="2961"/>
      <c r="M61" s="2961"/>
      <c r="N61" s="2961"/>
    </row>
    <row r="62" spans="1:14">
      <c r="A62" s="2961" t="s">
        <v>2261</v>
      </c>
      <c r="B62" s="2961"/>
      <c r="C62" s="2961"/>
      <c r="D62" s="2961"/>
      <c r="E62" s="2961"/>
      <c r="F62" s="2961"/>
      <c r="G62" s="2961"/>
      <c r="H62" s="2961"/>
      <c r="I62" s="2961"/>
      <c r="J62" s="2961"/>
      <c r="K62" s="2961"/>
      <c r="L62" s="2961"/>
      <c r="M62" s="2961"/>
      <c r="N62" s="2961"/>
    </row>
    <row r="63" spans="1:14" ht="56.25" customHeight="1">
      <c r="A63" s="2961" t="s">
        <v>2262</v>
      </c>
      <c r="B63" s="2961"/>
      <c r="C63" s="2961"/>
      <c r="D63" s="2961"/>
      <c r="E63" s="2961"/>
      <c r="F63" s="2961"/>
      <c r="G63" s="2961"/>
      <c r="H63" s="2961"/>
      <c r="I63" s="2961"/>
      <c r="J63" s="2961"/>
      <c r="K63" s="2961"/>
      <c r="L63" s="2961"/>
      <c r="M63" s="2961"/>
      <c r="N63" s="2961"/>
    </row>
    <row r="64" spans="1:14" ht="62.25" customHeight="1">
      <c r="A64" s="2961" t="s">
        <v>2281</v>
      </c>
      <c r="B64" s="2961"/>
      <c r="C64" s="2961"/>
      <c r="D64" s="2961"/>
      <c r="E64" s="2961"/>
      <c r="F64" s="2961"/>
      <c r="G64" s="2961"/>
      <c r="H64" s="2961"/>
      <c r="I64" s="2961"/>
      <c r="J64" s="2961"/>
      <c r="K64" s="2961"/>
      <c r="L64" s="2961"/>
      <c r="M64" s="2961"/>
      <c r="N64" s="2961"/>
    </row>
    <row r="65" spans="1:14" ht="55.5" customHeight="1">
      <c r="A65" s="2961" t="s">
        <v>2282</v>
      </c>
      <c r="B65" s="2961"/>
      <c r="C65" s="2961"/>
      <c r="D65" s="2961"/>
      <c r="E65" s="2961"/>
      <c r="F65" s="2961"/>
      <c r="G65" s="2961"/>
      <c r="H65" s="2961"/>
      <c r="I65" s="2961"/>
      <c r="J65" s="2961"/>
      <c r="K65" s="2961"/>
      <c r="L65" s="2961"/>
      <c r="M65" s="2961"/>
      <c r="N65" s="2961"/>
    </row>
    <row r="66" spans="1:14" ht="35.25" customHeight="1">
      <c r="A66" s="2961"/>
      <c r="B66" s="2961"/>
      <c r="C66" s="2961"/>
      <c r="D66" s="2961"/>
      <c r="E66" s="2961"/>
      <c r="F66" s="2961"/>
      <c r="G66" s="2961"/>
      <c r="H66" s="2961"/>
      <c r="I66" s="2961"/>
      <c r="J66" s="2961"/>
      <c r="K66" s="2961"/>
      <c r="L66" s="2961"/>
      <c r="M66" s="2961"/>
      <c r="N66" s="2961"/>
    </row>
    <row r="67" spans="1:14">
      <c r="A67" s="894"/>
      <c r="B67" s="894"/>
    </row>
    <row r="68" spans="1:14">
      <c r="A68" s="894"/>
      <c r="B68" s="894"/>
    </row>
  </sheetData>
  <mergeCells count="82">
    <mergeCell ref="A64:N64"/>
    <mergeCell ref="A65:N65"/>
    <mergeCell ref="A66:N66"/>
    <mergeCell ref="B56:E56"/>
    <mergeCell ref="G56:H56"/>
    <mergeCell ref="A60:N60"/>
    <mergeCell ref="A61:N61"/>
    <mergeCell ref="A62:N62"/>
    <mergeCell ref="A63:N63"/>
    <mergeCell ref="B53:E53"/>
    <mergeCell ref="G53:H53"/>
    <mergeCell ref="B54:E54"/>
    <mergeCell ref="G54:H54"/>
    <mergeCell ref="B55:E55"/>
    <mergeCell ref="G55:H55"/>
    <mergeCell ref="A48:N48"/>
    <mergeCell ref="A49:N49"/>
    <mergeCell ref="A50:N50"/>
    <mergeCell ref="B51:E51"/>
    <mergeCell ref="G51:H51"/>
    <mergeCell ref="B52:E52"/>
    <mergeCell ref="G52:H52"/>
    <mergeCell ref="C42:K43"/>
    <mergeCell ref="M42:N42"/>
    <mergeCell ref="M43:N43"/>
    <mergeCell ref="C44:K45"/>
    <mergeCell ref="M44:N44"/>
    <mergeCell ref="M45:N45"/>
    <mergeCell ref="A25:B45"/>
    <mergeCell ref="C25:N25"/>
    <mergeCell ref="C26:C27"/>
    <mergeCell ref="D26:K27"/>
    <mergeCell ref="M26:N26"/>
    <mergeCell ref="M27:N27"/>
    <mergeCell ref="C28:C29"/>
    <mergeCell ref="D28:K29"/>
    <mergeCell ref="C38:K39"/>
    <mergeCell ref="M38:N38"/>
    <mergeCell ref="M39:N39"/>
    <mergeCell ref="C40:K41"/>
    <mergeCell ref="M40:N40"/>
    <mergeCell ref="M41:N41"/>
    <mergeCell ref="C34:C35"/>
    <mergeCell ref="D34:K35"/>
    <mergeCell ref="M34:N34"/>
    <mergeCell ref="M35:N35"/>
    <mergeCell ref="C36:K37"/>
    <mergeCell ref="M36:N36"/>
    <mergeCell ref="M37:N37"/>
    <mergeCell ref="C30:C31"/>
    <mergeCell ref="D30:K31"/>
    <mergeCell ref="M30:N30"/>
    <mergeCell ref="M31:N31"/>
    <mergeCell ref="C32:C33"/>
    <mergeCell ref="D32:K33"/>
    <mergeCell ref="M32:N32"/>
    <mergeCell ref="M33:N33"/>
    <mergeCell ref="M28:N28"/>
    <mergeCell ref="M29:N29"/>
    <mergeCell ref="A20:B22"/>
    <mergeCell ref="C20:E20"/>
    <mergeCell ref="F20:J20"/>
    <mergeCell ref="M20:N20"/>
    <mergeCell ref="C21:E21"/>
    <mergeCell ref="G21:H21"/>
    <mergeCell ref="C22:E22"/>
    <mergeCell ref="G22:H22"/>
    <mergeCell ref="A10:N10"/>
    <mergeCell ref="A11:B17"/>
    <mergeCell ref="C11:J11"/>
    <mergeCell ref="C12:J12"/>
    <mergeCell ref="C13:J13"/>
    <mergeCell ref="C14:J14"/>
    <mergeCell ref="C15:J15"/>
    <mergeCell ref="C16:J16"/>
    <mergeCell ref="C17:J17"/>
    <mergeCell ref="A9:N9"/>
    <mergeCell ref="A1:N1"/>
    <mergeCell ref="A3:N3"/>
    <mergeCell ref="J5:N5"/>
    <mergeCell ref="J6:N6"/>
    <mergeCell ref="J7:N7"/>
  </mergeCells>
  <phoneticPr fontId="1"/>
  <printOptions horizontalCentered="1"/>
  <pageMargins left="0.70866141732283472" right="0.70866141732283472" top="0.74803149606299213" bottom="0.74803149606299213" header="0.31496062992125984" footer="0.31496062992125984"/>
  <pageSetup paperSize="9" scale="75" orientation="portrait" r:id="rId1"/>
  <rowBreaks count="1" manualBreakCount="1">
    <brk id="46"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11</xdr:col>
                    <xdr:colOff>171450</xdr:colOff>
                    <xdr:row>25</xdr:row>
                    <xdr:rowOff>9525</xdr:rowOff>
                  </from>
                  <to>
                    <xdr:col>11</xdr:col>
                    <xdr:colOff>457200</xdr:colOff>
                    <xdr:row>26</xdr:row>
                    <xdr:rowOff>28575</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11</xdr:col>
                    <xdr:colOff>171450</xdr:colOff>
                    <xdr:row>25</xdr:row>
                    <xdr:rowOff>266700</xdr:rowOff>
                  </from>
                  <to>
                    <xdr:col>11</xdr:col>
                    <xdr:colOff>419100</xdr:colOff>
                    <xdr:row>27</xdr:row>
                    <xdr:rowOff>9525</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11</xdr:col>
                    <xdr:colOff>171450</xdr:colOff>
                    <xdr:row>27</xdr:row>
                    <xdr:rowOff>9525</xdr:rowOff>
                  </from>
                  <to>
                    <xdr:col>11</xdr:col>
                    <xdr:colOff>457200</xdr:colOff>
                    <xdr:row>28</xdr:row>
                    <xdr:rowOff>28575</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11</xdr:col>
                    <xdr:colOff>171450</xdr:colOff>
                    <xdr:row>27</xdr:row>
                    <xdr:rowOff>266700</xdr:rowOff>
                  </from>
                  <to>
                    <xdr:col>11</xdr:col>
                    <xdr:colOff>419100</xdr:colOff>
                    <xdr:row>29</xdr:row>
                    <xdr:rowOff>9525</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11</xdr:col>
                    <xdr:colOff>171450</xdr:colOff>
                    <xdr:row>29</xdr:row>
                    <xdr:rowOff>9525</xdr:rowOff>
                  </from>
                  <to>
                    <xdr:col>11</xdr:col>
                    <xdr:colOff>457200</xdr:colOff>
                    <xdr:row>30</xdr:row>
                    <xdr:rowOff>28575</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11</xdr:col>
                    <xdr:colOff>171450</xdr:colOff>
                    <xdr:row>29</xdr:row>
                    <xdr:rowOff>266700</xdr:rowOff>
                  </from>
                  <to>
                    <xdr:col>11</xdr:col>
                    <xdr:colOff>419100</xdr:colOff>
                    <xdr:row>31</xdr:row>
                    <xdr:rowOff>9525</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11</xdr:col>
                    <xdr:colOff>171450</xdr:colOff>
                    <xdr:row>35</xdr:row>
                    <xdr:rowOff>57150</xdr:rowOff>
                  </from>
                  <to>
                    <xdr:col>11</xdr:col>
                    <xdr:colOff>457200</xdr:colOff>
                    <xdr:row>35</xdr:row>
                    <xdr:rowOff>457200</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11</xdr:col>
                    <xdr:colOff>171450</xdr:colOff>
                    <xdr:row>30</xdr:row>
                    <xdr:rowOff>257175</xdr:rowOff>
                  </from>
                  <to>
                    <xdr:col>11</xdr:col>
                    <xdr:colOff>457200</xdr:colOff>
                    <xdr:row>32</xdr:row>
                    <xdr:rowOff>57150</xdr:rowOff>
                  </to>
                </anchor>
              </controlPr>
            </control>
          </mc:Choice>
        </mc:AlternateContent>
        <mc:AlternateContent xmlns:mc="http://schemas.openxmlformats.org/markup-compatibility/2006">
          <mc:Choice Requires="x14">
            <control shapeId="239625" r:id="rId12" name="Check Box 9">
              <controlPr defaultSize="0" autoFill="0" autoLine="0" autoPict="0">
                <anchor moveWithCells="1">
                  <from>
                    <xdr:col>11</xdr:col>
                    <xdr:colOff>171450</xdr:colOff>
                    <xdr:row>31</xdr:row>
                    <xdr:rowOff>304800</xdr:rowOff>
                  </from>
                  <to>
                    <xdr:col>11</xdr:col>
                    <xdr:colOff>419100</xdr:colOff>
                    <xdr:row>32</xdr:row>
                    <xdr:rowOff>304800</xdr:rowOff>
                  </to>
                </anchor>
              </controlPr>
            </control>
          </mc:Choice>
        </mc:AlternateContent>
        <mc:AlternateContent xmlns:mc="http://schemas.openxmlformats.org/markup-compatibility/2006">
          <mc:Choice Requires="x14">
            <control shapeId="239626" r:id="rId13" name="Check Box 10">
              <controlPr defaultSize="0" autoFill="0" autoLine="0" autoPict="0">
                <anchor moveWithCells="1">
                  <from>
                    <xdr:col>11</xdr:col>
                    <xdr:colOff>171450</xdr:colOff>
                    <xdr:row>32</xdr:row>
                    <xdr:rowOff>257175</xdr:rowOff>
                  </from>
                  <to>
                    <xdr:col>11</xdr:col>
                    <xdr:colOff>457200</xdr:colOff>
                    <xdr:row>34</xdr:row>
                    <xdr:rowOff>28575</xdr:rowOff>
                  </to>
                </anchor>
              </controlPr>
            </control>
          </mc:Choice>
        </mc:AlternateContent>
        <mc:AlternateContent xmlns:mc="http://schemas.openxmlformats.org/markup-compatibility/2006">
          <mc:Choice Requires="x14">
            <control shapeId="239627" r:id="rId14" name="Check Box 11">
              <controlPr defaultSize="0" autoFill="0" autoLine="0" autoPict="0">
                <anchor moveWithCells="1">
                  <from>
                    <xdr:col>11</xdr:col>
                    <xdr:colOff>171450</xdr:colOff>
                    <xdr:row>33</xdr:row>
                    <xdr:rowOff>304800</xdr:rowOff>
                  </from>
                  <to>
                    <xdr:col>11</xdr:col>
                    <xdr:colOff>419100</xdr:colOff>
                    <xdr:row>34</xdr:row>
                    <xdr:rowOff>304800</xdr:rowOff>
                  </to>
                </anchor>
              </controlPr>
            </control>
          </mc:Choice>
        </mc:AlternateContent>
        <mc:AlternateContent xmlns:mc="http://schemas.openxmlformats.org/markup-compatibility/2006">
          <mc:Choice Requires="x14">
            <control shapeId="239628" r:id="rId15" name="Check Box 12">
              <controlPr defaultSize="0" autoFill="0" autoLine="0" autoPict="0">
                <anchor moveWithCells="1">
                  <from>
                    <xdr:col>11</xdr:col>
                    <xdr:colOff>171450</xdr:colOff>
                    <xdr:row>36</xdr:row>
                    <xdr:rowOff>447675</xdr:rowOff>
                  </from>
                  <to>
                    <xdr:col>11</xdr:col>
                    <xdr:colOff>457200</xdr:colOff>
                    <xdr:row>38</xdr:row>
                    <xdr:rowOff>76200</xdr:rowOff>
                  </to>
                </anchor>
              </controlPr>
            </control>
          </mc:Choice>
        </mc:AlternateContent>
        <mc:AlternateContent xmlns:mc="http://schemas.openxmlformats.org/markup-compatibility/2006">
          <mc:Choice Requires="x14">
            <control shapeId="239629" r:id="rId16" name="Check Box 13">
              <controlPr defaultSize="0" autoFill="0" autoLine="0" autoPict="0">
                <anchor moveWithCells="1">
                  <from>
                    <xdr:col>11</xdr:col>
                    <xdr:colOff>171450</xdr:colOff>
                    <xdr:row>37</xdr:row>
                    <xdr:rowOff>219075</xdr:rowOff>
                  </from>
                  <to>
                    <xdr:col>11</xdr:col>
                    <xdr:colOff>419100</xdr:colOff>
                    <xdr:row>39</xdr:row>
                    <xdr:rowOff>38100</xdr:rowOff>
                  </to>
                </anchor>
              </controlPr>
            </control>
          </mc:Choice>
        </mc:AlternateContent>
        <mc:AlternateContent xmlns:mc="http://schemas.openxmlformats.org/markup-compatibility/2006">
          <mc:Choice Requires="x14">
            <control shapeId="239630" r:id="rId17" name="Check Box 14">
              <controlPr defaultSize="0" autoFill="0" autoLine="0" autoPict="0">
                <anchor moveWithCells="1">
                  <from>
                    <xdr:col>11</xdr:col>
                    <xdr:colOff>171450</xdr:colOff>
                    <xdr:row>38</xdr:row>
                    <xdr:rowOff>171450</xdr:rowOff>
                  </from>
                  <to>
                    <xdr:col>11</xdr:col>
                    <xdr:colOff>457200</xdr:colOff>
                    <xdr:row>40</xdr:row>
                    <xdr:rowOff>85725</xdr:rowOff>
                  </to>
                </anchor>
              </controlPr>
            </control>
          </mc:Choice>
        </mc:AlternateContent>
        <mc:AlternateContent xmlns:mc="http://schemas.openxmlformats.org/markup-compatibility/2006">
          <mc:Choice Requires="x14">
            <control shapeId="239631" r:id="rId18" name="Check Box 15">
              <controlPr defaultSize="0" autoFill="0" autoLine="0" autoPict="0">
                <anchor moveWithCells="1">
                  <from>
                    <xdr:col>11</xdr:col>
                    <xdr:colOff>171450</xdr:colOff>
                    <xdr:row>39</xdr:row>
                    <xdr:rowOff>180975</xdr:rowOff>
                  </from>
                  <to>
                    <xdr:col>11</xdr:col>
                    <xdr:colOff>419100</xdr:colOff>
                    <xdr:row>41</xdr:row>
                    <xdr:rowOff>19050</xdr:rowOff>
                  </to>
                </anchor>
              </controlPr>
            </control>
          </mc:Choice>
        </mc:AlternateContent>
        <mc:AlternateContent xmlns:mc="http://schemas.openxmlformats.org/markup-compatibility/2006">
          <mc:Choice Requires="x14">
            <control shapeId="239632" r:id="rId19" name="Check Box 16">
              <controlPr defaultSize="0" autoFill="0" autoLine="0" autoPict="0">
                <anchor moveWithCells="1">
                  <from>
                    <xdr:col>11</xdr:col>
                    <xdr:colOff>171450</xdr:colOff>
                    <xdr:row>40</xdr:row>
                    <xdr:rowOff>152400</xdr:rowOff>
                  </from>
                  <to>
                    <xdr:col>11</xdr:col>
                    <xdr:colOff>457200</xdr:colOff>
                    <xdr:row>42</xdr:row>
                    <xdr:rowOff>76200</xdr:rowOff>
                  </to>
                </anchor>
              </controlPr>
            </control>
          </mc:Choice>
        </mc:AlternateContent>
        <mc:AlternateContent xmlns:mc="http://schemas.openxmlformats.org/markup-compatibility/2006">
          <mc:Choice Requires="x14">
            <control shapeId="239633" r:id="rId20" name="Check Box 17">
              <controlPr defaultSize="0" autoFill="0" autoLine="0" autoPict="0">
                <anchor moveWithCells="1">
                  <from>
                    <xdr:col>11</xdr:col>
                    <xdr:colOff>171450</xdr:colOff>
                    <xdr:row>43</xdr:row>
                    <xdr:rowOff>200025</xdr:rowOff>
                  </from>
                  <to>
                    <xdr:col>11</xdr:col>
                    <xdr:colOff>419100</xdr:colOff>
                    <xdr:row>45</xdr:row>
                    <xdr:rowOff>38100</xdr:rowOff>
                  </to>
                </anchor>
              </controlPr>
            </control>
          </mc:Choice>
        </mc:AlternateContent>
        <mc:AlternateContent xmlns:mc="http://schemas.openxmlformats.org/markup-compatibility/2006">
          <mc:Choice Requires="x14">
            <control shapeId="239634" r:id="rId21" name="Check Box 18">
              <controlPr defaultSize="0" autoFill="0" autoLine="0" autoPict="0">
                <anchor moveWithCells="1">
                  <from>
                    <xdr:col>11</xdr:col>
                    <xdr:colOff>171450</xdr:colOff>
                    <xdr:row>36</xdr:row>
                    <xdr:rowOff>114300</xdr:rowOff>
                  </from>
                  <to>
                    <xdr:col>11</xdr:col>
                    <xdr:colOff>419100</xdr:colOff>
                    <xdr:row>36</xdr:row>
                    <xdr:rowOff>428625</xdr:rowOff>
                  </to>
                </anchor>
              </controlPr>
            </control>
          </mc:Choice>
        </mc:AlternateContent>
        <mc:AlternateContent xmlns:mc="http://schemas.openxmlformats.org/markup-compatibility/2006">
          <mc:Choice Requires="x14">
            <control shapeId="239635" r:id="rId22" name="Check Box 19">
              <controlPr defaultSize="0" autoFill="0" autoLine="0" autoPict="0">
                <anchor moveWithCells="1">
                  <from>
                    <xdr:col>11</xdr:col>
                    <xdr:colOff>171450</xdr:colOff>
                    <xdr:row>42</xdr:row>
                    <xdr:rowOff>152400</xdr:rowOff>
                  </from>
                  <to>
                    <xdr:col>11</xdr:col>
                    <xdr:colOff>457200</xdr:colOff>
                    <xdr:row>44</xdr:row>
                    <xdr:rowOff>76200</xdr:rowOff>
                  </to>
                </anchor>
              </controlPr>
            </control>
          </mc:Choice>
        </mc:AlternateContent>
        <mc:AlternateContent xmlns:mc="http://schemas.openxmlformats.org/markup-compatibility/2006">
          <mc:Choice Requires="x14">
            <control shapeId="239636" r:id="rId23" name="Check Box 20">
              <controlPr defaultSize="0" autoFill="0" autoLine="0" autoPict="0">
                <anchor moveWithCells="1">
                  <from>
                    <xdr:col>11</xdr:col>
                    <xdr:colOff>171450</xdr:colOff>
                    <xdr:row>41</xdr:row>
                    <xdr:rowOff>180975</xdr:rowOff>
                  </from>
                  <to>
                    <xdr:col>11</xdr:col>
                    <xdr:colOff>419100</xdr:colOff>
                    <xdr:row>43</xdr:row>
                    <xdr:rowOff>19050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C47A6-BCBA-4B0E-8F22-7272E82BDF83}">
  <sheetPr>
    <tabColor rgb="FF7030A0"/>
  </sheetPr>
  <dimension ref="A1:O45"/>
  <sheetViews>
    <sheetView view="pageBreakPreview" topLeftCell="D1" zoomScale="90" zoomScaleNormal="90" zoomScaleSheetLayoutView="90" workbookViewId="0">
      <selection activeCell="C1" sqref="C1"/>
    </sheetView>
  </sheetViews>
  <sheetFormatPr defaultColWidth="9" defaultRowHeight="13.5"/>
  <cols>
    <col min="1" max="1" width="12.625" style="765" customWidth="1"/>
    <col min="2" max="15" width="9.625" style="765" customWidth="1"/>
    <col min="16" max="16384" width="9" style="765"/>
  </cols>
  <sheetData>
    <row r="1" spans="1:15" ht="15.75" customHeight="1">
      <c r="A1" s="765" t="s">
        <v>1626</v>
      </c>
    </row>
    <row r="2" spans="1:15" ht="20.100000000000001" customHeight="1">
      <c r="A2" s="3478" t="s">
        <v>2131</v>
      </c>
      <c r="B2" s="3478"/>
      <c r="C2" s="3478"/>
      <c r="D2" s="3478"/>
      <c r="E2" s="3478"/>
      <c r="F2" s="3478"/>
      <c r="G2" s="3478"/>
      <c r="H2" s="3478"/>
      <c r="I2" s="3478"/>
      <c r="J2" s="3478"/>
      <c r="K2" s="3478"/>
      <c r="L2" s="3478"/>
      <c r="M2" s="3478"/>
      <c r="N2" s="3478"/>
      <c r="O2" s="3478"/>
    </row>
    <row r="3" spans="1:15" ht="20.100000000000001" customHeight="1">
      <c r="A3" s="3476" t="s">
        <v>434</v>
      </c>
      <c r="B3" s="3476"/>
      <c r="C3" s="3477"/>
      <c r="D3" s="3477"/>
      <c r="F3" s="766"/>
      <c r="G3" s="766"/>
      <c r="H3" s="3476" t="s">
        <v>1627</v>
      </c>
      <c r="I3" s="3476"/>
      <c r="J3" s="3479"/>
      <c r="K3" s="3479"/>
      <c r="L3" s="3479"/>
      <c r="M3" s="3479"/>
      <c r="N3" s="766"/>
      <c r="O3" s="766"/>
    </row>
    <row r="4" spans="1:15" ht="5.0999999999999996" customHeight="1">
      <c r="A4" s="766"/>
      <c r="B4" s="766"/>
      <c r="C4" s="766"/>
      <c r="D4" s="766"/>
      <c r="E4" s="766"/>
      <c r="F4" s="766"/>
      <c r="G4" s="766"/>
      <c r="H4" s="766"/>
      <c r="I4" s="766"/>
      <c r="J4" s="766"/>
      <c r="K4" s="766"/>
      <c r="L4" s="766"/>
      <c r="M4" s="766"/>
      <c r="N4" s="766"/>
      <c r="O4" s="766"/>
    </row>
    <row r="5" spans="1:15" ht="20.100000000000001" customHeight="1">
      <c r="A5" s="3476" t="s">
        <v>1364</v>
      </c>
      <c r="B5" s="3476"/>
      <c r="C5" s="3477"/>
      <c r="D5" s="3477"/>
      <c r="E5" s="3477"/>
      <c r="F5" s="3477"/>
      <c r="G5" s="766"/>
      <c r="H5" s="767" t="s">
        <v>1628</v>
      </c>
      <c r="I5" s="766"/>
      <c r="J5" s="768"/>
      <c r="K5" s="766"/>
      <c r="L5" s="766"/>
      <c r="M5" s="766"/>
      <c r="N5" s="766"/>
      <c r="O5" s="766"/>
    </row>
    <row r="6" spans="1:15" ht="5.0999999999999996" customHeight="1">
      <c r="A6" s="769"/>
      <c r="B6" s="769"/>
      <c r="C6" s="769"/>
      <c r="D6" s="769"/>
      <c r="E6" s="769"/>
    </row>
    <row r="7" spans="1:15" ht="26.1" customHeight="1">
      <c r="A7" s="770"/>
      <c r="B7" s="3482" t="s">
        <v>1629</v>
      </c>
      <c r="C7" s="3483"/>
      <c r="D7" s="3482" t="s">
        <v>1630</v>
      </c>
      <c r="E7" s="3483"/>
      <c r="F7" s="3482" t="s">
        <v>1631</v>
      </c>
      <c r="G7" s="3483"/>
      <c r="H7" s="3480" t="s">
        <v>1632</v>
      </c>
      <c r="I7" s="3481"/>
      <c r="J7" s="3480" t="s">
        <v>1633</v>
      </c>
      <c r="K7" s="3481"/>
      <c r="L7" s="3482" t="s">
        <v>1634</v>
      </c>
      <c r="M7" s="3483"/>
      <c r="N7" s="3482" t="s">
        <v>1635</v>
      </c>
      <c r="O7" s="3483"/>
    </row>
    <row r="8" spans="1:15" ht="26.1" customHeight="1">
      <c r="A8" s="771" t="s">
        <v>1636</v>
      </c>
      <c r="B8" s="3482" t="s">
        <v>1637</v>
      </c>
      <c r="C8" s="3483"/>
      <c r="D8" s="3480" t="s">
        <v>1638</v>
      </c>
      <c r="E8" s="3481"/>
      <c r="F8" s="3482" t="s">
        <v>1639</v>
      </c>
      <c r="G8" s="3483"/>
      <c r="H8" s="3482" t="s">
        <v>1640</v>
      </c>
      <c r="I8" s="3483"/>
      <c r="J8" s="3480" t="s">
        <v>1641</v>
      </c>
      <c r="K8" s="3481"/>
      <c r="L8" s="3482" t="s">
        <v>1642</v>
      </c>
      <c r="M8" s="3483"/>
      <c r="N8" s="3480" t="s">
        <v>1643</v>
      </c>
      <c r="O8" s="3481"/>
    </row>
    <row r="9" spans="1:15" ht="26.1" customHeight="1">
      <c r="A9" s="772" t="s">
        <v>1644</v>
      </c>
      <c r="B9" s="3493" t="s">
        <v>1645</v>
      </c>
      <c r="C9" s="3494"/>
      <c r="D9" s="3480" t="s">
        <v>1646</v>
      </c>
      <c r="E9" s="3481"/>
      <c r="F9" s="3480" t="s">
        <v>1647</v>
      </c>
      <c r="G9" s="3483"/>
      <c r="H9" s="3480" t="s">
        <v>1648</v>
      </c>
      <c r="I9" s="3481"/>
      <c r="J9" s="3480" t="s">
        <v>1649</v>
      </c>
      <c r="K9" s="3481"/>
      <c r="L9" s="3482" t="s">
        <v>1650</v>
      </c>
      <c r="M9" s="3483"/>
      <c r="N9" s="3480" t="s">
        <v>1651</v>
      </c>
      <c r="O9" s="3481"/>
    </row>
    <row r="10" spans="1:15" ht="26.1" customHeight="1">
      <c r="A10" s="773"/>
      <c r="B10" s="3482" t="s">
        <v>1652</v>
      </c>
      <c r="C10" s="3483"/>
      <c r="D10" s="3482" t="s">
        <v>1653</v>
      </c>
      <c r="E10" s="3483"/>
      <c r="F10" s="3482" t="s">
        <v>1654</v>
      </c>
      <c r="G10" s="3483"/>
      <c r="H10" s="3482" t="s">
        <v>1655</v>
      </c>
      <c r="I10" s="3483"/>
      <c r="J10" s="3491"/>
      <c r="K10" s="3492"/>
      <c r="L10" s="3491"/>
      <c r="M10" s="3492"/>
      <c r="N10" s="3491"/>
      <c r="O10" s="3492"/>
    </row>
    <row r="11" spans="1:15" ht="9.9499999999999993" customHeight="1">
      <c r="A11" s="774"/>
      <c r="B11" s="774"/>
      <c r="C11" s="774"/>
      <c r="D11" s="774"/>
      <c r="E11" s="774"/>
      <c r="F11" s="774"/>
      <c r="G11" s="774"/>
      <c r="H11" s="774"/>
      <c r="I11" s="774"/>
      <c r="J11" s="774"/>
      <c r="K11" s="774"/>
      <c r="L11" s="774"/>
      <c r="M11" s="774"/>
      <c r="N11" s="774"/>
      <c r="O11" s="774"/>
    </row>
    <row r="12" spans="1:15" ht="26.1" customHeight="1">
      <c r="A12" s="3498" t="s">
        <v>1656</v>
      </c>
      <c r="B12" s="3501" t="s">
        <v>1657</v>
      </c>
      <c r="C12" s="3502"/>
      <c r="D12" s="3502"/>
      <c r="E12" s="3502"/>
      <c r="F12" s="3502"/>
      <c r="G12" s="3502"/>
      <c r="H12" s="3502"/>
      <c r="I12" s="3502"/>
      <c r="J12" s="3502"/>
      <c r="K12" s="3502"/>
      <c r="L12" s="3502"/>
      <c r="M12" s="3502"/>
      <c r="N12" s="3503"/>
      <c r="O12" s="3484" t="s">
        <v>1658</v>
      </c>
    </row>
    <row r="13" spans="1:15" ht="17.100000000000001" customHeight="1">
      <c r="A13" s="3499"/>
      <c r="B13" s="775" t="s">
        <v>1659</v>
      </c>
      <c r="C13" s="776" t="s">
        <v>1660</v>
      </c>
      <c r="D13" s="776" t="s">
        <v>1661</v>
      </c>
      <c r="E13" s="776" t="s">
        <v>1662</v>
      </c>
      <c r="F13" s="776" t="s">
        <v>1663</v>
      </c>
      <c r="G13" s="776" t="s">
        <v>1664</v>
      </c>
      <c r="H13" s="776" t="s">
        <v>1665</v>
      </c>
      <c r="I13" s="776" t="s">
        <v>1666</v>
      </c>
      <c r="J13" s="776" t="s">
        <v>1667</v>
      </c>
      <c r="K13" s="776" t="s">
        <v>1668</v>
      </c>
      <c r="L13" s="776" t="s">
        <v>1669</v>
      </c>
      <c r="M13" s="777" t="s">
        <v>1670</v>
      </c>
      <c r="N13" s="3487" t="s">
        <v>1671</v>
      </c>
      <c r="O13" s="3485"/>
    </row>
    <row r="14" spans="1:15" ht="12" customHeight="1">
      <c r="A14" s="3499"/>
      <c r="B14" s="778"/>
      <c r="C14" s="776" t="s">
        <v>1672</v>
      </c>
      <c r="D14" s="776" t="s">
        <v>1672</v>
      </c>
      <c r="E14" s="776" t="s">
        <v>1672</v>
      </c>
      <c r="F14" s="776" t="s">
        <v>1672</v>
      </c>
      <c r="G14" s="776" t="s">
        <v>1672</v>
      </c>
      <c r="H14" s="776" t="s">
        <v>1672</v>
      </c>
      <c r="I14" s="776" t="s">
        <v>1672</v>
      </c>
      <c r="J14" s="776" t="s">
        <v>1672</v>
      </c>
      <c r="K14" s="776" t="s">
        <v>1672</v>
      </c>
      <c r="L14" s="776" t="s">
        <v>1672</v>
      </c>
      <c r="M14" s="779"/>
      <c r="N14" s="3487"/>
      <c r="O14" s="3485"/>
    </row>
    <row r="15" spans="1:15" ht="17.100000000000001" customHeight="1">
      <c r="A15" s="3500"/>
      <c r="B15" s="780" t="s">
        <v>1673</v>
      </c>
      <c r="C15" s="781" t="s">
        <v>1674</v>
      </c>
      <c r="D15" s="781" t="s">
        <v>1675</v>
      </c>
      <c r="E15" s="781" t="s">
        <v>1676</v>
      </c>
      <c r="F15" s="781" t="s">
        <v>1677</v>
      </c>
      <c r="G15" s="781" t="s">
        <v>1678</v>
      </c>
      <c r="H15" s="781" t="s">
        <v>1679</v>
      </c>
      <c r="I15" s="781" t="s">
        <v>1680</v>
      </c>
      <c r="J15" s="781" t="s">
        <v>1681</v>
      </c>
      <c r="K15" s="781" t="s">
        <v>1682</v>
      </c>
      <c r="L15" s="782" t="s">
        <v>1683</v>
      </c>
      <c r="M15" s="783" t="s">
        <v>1684</v>
      </c>
      <c r="N15" s="3488"/>
      <c r="O15" s="3486"/>
    </row>
    <row r="16" spans="1:15" ht="12" customHeight="1">
      <c r="A16" s="3489" t="s">
        <v>1685</v>
      </c>
      <c r="B16" s="784" t="s">
        <v>1686</v>
      </c>
      <c r="C16" s="785" t="s">
        <v>1686</v>
      </c>
      <c r="D16" s="785" t="s">
        <v>1686</v>
      </c>
      <c r="E16" s="785" t="s">
        <v>1686</v>
      </c>
      <c r="F16" s="785" t="s">
        <v>1686</v>
      </c>
      <c r="G16" s="785" t="s">
        <v>1686</v>
      </c>
      <c r="H16" s="785" t="s">
        <v>1686</v>
      </c>
      <c r="I16" s="785" t="s">
        <v>1686</v>
      </c>
      <c r="J16" s="785" t="s">
        <v>1686</v>
      </c>
      <c r="K16" s="785" t="s">
        <v>1686</v>
      </c>
      <c r="L16" s="785" t="s">
        <v>1686</v>
      </c>
      <c r="M16" s="786" t="s">
        <v>1686</v>
      </c>
      <c r="N16" s="787" t="s">
        <v>1687</v>
      </c>
      <c r="O16" s="788" t="s">
        <v>1688</v>
      </c>
    </row>
    <row r="17" spans="1:15" ht="15" customHeight="1">
      <c r="A17" s="3490"/>
      <c r="B17" s="789"/>
      <c r="C17" s="789"/>
      <c r="D17" s="789"/>
      <c r="E17" s="789"/>
      <c r="F17" s="789"/>
      <c r="G17" s="789"/>
      <c r="H17" s="789"/>
      <c r="I17" s="789"/>
      <c r="J17" s="789"/>
      <c r="K17" s="789"/>
      <c r="L17" s="789"/>
      <c r="M17" s="790"/>
      <c r="N17" s="791"/>
      <c r="O17" s="792"/>
    </row>
    <row r="18" spans="1:15" ht="12" customHeight="1">
      <c r="A18" s="3489" t="s">
        <v>1689</v>
      </c>
      <c r="B18" s="784" t="s">
        <v>1686</v>
      </c>
      <c r="C18" s="785" t="s">
        <v>1686</v>
      </c>
      <c r="D18" s="785" t="s">
        <v>1686</v>
      </c>
      <c r="E18" s="785" t="s">
        <v>1686</v>
      </c>
      <c r="F18" s="785" t="s">
        <v>1686</v>
      </c>
      <c r="G18" s="785" t="s">
        <v>1686</v>
      </c>
      <c r="H18" s="785" t="s">
        <v>1686</v>
      </c>
      <c r="I18" s="785" t="s">
        <v>1686</v>
      </c>
      <c r="J18" s="785" t="s">
        <v>1686</v>
      </c>
      <c r="K18" s="785" t="s">
        <v>1686</v>
      </c>
      <c r="L18" s="785" t="s">
        <v>1686</v>
      </c>
      <c r="M18" s="786" t="s">
        <v>1686</v>
      </c>
      <c r="N18" s="787" t="s">
        <v>1690</v>
      </c>
      <c r="O18" s="788" t="s">
        <v>1691</v>
      </c>
    </row>
    <row r="19" spans="1:15" ht="15" customHeight="1">
      <c r="A19" s="3490"/>
      <c r="B19" s="789"/>
      <c r="C19" s="789"/>
      <c r="D19" s="789"/>
      <c r="E19" s="789"/>
      <c r="F19" s="789"/>
      <c r="G19" s="789"/>
      <c r="H19" s="789"/>
      <c r="I19" s="789"/>
      <c r="J19" s="789"/>
      <c r="K19" s="789"/>
      <c r="L19" s="789"/>
      <c r="M19" s="790"/>
      <c r="N19" s="791"/>
      <c r="O19" s="792"/>
    </row>
    <row r="20" spans="1:15" ht="12" customHeight="1">
      <c r="A20" s="3489" t="s">
        <v>1692</v>
      </c>
      <c r="B20" s="784" t="s">
        <v>1686</v>
      </c>
      <c r="C20" s="785" t="s">
        <v>1686</v>
      </c>
      <c r="D20" s="785" t="s">
        <v>1686</v>
      </c>
      <c r="E20" s="785" t="s">
        <v>1686</v>
      </c>
      <c r="F20" s="785" t="s">
        <v>1686</v>
      </c>
      <c r="G20" s="785" t="s">
        <v>1686</v>
      </c>
      <c r="H20" s="785" t="s">
        <v>1686</v>
      </c>
      <c r="I20" s="785" t="s">
        <v>1686</v>
      </c>
      <c r="J20" s="785" t="s">
        <v>1686</v>
      </c>
      <c r="K20" s="785" t="s">
        <v>1686</v>
      </c>
      <c r="L20" s="785" t="s">
        <v>1686</v>
      </c>
      <c r="M20" s="786" t="s">
        <v>1686</v>
      </c>
      <c r="N20" s="787" t="s">
        <v>1693</v>
      </c>
      <c r="O20" s="788" t="s">
        <v>1694</v>
      </c>
    </row>
    <row r="21" spans="1:15" ht="15" customHeight="1">
      <c r="A21" s="3490"/>
      <c r="B21" s="789"/>
      <c r="C21" s="789"/>
      <c r="D21" s="789"/>
      <c r="E21" s="789"/>
      <c r="F21" s="789"/>
      <c r="G21" s="789"/>
      <c r="H21" s="789"/>
      <c r="I21" s="789"/>
      <c r="J21" s="789"/>
      <c r="K21" s="789"/>
      <c r="L21" s="789"/>
      <c r="M21" s="790"/>
      <c r="N21" s="791"/>
      <c r="O21" s="792"/>
    </row>
    <row r="22" spans="1:15" ht="12" customHeight="1">
      <c r="A22" s="3489" t="s">
        <v>1695</v>
      </c>
      <c r="B22" s="784" t="s">
        <v>1686</v>
      </c>
      <c r="C22" s="785" t="s">
        <v>1686</v>
      </c>
      <c r="D22" s="785" t="s">
        <v>1686</v>
      </c>
      <c r="E22" s="785" t="s">
        <v>1686</v>
      </c>
      <c r="F22" s="785" t="s">
        <v>1686</v>
      </c>
      <c r="G22" s="785" t="s">
        <v>1686</v>
      </c>
      <c r="H22" s="785" t="s">
        <v>1686</v>
      </c>
      <c r="I22" s="785" t="s">
        <v>1686</v>
      </c>
      <c r="J22" s="785" t="s">
        <v>1686</v>
      </c>
      <c r="K22" s="785" t="s">
        <v>1686</v>
      </c>
      <c r="L22" s="785" t="s">
        <v>1686</v>
      </c>
      <c r="M22" s="786" t="s">
        <v>1686</v>
      </c>
      <c r="N22" s="787" t="s">
        <v>1696</v>
      </c>
      <c r="O22" s="788" t="s">
        <v>1697</v>
      </c>
    </row>
    <row r="23" spans="1:15" ht="15" customHeight="1">
      <c r="A23" s="3490"/>
      <c r="B23" s="789"/>
      <c r="C23" s="789"/>
      <c r="D23" s="789"/>
      <c r="E23" s="789"/>
      <c r="F23" s="789"/>
      <c r="G23" s="789"/>
      <c r="H23" s="789"/>
      <c r="I23" s="789"/>
      <c r="J23" s="789"/>
      <c r="K23" s="789"/>
      <c r="L23" s="789"/>
      <c r="M23" s="790"/>
      <c r="N23" s="791"/>
      <c r="O23" s="792"/>
    </row>
    <row r="24" spans="1:15" ht="12" customHeight="1">
      <c r="A24" s="3504" t="s">
        <v>1698</v>
      </c>
      <c r="B24" s="3505"/>
      <c r="C24" s="3506"/>
      <c r="D24" s="3506"/>
      <c r="E24" s="3506"/>
      <c r="F24" s="3506"/>
      <c r="G24" s="3506"/>
      <c r="H24" s="3506"/>
      <c r="I24" s="3506"/>
      <c r="J24" s="3506"/>
      <c r="K24" s="3506"/>
      <c r="L24" s="3506"/>
      <c r="M24" s="3506"/>
      <c r="N24" s="3506"/>
      <c r="O24" s="788" t="s">
        <v>1699</v>
      </c>
    </row>
    <row r="25" spans="1:15" ht="15" customHeight="1">
      <c r="A25" s="3489"/>
      <c r="B25" s="3507"/>
      <c r="C25" s="3508"/>
      <c r="D25" s="3508"/>
      <c r="E25" s="3508"/>
      <c r="F25" s="3508"/>
      <c r="G25" s="3508"/>
      <c r="H25" s="3508"/>
      <c r="I25" s="3508"/>
      <c r="J25" s="3508"/>
      <c r="K25" s="3508"/>
      <c r="L25" s="3508"/>
      <c r="M25" s="3508"/>
      <c r="N25" s="3508"/>
      <c r="O25" s="792"/>
    </row>
    <row r="26" spans="1:15" ht="12" customHeight="1">
      <c r="A26" s="3509" t="s">
        <v>1700</v>
      </c>
      <c r="B26" s="3509"/>
      <c r="C26" s="3509"/>
      <c r="D26" s="3509"/>
      <c r="E26" s="3509"/>
      <c r="F26" s="3509"/>
      <c r="G26" s="3509"/>
      <c r="H26" s="3509"/>
      <c r="I26" s="3509"/>
      <c r="J26" s="3509"/>
      <c r="K26" s="3509"/>
      <c r="L26" s="3509"/>
      <c r="M26" s="3510"/>
      <c r="N26" s="793" t="s">
        <v>1701</v>
      </c>
      <c r="O26" s="794" t="s">
        <v>1702</v>
      </c>
    </row>
    <row r="27" spans="1:15" ht="15" customHeight="1">
      <c r="A27" s="3509"/>
      <c r="B27" s="3509"/>
      <c r="C27" s="3509"/>
      <c r="D27" s="3509"/>
      <c r="E27" s="3509"/>
      <c r="F27" s="3509"/>
      <c r="G27" s="3509"/>
      <c r="H27" s="3509"/>
      <c r="I27" s="3509"/>
      <c r="J27" s="3509"/>
      <c r="K27" s="3509"/>
      <c r="L27" s="3509"/>
      <c r="M27" s="3510"/>
      <c r="N27" s="795"/>
      <c r="O27" s="796"/>
    </row>
    <row r="28" spans="1:15" ht="9.9499999999999993" customHeight="1">
      <c r="A28" s="774"/>
      <c r="B28" s="774"/>
      <c r="C28" s="774"/>
      <c r="D28" s="774"/>
      <c r="E28" s="774"/>
      <c r="F28" s="774"/>
      <c r="G28" s="774"/>
      <c r="H28" s="774"/>
      <c r="I28" s="774"/>
      <c r="J28" s="774"/>
      <c r="K28" s="774"/>
      <c r="L28" s="774"/>
      <c r="M28" s="774"/>
      <c r="O28" s="797"/>
    </row>
    <row r="29" spans="1:15" ht="18.75" customHeight="1">
      <c r="A29" s="3489" t="s">
        <v>1703</v>
      </c>
      <c r="B29" s="798" t="s">
        <v>1704</v>
      </c>
      <c r="C29" s="797"/>
      <c r="D29" s="797"/>
      <c r="E29" s="797"/>
      <c r="F29" s="797"/>
      <c r="G29" s="797"/>
      <c r="H29" s="797"/>
      <c r="I29" s="3496"/>
      <c r="J29" s="3496"/>
      <c r="K29" s="799" t="s">
        <v>1705</v>
      </c>
      <c r="L29" s="769"/>
      <c r="M29" s="800"/>
      <c r="N29" s="801"/>
    </row>
    <row r="30" spans="1:15" ht="3" customHeight="1">
      <c r="A30" s="3495"/>
      <c r="B30" s="801"/>
      <c r="M30" s="802"/>
      <c r="N30" s="801"/>
    </row>
    <row r="31" spans="1:15" ht="18.75" customHeight="1">
      <c r="A31" s="3495"/>
      <c r="B31" s="803" t="s">
        <v>1706</v>
      </c>
      <c r="D31" s="804"/>
      <c r="I31" s="3497"/>
      <c r="J31" s="3497"/>
      <c r="K31" s="799" t="s">
        <v>1705</v>
      </c>
      <c r="L31" s="769"/>
      <c r="M31" s="802"/>
      <c r="N31" s="801"/>
    </row>
    <row r="32" spans="1:15" ht="3" customHeight="1">
      <c r="A32" s="3490"/>
      <c r="B32" s="769"/>
      <c r="C32" s="769"/>
      <c r="D32" s="769"/>
      <c r="E32" s="769"/>
      <c r="F32" s="769"/>
      <c r="G32" s="769"/>
      <c r="H32" s="769"/>
      <c r="I32" s="769"/>
      <c r="J32" s="769"/>
      <c r="K32" s="769"/>
      <c r="L32" s="769"/>
      <c r="M32" s="805"/>
    </row>
    <row r="33" spans="1:1" ht="5.25" customHeight="1"/>
    <row r="34" spans="1:1" ht="15" customHeight="1">
      <c r="A34" s="765" t="s">
        <v>1707</v>
      </c>
    </row>
    <row r="35" spans="1:1" ht="15" customHeight="1">
      <c r="A35" s="765" t="s">
        <v>1708</v>
      </c>
    </row>
    <row r="36" spans="1:1" ht="15" customHeight="1">
      <c r="A36" s="765" t="s">
        <v>1709</v>
      </c>
    </row>
    <row r="37" spans="1:1" ht="15" customHeight="1">
      <c r="A37" s="765" t="s">
        <v>1710</v>
      </c>
    </row>
    <row r="38" spans="1:1" ht="15" customHeight="1">
      <c r="A38" s="765" t="s">
        <v>1711</v>
      </c>
    </row>
    <row r="39" spans="1:1" ht="15" customHeight="1">
      <c r="A39" s="765" t="s">
        <v>1712</v>
      </c>
    </row>
    <row r="40" spans="1:1" ht="15" customHeight="1">
      <c r="A40" s="765" t="s">
        <v>1713</v>
      </c>
    </row>
    <row r="41" spans="1:1" ht="15" customHeight="1">
      <c r="A41" s="765" t="s">
        <v>2132</v>
      </c>
    </row>
    <row r="42" spans="1:1" ht="15" customHeight="1">
      <c r="A42" s="765" t="s">
        <v>1714</v>
      </c>
    </row>
    <row r="43" spans="1:1" ht="15" customHeight="1">
      <c r="A43" s="765" t="s">
        <v>2133</v>
      </c>
    </row>
    <row r="44" spans="1:1" ht="15" customHeight="1">
      <c r="A44" s="765" t="s">
        <v>1715</v>
      </c>
    </row>
    <row r="45" spans="1:1">
      <c r="A45" s="765" t="s">
        <v>1716</v>
      </c>
    </row>
  </sheetData>
  <mergeCells count="49">
    <mergeCell ref="A29:A32"/>
    <mergeCell ref="I29:J29"/>
    <mergeCell ref="I31:J31"/>
    <mergeCell ref="A12:A15"/>
    <mergeCell ref="B12:N12"/>
    <mergeCell ref="A20:A21"/>
    <mergeCell ref="A22:A23"/>
    <mergeCell ref="A24:A25"/>
    <mergeCell ref="B24:N25"/>
    <mergeCell ref="A26:M27"/>
    <mergeCell ref="O12:O15"/>
    <mergeCell ref="N13:N15"/>
    <mergeCell ref="A16:A17"/>
    <mergeCell ref="A18:A19"/>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A5:B5"/>
    <mergeCell ref="C5:F5"/>
    <mergeCell ref="A2:O2"/>
    <mergeCell ref="A3:B3"/>
    <mergeCell ref="C3:D3"/>
    <mergeCell ref="H3:I3"/>
    <mergeCell ref="J3:M3"/>
  </mergeCells>
  <phoneticPr fontId="1"/>
  <printOptions horizontalCentered="1"/>
  <pageMargins left="0.19685039370078741" right="0.19685039370078741" top="0.31496062992125984" bottom="0" header="0.51181102362204722" footer="0.51181102362204722"/>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2449"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232450"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232451"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232452"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232453" r:id="rId8" name="Check Box 5">
              <controlPr defaultSize="0" autoFill="0" autoLine="0" autoPict="0">
                <anchor moveWithCells="1" sizeWithCells="1">
                  <from>
                    <xdr:col>3</xdr:col>
                    <xdr:colOff>0</xdr:colOff>
                    <xdr:row>9</xdr:row>
                    <xdr:rowOff>9525</xdr:rowOff>
                  </from>
                  <to>
                    <xdr:col>4</xdr:col>
                    <xdr:colOff>676275</xdr:colOff>
                    <xdr:row>10</xdr:row>
                    <xdr:rowOff>9525</xdr:rowOff>
                  </to>
                </anchor>
              </controlPr>
            </control>
          </mc:Choice>
        </mc:AlternateContent>
        <mc:AlternateContent xmlns:mc="http://schemas.openxmlformats.org/markup-compatibility/2006">
          <mc:Choice Requires="x14">
            <control shapeId="232454"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232455"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232456"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232457"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232458"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232459"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232460"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232461"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232462"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232463"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232464"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232465"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232466"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232467"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232468"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232469"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232470"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232471"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232472"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232473"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5EB5-41FD-444D-AB34-546ABA35AE3C}">
  <sheetPr>
    <tabColor rgb="FF7030A0"/>
  </sheetPr>
  <dimension ref="A1:O36"/>
  <sheetViews>
    <sheetView topLeftCell="D1" zoomScale="90" zoomScaleNormal="90" zoomScaleSheetLayoutView="90" workbookViewId="0">
      <selection activeCell="J3" sqref="J3:M3"/>
    </sheetView>
  </sheetViews>
  <sheetFormatPr defaultColWidth="9" defaultRowHeight="13.5"/>
  <cols>
    <col min="1" max="1" width="12.625" style="765" customWidth="1"/>
    <col min="2" max="15" width="9.625" style="765" customWidth="1"/>
    <col min="16" max="16384" width="9" style="765"/>
  </cols>
  <sheetData>
    <row r="1" spans="1:15" ht="20.100000000000001" customHeight="1">
      <c r="A1" s="765" t="s">
        <v>1717</v>
      </c>
    </row>
    <row r="2" spans="1:15" ht="20.100000000000001" customHeight="1">
      <c r="A2" s="3478" t="s">
        <v>2134</v>
      </c>
      <c r="B2" s="3478"/>
      <c r="C2" s="3478"/>
      <c r="D2" s="3478"/>
      <c r="E2" s="3478"/>
      <c r="F2" s="3478"/>
      <c r="G2" s="3478"/>
      <c r="H2" s="3478"/>
      <c r="I2" s="3478"/>
      <c r="J2" s="3478"/>
      <c r="K2" s="3478"/>
      <c r="L2" s="3478"/>
      <c r="M2" s="3478"/>
      <c r="N2" s="3478"/>
      <c r="O2" s="3478"/>
    </row>
    <row r="3" spans="1:15" ht="20.100000000000001" customHeight="1">
      <c r="A3" s="3476" t="s">
        <v>434</v>
      </c>
      <c r="B3" s="3476"/>
      <c r="C3" s="3477"/>
      <c r="D3" s="3477"/>
      <c r="F3" s="766"/>
      <c r="G3" s="766"/>
      <c r="H3" s="3476" t="s">
        <v>1627</v>
      </c>
      <c r="I3" s="3476"/>
      <c r="J3" s="3479"/>
      <c r="K3" s="3479"/>
      <c r="L3" s="3479"/>
      <c r="M3" s="3479"/>
      <c r="N3" s="766"/>
      <c r="O3" s="766"/>
    </row>
    <row r="4" spans="1:15" ht="5.0999999999999996" customHeight="1">
      <c r="A4" s="766"/>
      <c r="B4" s="766"/>
      <c r="C4" s="766"/>
      <c r="D4" s="766"/>
      <c r="E4" s="766"/>
      <c r="F4" s="766"/>
      <c r="G4" s="766"/>
      <c r="H4" s="766"/>
      <c r="I4" s="766"/>
      <c r="J4" s="766"/>
      <c r="K4" s="766"/>
      <c r="L4" s="766"/>
      <c r="M4" s="766"/>
      <c r="N4" s="766"/>
      <c r="O4" s="766"/>
    </row>
    <row r="5" spans="1:15" ht="20.100000000000001" customHeight="1">
      <c r="A5" s="3476" t="s">
        <v>1364</v>
      </c>
      <c r="B5" s="3476"/>
      <c r="C5" s="3477"/>
      <c r="D5" s="3477"/>
      <c r="E5" s="3477"/>
      <c r="F5" s="3477"/>
      <c r="G5" s="766"/>
      <c r="H5" s="767" t="s">
        <v>1628</v>
      </c>
      <c r="I5" s="766"/>
      <c r="J5" s="768"/>
      <c r="K5" s="766"/>
      <c r="L5" s="766"/>
      <c r="M5" s="766"/>
      <c r="N5" s="766"/>
      <c r="O5" s="766"/>
    </row>
    <row r="6" spans="1:15" ht="5.0999999999999996" customHeight="1">
      <c r="A6" s="769"/>
      <c r="B6" s="769"/>
      <c r="C6" s="769"/>
      <c r="D6" s="769"/>
      <c r="E6" s="769"/>
    </row>
    <row r="7" spans="1:15" ht="26.1" customHeight="1">
      <c r="A7" s="770"/>
      <c r="B7" s="3482" t="s">
        <v>1629</v>
      </c>
      <c r="C7" s="3483"/>
      <c r="D7" s="3482" t="s">
        <v>1630</v>
      </c>
      <c r="E7" s="3483"/>
      <c r="F7" s="3482" t="s">
        <v>1631</v>
      </c>
      <c r="G7" s="3483"/>
      <c r="H7" s="3480" t="s">
        <v>1632</v>
      </c>
      <c r="I7" s="3481"/>
      <c r="J7" s="3480" t="s">
        <v>1633</v>
      </c>
      <c r="K7" s="3481"/>
      <c r="L7" s="3482" t="s">
        <v>1634</v>
      </c>
      <c r="M7" s="3483"/>
      <c r="N7" s="3482" t="s">
        <v>1635</v>
      </c>
      <c r="O7" s="3483"/>
    </row>
    <row r="8" spans="1:15" ht="26.1" customHeight="1">
      <c r="A8" s="771" t="s">
        <v>1636</v>
      </c>
      <c r="B8" s="3482" t="s">
        <v>1637</v>
      </c>
      <c r="C8" s="3483"/>
      <c r="D8" s="3480" t="s">
        <v>1638</v>
      </c>
      <c r="E8" s="3481"/>
      <c r="F8" s="3482" t="s">
        <v>1639</v>
      </c>
      <c r="G8" s="3483"/>
      <c r="H8" s="3482" t="s">
        <v>1640</v>
      </c>
      <c r="I8" s="3483"/>
      <c r="J8" s="3480" t="s">
        <v>1641</v>
      </c>
      <c r="K8" s="3481"/>
      <c r="L8" s="3482" t="s">
        <v>1642</v>
      </c>
      <c r="M8" s="3483"/>
      <c r="N8" s="3480" t="s">
        <v>1643</v>
      </c>
      <c r="O8" s="3481"/>
    </row>
    <row r="9" spans="1:15" ht="26.1" customHeight="1">
      <c r="A9" s="772" t="s">
        <v>1644</v>
      </c>
      <c r="B9" s="3493" t="s">
        <v>1645</v>
      </c>
      <c r="C9" s="3494"/>
      <c r="D9" s="3480" t="s">
        <v>1646</v>
      </c>
      <c r="E9" s="3481"/>
      <c r="F9" s="3480" t="s">
        <v>1647</v>
      </c>
      <c r="G9" s="3483"/>
      <c r="H9" s="3480" t="s">
        <v>1648</v>
      </c>
      <c r="I9" s="3481"/>
      <c r="J9" s="3480" t="s">
        <v>1649</v>
      </c>
      <c r="K9" s="3481"/>
      <c r="L9" s="3482" t="s">
        <v>1650</v>
      </c>
      <c r="M9" s="3483"/>
      <c r="N9" s="3480" t="s">
        <v>1651</v>
      </c>
      <c r="O9" s="3481"/>
    </row>
    <row r="10" spans="1:15" ht="26.1" customHeight="1">
      <c r="A10" s="773"/>
      <c r="B10" s="3482" t="s">
        <v>1652</v>
      </c>
      <c r="C10" s="3483"/>
      <c r="D10" s="3482" t="s">
        <v>1653</v>
      </c>
      <c r="E10" s="3483"/>
      <c r="F10" s="3482" t="s">
        <v>1654</v>
      </c>
      <c r="G10" s="3483"/>
      <c r="H10" s="3482" t="s">
        <v>1655</v>
      </c>
      <c r="I10" s="3483"/>
      <c r="J10" s="3491"/>
      <c r="K10" s="3492"/>
      <c r="L10" s="3491"/>
      <c r="M10" s="3492"/>
      <c r="N10" s="3491"/>
      <c r="O10" s="3492"/>
    </row>
    <row r="11" spans="1:15" ht="26.1" customHeight="1">
      <c r="A11" s="806"/>
      <c r="B11" s="807"/>
      <c r="C11" s="807"/>
      <c r="D11" s="807"/>
      <c r="E11" s="807"/>
      <c r="F11" s="807"/>
      <c r="G11" s="807"/>
      <c r="H11" s="807"/>
      <c r="I11" s="807"/>
    </row>
    <row r="12" spans="1:15" ht="15" customHeight="1">
      <c r="A12" s="808"/>
      <c r="B12" s="807"/>
      <c r="C12" s="807"/>
      <c r="D12" s="807"/>
      <c r="E12" s="807"/>
      <c r="F12" s="807"/>
      <c r="G12" s="807"/>
      <c r="H12" s="807"/>
      <c r="I12" s="807"/>
    </row>
    <row r="13" spans="1:15" ht="9.9499999999999993" customHeight="1">
      <c r="B13" s="769"/>
      <c r="C13" s="769"/>
      <c r="D13" s="769"/>
      <c r="E13" s="769"/>
      <c r="F13" s="769"/>
      <c r="G13" s="769"/>
      <c r="H13" s="769"/>
      <c r="I13" s="769"/>
      <c r="J13" s="769"/>
      <c r="K13" s="769"/>
      <c r="L13" s="769"/>
      <c r="M13" s="769"/>
      <c r="N13" s="769"/>
    </row>
    <row r="14" spans="1:15" ht="26.1" customHeight="1">
      <c r="A14" s="802"/>
      <c r="B14" s="3501" t="s">
        <v>1718</v>
      </c>
      <c r="C14" s="3502"/>
      <c r="D14" s="3502"/>
      <c r="E14" s="3502"/>
      <c r="F14" s="3502"/>
      <c r="G14" s="3502"/>
      <c r="H14" s="3502"/>
      <c r="I14" s="3502"/>
      <c r="J14" s="3502"/>
      <c r="K14" s="3502"/>
      <c r="L14" s="3502"/>
      <c r="M14" s="3502"/>
      <c r="N14" s="3511"/>
      <c r="O14" s="3512"/>
    </row>
    <row r="15" spans="1:15" ht="17.100000000000001" customHeight="1">
      <c r="A15" s="802"/>
      <c r="B15" s="775" t="s">
        <v>1659</v>
      </c>
      <c r="C15" s="776" t="s">
        <v>1660</v>
      </c>
      <c r="D15" s="776" t="s">
        <v>1661</v>
      </c>
      <c r="E15" s="776" t="s">
        <v>1662</v>
      </c>
      <c r="F15" s="776" t="s">
        <v>1663</v>
      </c>
      <c r="G15" s="776" t="s">
        <v>1664</v>
      </c>
      <c r="H15" s="776" t="s">
        <v>1665</v>
      </c>
      <c r="I15" s="776" t="s">
        <v>1666</v>
      </c>
      <c r="J15" s="776" t="s">
        <v>1667</v>
      </c>
      <c r="K15" s="776" t="s">
        <v>1668</v>
      </c>
      <c r="L15" s="776" t="s">
        <v>1669</v>
      </c>
      <c r="M15" s="777" t="s">
        <v>1670</v>
      </c>
      <c r="N15" s="3513" t="s">
        <v>1719</v>
      </c>
      <c r="O15" s="3512"/>
    </row>
    <row r="16" spans="1:15" ht="12" customHeight="1">
      <c r="A16" s="802"/>
      <c r="B16" s="778"/>
      <c r="C16" s="776" t="s">
        <v>1672</v>
      </c>
      <c r="D16" s="776" t="s">
        <v>1672</v>
      </c>
      <c r="E16" s="776" t="s">
        <v>1672</v>
      </c>
      <c r="F16" s="776" t="s">
        <v>1672</v>
      </c>
      <c r="G16" s="776" t="s">
        <v>1672</v>
      </c>
      <c r="H16" s="776" t="s">
        <v>1672</v>
      </c>
      <c r="I16" s="776" t="s">
        <v>1672</v>
      </c>
      <c r="J16" s="776" t="s">
        <v>1672</v>
      </c>
      <c r="K16" s="776" t="s">
        <v>1672</v>
      </c>
      <c r="L16" s="776" t="s">
        <v>1672</v>
      </c>
      <c r="M16" s="779"/>
      <c r="N16" s="3513"/>
      <c r="O16" s="3512"/>
    </row>
    <row r="17" spans="1:15" ht="17.100000000000001" customHeight="1">
      <c r="A17" s="802"/>
      <c r="B17" s="780" t="s">
        <v>1673</v>
      </c>
      <c r="C17" s="781" t="s">
        <v>1674</v>
      </c>
      <c r="D17" s="781" t="s">
        <v>1675</v>
      </c>
      <c r="E17" s="781" t="s">
        <v>1676</v>
      </c>
      <c r="F17" s="781" t="s">
        <v>1677</v>
      </c>
      <c r="G17" s="781" t="s">
        <v>1678</v>
      </c>
      <c r="H17" s="781" t="s">
        <v>1679</v>
      </c>
      <c r="I17" s="781" t="s">
        <v>1680</v>
      </c>
      <c r="J17" s="781" t="s">
        <v>1681</v>
      </c>
      <c r="K17" s="781" t="s">
        <v>1682</v>
      </c>
      <c r="L17" s="782" t="s">
        <v>1683</v>
      </c>
      <c r="M17" s="783" t="s">
        <v>1684</v>
      </c>
      <c r="N17" s="3514"/>
      <c r="O17" s="3512"/>
    </row>
    <row r="18" spans="1:15" ht="12" customHeight="1">
      <c r="A18" s="3515"/>
      <c r="B18" s="784" t="s">
        <v>1720</v>
      </c>
      <c r="C18" s="785" t="s">
        <v>1720</v>
      </c>
      <c r="D18" s="785" t="s">
        <v>1720</v>
      </c>
      <c r="E18" s="785" t="s">
        <v>1720</v>
      </c>
      <c r="F18" s="785" t="s">
        <v>1720</v>
      </c>
      <c r="G18" s="785" t="s">
        <v>1720</v>
      </c>
      <c r="H18" s="785" t="s">
        <v>1720</v>
      </c>
      <c r="I18" s="785" t="s">
        <v>1720</v>
      </c>
      <c r="J18" s="785" t="s">
        <v>1720</v>
      </c>
      <c r="K18" s="785" t="s">
        <v>1720</v>
      </c>
      <c r="L18" s="785" t="s">
        <v>1720</v>
      </c>
      <c r="M18" s="786" t="s">
        <v>1720</v>
      </c>
      <c r="N18" s="809" t="s">
        <v>1721</v>
      </c>
      <c r="O18" s="810"/>
    </row>
    <row r="19" spans="1:15" ht="15" customHeight="1">
      <c r="A19" s="3515"/>
      <c r="B19" s="789"/>
      <c r="C19" s="811"/>
      <c r="D19" s="811"/>
      <c r="E19" s="811"/>
      <c r="F19" s="811"/>
      <c r="G19" s="811"/>
      <c r="H19" s="811"/>
      <c r="I19" s="811"/>
      <c r="J19" s="811"/>
      <c r="K19" s="811"/>
      <c r="L19" s="811"/>
      <c r="M19" s="790"/>
      <c r="N19" s="812"/>
      <c r="O19" s="813"/>
    </row>
    <row r="20" spans="1:15" ht="15" customHeight="1">
      <c r="A20" s="806"/>
      <c r="B20" s="814" t="s">
        <v>1722</v>
      </c>
      <c r="C20" s="813"/>
      <c r="D20" s="813"/>
      <c r="E20" s="813"/>
      <c r="F20" s="813"/>
      <c r="G20" s="813"/>
      <c r="H20" s="813"/>
      <c r="I20" s="813"/>
      <c r="J20" s="813"/>
      <c r="K20" s="813"/>
      <c r="L20" s="813"/>
      <c r="M20" s="813"/>
      <c r="N20" s="813"/>
      <c r="O20" s="813"/>
    </row>
    <row r="21" spans="1:15" ht="9.9499999999999993" customHeight="1">
      <c r="A21" s="769"/>
      <c r="B21" s="769"/>
      <c r="C21" s="769"/>
      <c r="D21" s="769"/>
      <c r="E21" s="769"/>
      <c r="F21" s="769"/>
      <c r="G21" s="769"/>
      <c r="H21" s="769"/>
      <c r="I21" s="769"/>
      <c r="J21" s="769"/>
      <c r="K21" s="769"/>
      <c r="L21" s="769"/>
      <c r="M21" s="769"/>
    </row>
    <row r="22" spans="1:15" ht="21.95" customHeight="1">
      <c r="A22" s="3489" t="s">
        <v>1703</v>
      </c>
      <c r="B22" s="798" t="s">
        <v>1704</v>
      </c>
      <c r="C22" s="797"/>
      <c r="D22" s="797"/>
      <c r="E22" s="797"/>
      <c r="F22" s="797"/>
      <c r="G22" s="797"/>
      <c r="H22" s="797"/>
      <c r="I22" s="3496"/>
      <c r="J22" s="3496"/>
      <c r="K22" s="799" t="s">
        <v>1705</v>
      </c>
      <c r="L22" s="769"/>
      <c r="M22" s="800"/>
      <c r="N22" s="801"/>
    </row>
    <row r="23" spans="1:15" ht="3" customHeight="1">
      <c r="A23" s="3495"/>
      <c r="B23" s="801"/>
      <c r="M23" s="802"/>
      <c r="N23" s="801"/>
    </row>
    <row r="24" spans="1:15" ht="21.95" customHeight="1">
      <c r="A24" s="3495"/>
      <c r="B24" s="803" t="s">
        <v>1706</v>
      </c>
      <c r="D24" s="804"/>
      <c r="I24" s="3497"/>
      <c r="J24" s="3497"/>
      <c r="K24" s="799" t="s">
        <v>1705</v>
      </c>
      <c r="L24" s="769"/>
      <c r="M24" s="802"/>
      <c r="N24" s="801"/>
    </row>
    <row r="25" spans="1:15" ht="3" customHeight="1">
      <c r="A25" s="3490"/>
      <c r="B25" s="769"/>
      <c r="C25" s="769"/>
      <c r="D25" s="769"/>
      <c r="E25" s="769"/>
      <c r="F25" s="769"/>
      <c r="G25" s="769"/>
      <c r="H25" s="769"/>
      <c r="I25" s="769"/>
      <c r="J25" s="769"/>
      <c r="K25" s="769"/>
      <c r="L25" s="769"/>
      <c r="M25" s="805"/>
    </row>
    <row r="26" spans="1:15" ht="9.75" customHeight="1"/>
    <row r="27" spans="1:15" ht="15" customHeight="1">
      <c r="A27" s="765" t="s">
        <v>1707</v>
      </c>
    </row>
    <row r="28" spans="1:15" ht="15" customHeight="1">
      <c r="A28" s="765" t="s">
        <v>1723</v>
      </c>
    </row>
    <row r="29" spans="1:15" ht="15" customHeight="1">
      <c r="A29" s="765" t="s">
        <v>1709</v>
      </c>
    </row>
    <row r="30" spans="1:15" ht="15" customHeight="1">
      <c r="A30" s="765" t="s">
        <v>1724</v>
      </c>
    </row>
    <row r="31" spans="1:15" ht="15" customHeight="1"/>
    <row r="32" spans="1:15" ht="15" customHeight="1"/>
    <row r="33" s="765" customFormat="1" ht="15" customHeight="1"/>
    <row r="34" s="765" customFormat="1" ht="15" customHeight="1"/>
    <row r="35" s="765" customFormat="1" ht="15" customHeight="1"/>
    <row r="36" s="765" customFormat="1" ht="15" customHeight="1"/>
  </sheetData>
  <mergeCells count="42">
    <mergeCell ref="B14:N14"/>
    <mergeCell ref="O14:O17"/>
    <mergeCell ref="N15:N17"/>
    <mergeCell ref="A18:A19"/>
    <mergeCell ref="A22:A25"/>
    <mergeCell ref="I22:J22"/>
    <mergeCell ref="I24:J24"/>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A5:B5"/>
    <mergeCell ref="C5:F5"/>
    <mergeCell ref="A2:O2"/>
    <mergeCell ref="A3:B3"/>
    <mergeCell ref="C3:D3"/>
    <mergeCell ref="H3:I3"/>
    <mergeCell ref="J3:M3"/>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3473"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233474"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233475"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233476"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233477" r:id="rId8" name="Check Box 5">
              <controlPr defaultSize="0" autoFill="0" autoLine="0" autoPict="0">
                <anchor moveWithCells="1" sizeWithCells="1">
                  <from>
                    <xdr:col>3</xdr:col>
                    <xdr:colOff>9525</xdr:colOff>
                    <xdr:row>8</xdr:row>
                    <xdr:rowOff>57150</xdr:rowOff>
                  </from>
                  <to>
                    <xdr:col>4</xdr:col>
                    <xdr:colOff>685800</xdr:colOff>
                    <xdr:row>10</xdr:row>
                    <xdr:rowOff>247650</xdr:rowOff>
                  </to>
                </anchor>
              </controlPr>
            </control>
          </mc:Choice>
        </mc:AlternateContent>
        <mc:AlternateContent xmlns:mc="http://schemas.openxmlformats.org/markup-compatibility/2006">
          <mc:Choice Requires="x14">
            <control shapeId="233478"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233479"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233480"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233481"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233482"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233483"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233484"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233485"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233486"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233487"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233488"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233489"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233490"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233491"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233492"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233493"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233494"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233495"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233496"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233497"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5B092-C5A0-42EF-AC8D-DE5655504DB8}">
  <sheetPr>
    <tabColor rgb="FF7030A0"/>
  </sheetPr>
  <dimension ref="A1:W32"/>
  <sheetViews>
    <sheetView zoomScaleNormal="100" zoomScaleSheetLayoutView="100" workbookViewId="0">
      <selection activeCell="D1" sqref="D1"/>
    </sheetView>
  </sheetViews>
  <sheetFormatPr defaultColWidth="9" defaultRowHeight="13.5"/>
  <cols>
    <col min="1" max="1" width="3.625" style="1292" customWidth="1"/>
    <col min="2" max="2" width="29.25" style="1292" customWidth="1"/>
    <col min="3" max="3" width="1.75" style="1292" customWidth="1"/>
    <col min="4" max="4" width="15" style="1292" customWidth="1"/>
    <col min="5" max="5" width="14.5" style="1292" customWidth="1"/>
    <col min="6" max="7" width="6.625" style="1292" customWidth="1"/>
    <col min="8" max="8" width="13.125" style="1292" customWidth="1"/>
    <col min="9" max="10" width="6" style="1292" customWidth="1"/>
    <col min="11" max="11" width="6.25" style="1292" customWidth="1"/>
    <col min="12" max="16384" width="9" style="1292"/>
  </cols>
  <sheetData>
    <row r="1" spans="1:23" ht="20.100000000000001" customHeight="1">
      <c r="A1" s="1292" t="s">
        <v>2727</v>
      </c>
      <c r="B1" s="580"/>
      <c r="C1" s="580"/>
      <c r="D1" s="580"/>
      <c r="E1" s="580"/>
      <c r="F1" s="580"/>
      <c r="G1" s="580"/>
      <c r="H1" s="580"/>
      <c r="I1" s="580"/>
      <c r="J1" s="580"/>
    </row>
    <row r="2" spans="1:23" ht="20.100000000000001" customHeight="1">
      <c r="A2" s="580"/>
      <c r="B2" s="580"/>
      <c r="C2" s="580"/>
      <c r="D2" s="580"/>
      <c r="E2" s="580"/>
      <c r="F2" s="580"/>
      <c r="G2" s="580"/>
      <c r="H2" s="580"/>
      <c r="I2" s="580"/>
      <c r="J2" s="580"/>
    </row>
    <row r="3" spans="1:23" ht="20.100000000000001" customHeight="1">
      <c r="A3" s="3516" t="s">
        <v>1725</v>
      </c>
      <c r="B3" s="3516"/>
      <c r="C3" s="3516"/>
      <c r="D3" s="3516"/>
      <c r="E3" s="3516"/>
      <c r="F3" s="3516"/>
      <c r="G3" s="3516"/>
      <c r="H3" s="3516"/>
      <c r="I3" s="3516"/>
      <c r="J3" s="3516"/>
      <c r="K3" s="3516"/>
    </row>
    <row r="4" spans="1:23" ht="7.15" customHeight="1">
      <c r="A4" s="1293"/>
      <c r="B4" s="1293"/>
      <c r="C4" s="1293"/>
      <c r="D4" s="1293"/>
      <c r="E4" s="1293"/>
      <c r="F4" s="1293"/>
      <c r="G4" s="1293"/>
      <c r="H4" s="1293"/>
      <c r="I4" s="1293"/>
      <c r="J4" s="1293"/>
      <c r="K4" s="1293"/>
    </row>
    <row r="5" spans="1:23" ht="20.100000000000001" customHeight="1">
      <c r="A5" s="1293"/>
      <c r="B5" s="1294" t="s">
        <v>1726</v>
      </c>
      <c r="C5" s="1293"/>
    </row>
    <row r="6" spans="1:23" ht="20.100000000000001" customHeight="1">
      <c r="A6" s="580"/>
      <c r="B6" s="580"/>
      <c r="C6" s="580"/>
      <c r="D6" s="580"/>
      <c r="E6" s="580"/>
      <c r="F6" s="580"/>
      <c r="G6" s="580"/>
      <c r="H6" s="580"/>
      <c r="I6" s="581"/>
      <c r="J6" s="581"/>
      <c r="K6" s="581" t="s">
        <v>2108</v>
      </c>
    </row>
    <row r="7" spans="1:23" ht="20.100000000000001" customHeight="1">
      <c r="A7" s="580"/>
      <c r="B7" s="580"/>
      <c r="C7" s="580"/>
      <c r="D7" s="580"/>
      <c r="E7" s="580"/>
      <c r="F7" s="580"/>
      <c r="G7" s="580"/>
      <c r="H7" s="580"/>
      <c r="I7" s="580"/>
      <c r="J7" s="580"/>
    </row>
    <row r="8" spans="1:23" ht="39" customHeight="1">
      <c r="A8" s="580"/>
      <c r="B8" s="1295"/>
      <c r="C8" s="1295"/>
      <c r="D8" s="1295"/>
      <c r="E8" s="1295"/>
      <c r="F8" s="3517" t="s">
        <v>434</v>
      </c>
      <c r="G8" s="3517"/>
      <c r="H8" s="3518"/>
      <c r="I8" s="3518"/>
      <c r="J8" s="1296"/>
      <c r="K8" s="1297"/>
      <c r="O8" s="3519" t="s">
        <v>1727</v>
      </c>
      <c r="P8" s="3519"/>
      <c r="Q8" s="3519"/>
      <c r="R8" s="3519"/>
      <c r="S8" s="3519"/>
      <c r="T8" s="3519"/>
      <c r="U8" s="3519"/>
      <c r="V8" s="3519"/>
      <c r="W8" s="3519"/>
    </row>
    <row r="9" spans="1:23" ht="20.100000000000001" customHeight="1">
      <c r="A9" s="580" t="s">
        <v>1728</v>
      </c>
      <c r="B9" s="580"/>
      <c r="C9" s="580"/>
      <c r="D9" s="580"/>
      <c r="E9" s="580"/>
      <c r="F9" s="580"/>
      <c r="G9" s="580"/>
      <c r="H9" s="580"/>
      <c r="I9" s="580"/>
      <c r="J9" s="580"/>
    </row>
    <row r="10" spans="1:23" ht="60.75" customHeight="1">
      <c r="A10" s="3520" t="s">
        <v>456</v>
      </c>
      <c r="B10" s="3521"/>
      <c r="C10" s="3522"/>
      <c r="D10" s="3523"/>
      <c r="E10" s="3523"/>
      <c r="F10" s="3523"/>
      <c r="G10" s="3523"/>
      <c r="H10" s="3523"/>
      <c r="I10" s="3523"/>
      <c r="J10" s="3524"/>
      <c r="K10" s="3525"/>
    </row>
    <row r="11" spans="1:23" ht="12" customHeight="1">
      <c r="A11" s="3529" t="s">
        <v>2728</v>
      </c>
      <c r="B11" s="3530"/>
      <c r="C11" s="3533" t="s">
        <v>1729</v>
      </c>
      <c r="D11" s="3534"/>
      <c r="E11" s="3535" t="s">
        <v>1730</v>
      </c>
      <c r="F11" s="3536"/>
      <c r="G11" s="3536"/>
      <c r="H11" s="3537"/>
      <c r="I11" s="3537"/>
      <c r="J11" s="3537"/>
      <c r="K11" s="3538"/>
    </row>
    <row r="12" spans="1:23" ht="63" customHeight="1">
      <c r="A12" s="3531"/>
      <c r="B12" s="3532"/>
      <c r="C12" s="1298"/>
      <c r="D12" s="1299"/>
      <c r="E12" s="3522"/>
      <c r="F12" s="3523"/>
      <c r="G12" s="3539"/>
      <c r="H12" s="3540"/>
      <c r="I12" s="3540"/>
      <c r="J12" s="3540"/>
      <c r="K12" s="3541"/>
    </row>
    <row r="13" spans="1:23" ht="35.25" customHeight="1">
      <c r="A13" s="3542" t="s">
        <v>2729</v>
      </c>
      <c r="B13" s="3543"/>
      <c r="C13" s="1300"/>
      <c r="D13" s="1295"/>
      <c r="E13" s="1295"/>
      <c r="F13" s="1295"/>
      <c r="G13" s="1295"/>
      <c r="H13" s="1293"/>
      <c r="I13" s="1301"/>
      <c r="J13" s="1301"/>
      <c r="K13" s="1302"/>
    </row>
    <row r="14" spans="1:23" ht="37.5" customHeight="1">
      <c r="A14" s="3544"/>
      <c r="B14" s="3545"/>
      <c r="C14" s="1303"/>
      <c r="D14" s="1304"/>
      <c r="E14" s="1304"/>
      <c r="F14" s="1304"/>
      <c r="G14" s="1304"/>
      <c r="H14" s="1305"/>
      <c r="I14" s="1306"/>
      <c r="J14" s="1301"/>
      <c r="K14" s="1307"/>
    </row>
    <row r="15" spans="1:23" ht="20.25" customHeight="1">
      <c r="A15" s="3542" t="s">
        <v>1731</v>
      </c>
      <c r="B15" s="3546"/>
      <c r="C15" s="1308"/>
      <c r="D15" s="3550"/>
      <c r="E15" s="3524" t="s">
        <v>2730</v>
      </c>
      <c r="F15" s="3526" t="s">
        <v>1732</v>
      </c>
      <c r="G15" s="3526"/>
      <c r="H15" s="3550"/>
      <c r="I15" s="3526" t="s">
        <v>1686</v>
      </c>
      <c r="J15" s="1309"/>
      <c r="K15" s="1302"/>
    </row>
    <row r="16" spans="1:23" ht="20.25" customHeight="1">
      <c r="A16" s="3547"/>
      <c r="B16" s="3548"/>
      <c r="C16" s="1300"/>
      <c r="D16" s="3551"/>
      <c r="E16" s="3552"/>
      <c r="F16" s="3527"/>
      <c r="G16" s="3527"/>
      <c r="H16" s="3551"/>
      <c r="I16" s="3527"/>
      <c r="J16" s="1310"/>
      <c r="K16" s="1307"/>
    </row>
    <row r="17" spans="1:11" ht="20.25" customHeight="1">
      <c r="A17" s="3547"/>
      <c r="B17" s="3548"/>
      <c r="C17" s="1300"/>
      <c r="D17" s="3551"/>
      <c r="E17" s="3552"/>
      <c r="F17" s="3527"/>
      <c r="G17" s="3527"/>
      <c r="H17" s="3551"/>
      <c r="I17" s="3527"/>
      <c r="J17" s="1310"/>
      <c r="K17" s="1307"/>
    </row>
    <row r="18" spans="1:11" ht="20.25" customHeight="1">
      <c r="A18" s="3547"/>
      <c r="B18" s="3548"/>
      <c r="C18" s="1300"/>
      <c r="D18" s="3551"/>
      <c r="E18" s="3552"/>
      <c r="F18" s="3527"/>
      <c r="G18" s="3527"/>
      <c r="H18" s="3551"/>
      <c r="I18" s="3527"/>
      <c r="J18" s="1310"/>
      <c r="K18" s="1307"/>
    </row>
    <row r="19" spans="1:11" ht="20.25" customHeight="1">
      <c r="A19" s="3547"/>
      <c r="B19" s="3549"/>
      <c r="C19" s="1311"/>
      <c r="D19" s="3518"/>
      <c r="E19" s="3553"/>
      <c r="F19" s="3528"/>
      <c r="G19" s="3528"/>
      <c r="H19" s="3518"/>
      <c r="I19" s="3528"/>
      <c r="J19" s="1312"/>
      <c r="K19" s="1313"/>
    </row>
    <row r="20" spans="1:11" ht="20.25" customHeight="1">
      <c r="A20" s="1314"/>
      <c r="B20" s="1315"/>
      <c r="C20" s="1316"/>
      <c r="D20" s="1317"/>
      <c r="E20" s="1318"/>
      <c r="F20" s="1310"/>
      <c r="G20" s="1310"/>
      <c r="H20" s="1319"/>
      <c r="I20" s="1310"/>
      <c r="J20" s="1310"/>
    </row>
    <row r="21" spans="1:11" ht="20.25" customHeight="1">
      <c r="A21" s="1320" t="s">
        <v>1733</v>
      </c>
      <c r="B21" s="1315"/>
      <c r="C21" s="1321"/>
      <c r="D21" s="1305"/>
      <c r="E21" s="1318"/>
      <c r="F21" s="1310"/>
      <c r="G21" s="1310"/>
      <c r="H21" s="1319"/>
      <c r="I21" s="1310"/>
      <c r="J21" s="1310"/>
    </row>
    <row r="22" spans="1:11" ht="24.75" customHeight="1">
      <c r="A22" s="3555" t="s">
        <v>2731</v>
      </c>
      <c r="B22" s="3556"/>
      <c r="C22" s="1322"/>
      <c r="D22" s="1323"/>
      <c r="E22" s="1322"/>
      <c r="F22" s="3560"/>
      <c r="G22" s="3560"/>
      <c r="H22" s="1322"/>
      <c r="I22" s="1322"/>
      <c r="J22" s="1322"/>
      <c r="K22" s="1324"/>
    </row>
    <row r="23" spans="1:11" ht="24.75" customHeight="1">
      <c r="A23" s="3555"/>
      <c r="B23" s="3557"/>
      <c r="C23" s="1298"/>
      <c r="D23" s="1325"/>
      <c r="E23" s="1325" t="s">
        <v>1734</v>
      </c>
      <c r="F23" s="1325" t="s">
        <v>2732</v>
      </c>
      <c r="G23" s="1325"/>
      <c r="H23" s="1326"/>
      <c r="I23" s="3561" t="s">
        <v>1734</v>
      </c>
      <c r="J23" s="3561"/>
      <c r="K23" s="3562"/>
    </row>
    <row r="24" spans="1:11" ht="62.25" customHeight="1">
      <c r="A24" s="3558"/>
      <c r="B24" s="3559"/>
      <c r="C24" s="1299"/>
      <c r="D24" s="3563" t="s">
        <v>1735</v>
      </c>
      <c r="E24" s="3564"/>
      <c r="F24" s="3565"/>
      <c r="G24" s="3564"/>
      <c r="H24" s="3564"/>
      <c r="I24" s="3564"/>
      <c r="J24" s="3564"/>
      <c r="K24" s="1327"/>
    </row>
    <row r="25" spans="1:11" ht="24.95" customHeight="1">
      <c r="A25" s="3555" t="s">
        <v>2733</v>
      </c>
      <c r="B25" s="3557"/>
      <c r="C25" s="1322"/>
      <c r="D25" s="1323"/>
      <c r="E25" s="1322"/>
      <c r="F25" s="3560"/>
      <c r="G25" s="3560"/>
      <c r="H25" s="1322"/>
      <c r="I25" s="1322"/>
      <c r="J25" s="1322"/>
      <c r="K25" s="1324"/>
    </row>
    <row r="26" spans="1:11" ht="24.95" customHeight="1">
      <c r="A26" s="3555"/>
      <c r="B26" s="3557"/>
      <c r="C26" s="1298"/>
      <c r="D26" s="1325"/>
      <c r="E26" s="1325" t="s">
        <v>1734</v>
      </c>
      <c r="F26" s="1325" t="s">
        <v>2732</v>
      </c>
      <c r="G26" s="1325"/>
      <c r="H26" s="1326"/>
      <c r="I26" s="3561" t="s">
        <v>1734</v>
      </c>
      <c r="J26" s="3561"/>
      <c r="K26" s="3562"/>
    </row>
    <row r="27" spans="1:11" ht="61.5" customHeight="1">
      <c r="A27" s="3558"/>
      <c r="B27" s="3559"/>
      <c r="C27" s="1299"/>
      <c r="D27" s="3563" t="s">
        <v>1735</v>
      </c>
      <c r="E27" s="3564"/>
      <c r="F27" s="3565"/>
      <c r="G27" s="3564"/>
      <c r="H27" s="3564"/>
      <c r="I27" s="3564"/>
      <c r="J27" s="3564"/>
      <c r="K27" s="1327"/>
    </row>
    <row r="28" spans="1:11" ht="19.5" customHeight="1">
      <c r="K28" s="1328"/>
    </row>
    <row r="29" spans="1:11" ht="19.5" customHeight="1">
      <c r="A29" s="1292" t="s">
        <v>1736</v>
      </c>
    </row>
    <row r="30" spans="1:11" ht="19.5" customHeight="1">
      <c r="A30" s="3554" t="s">
        <v>1737</v>
      </c>
      <c r="B30" s="3554"/>
      <c r="C30" s="3554"/>
      <c r="D30" s="3554"/>
      <c r="E30" s="3554"/>
      <c r="F30" s="3554"/>
      <c r="G30" s="3554"/>
      <c r="H30" s="3554"/>
      <c r="I30" s="1329"/>
      <c r="J30" s="1329"/>
    </row>
    <row r="31" spans="1:11" ht="19.5" customHeight="1"/>
    <row r="32" spans="1:11" ht="19.5" customHeight="1"/>
  </sheetData>
  <mergeCells count="29">
    <mergeCell ref="A30:H30"/>
    <mergeCell ref="A22:B24"/>
    <mergeCell ref="F22:G22"/>
    <mergeCell ref="I23:K23"/>
    <mergeCell ref="D24:E24"/>
    <mergeCell ref="F24:J24"/>
    <mergeCell ref="A25:B27"/>
    <mergeCell ref="F25:G25"/>
    <mergeCell ref="I26:K26"/>
    <mergeCell ref="D27:E27"/>
    <mergeCell ref="F27:J27"/>
    <mergeCell ref="I15:I19"/>
    <mergeCell ref="A11:B12"/>
    <mergeCell ref="C11:D11"/>
    <mergeCell ref="E11:K11"/>
    <mergeCell ref="E12:G12"/>
    <mergeCell ref="H12:K12"/>
    <mergeCell ref="A13:B14"/>
    <mergeCell ref="A15:B19"/>
    <mergeCell ref="D15:D19"/>
    <mergeCell ref="E15:E19"/>
    <mergeCell ref="F15:G19"/>
    <mergeCell ref="H15:H19"/>
    <mergeCell ref="A3:K3"/>
    <mergeCell ref="F8:G8"/>
    <mergeCell ref="H8:I8"/>
    <mergeCell ref="O8:W8"/>
    <mergeCell ref="A10:B10"/>
    <mergeCell ref="C10:K10"/>
  </mergeCells>
  <phoneticPr fontId="1"/>
  <printOptions horizontalCentered="1"/>
  <pageMargins left="0.59055118110236227" right="0.59055118110236227" top="0.78740157480314965" bottom="0.78740157480314965" header="0.51181102362204722" footer="0.51181102362204722"/>
  <pageSetup paperSize="9" scale="70" orientation="portrait" r:id="rId1"/>
  <headerFooter alignWithMargins="0">
    <oddFooter>&amp;C&amp;P</oddFooter>
  </headerFooter>
  <rowBreaks count="2" manualBreakCount="2">
    <brk id="31" max="9" man="1"/>
    <brk id="10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60129" r:id="rId4" name="Check Box 1">
              <controlPr defaultSize="0" autoFill="0" autoLine="0" autoPict="0">
                <anchor moveWithCells="1">
                  <from>
                    <xdr:col>3</xdr:col>
                    <xdr:colOff>9525</xdr:colOff>
                    <xdr:row>12</xdr:row>
                    <xdr:rowOff>38100</xdr:rowOff>
                  </from>
                  <to>
                    <xdr:col>7</xdr:col>
                    <xdr:colOff>476250</xdr:colOff>
                    <xdr:row>12</xdr:row>
                    <xdr:rowOff>400050</xdr:rowOff>
                  </to>
                </anchor>
              </controlPr>
            </control>
          </mc:Choice>
        </mc:AlternateContent>
        <mc:AlternateContent xmlns:mc="http://schemas.openxmlformats.org/markup-compatibility/2006">
          <mc:Choice Requires="x14">
            <control shapeId="560130" r:id="rId5" name="Check Box 2">
              <controlPr defaultSize="0" autoFill="0" autoLine="0" autoPict="0">
                <anchor moveWithCells="1">
                  <from>
                    <xdr:col>3</xdr:col>
                    <xdr:colOff>0</xdr:colOff>
                    <xdr:row>12</xdr:row>
                    <xdr:rowOff>276225</xdr:rowOff>
                  </from>
                  <to>
                    <xdr:col>3</xdr:col>
                    <xdr:colOff>638175</xdr:colOff>
                    <xdr:row>14</xdr:row>
                    <xdr:rowOff>142875</xdr:rowOff>
                  </to>
                </anchor>
              </controlPr>
            </control>
          </mc:Choice>
        </mc:AlternateContent>
        <mc:AlternateContent xmlns:mc="http://schemas.openxmlformats.org/markup-compatibility/2006">
          <mc:Choice Requires="x14">
            <control shapeId="560131" r:id="rId6" name="Check Box 3">
              <controlPr defaultSize="0" autoFill="0" autoLine="0" autoPict="0">
                <anchor moveWithCells="1">
                  <from>
                    <xdr:col>3</xdr:col>
                    <xdr:colOff>47625</xdr:colOff>
                    <xdr:row>21</xdr:row>
                    <xdr:rowOff>9525</xdr:rowOff>
                  </from>
                  <to>
                    <xdr:col>4</xdr:col>
                    <xdr:colOff>314325</xdr:colOff>
                    <xdr:row>22</xdr:row>
                    <xdr:rowOff>57150</xdr:rowOff>
                  </to>
                </anchor>
              </controlPr>
            </control>
          </mc:Choice>
        </mc:AlternateContent>
        <mc:AlternateContent xmlns:mc="http://schemas.openxmlformats.org/markup-compatibility/2006">
          <mc:Choice Requires="x14">
            <control shapeId="560132" r:id="rId7" name="Check Box 4">
              <controlPr defaultSize="0" autoFill="0" autoLine="0" autoPict="0">
                <anchor moveWithCells="1">
                  <from>
                    <xdr:col>3</xdr:col>
                    <xdr:colOff>9525</xdr:colOff>
                    <xdr:row>11</xdr:row>
                    <xdr:rowOff>76200</xdr:rowOff>
                  </from>
                  <to>
                    <xdr:col>4</xdr:col>
                    <xdr:colOff>47625</xdr:colOff>
                    <xdr:row>11</xdr:row>
                    <xdr:rowOff>438150</xdr:rowOff>
                  </to>
                </anchor>
              </controlPr>
            </control>
          </mc:Choice>
        </mc:AlternateContent>
        <mc:AlternateContent xmlns:mc="http://schemas.openxmlformats.org/markup-compatibility/2006">
          <mc:Choice Requires="x14">
            <control shapeId="560133" r:id="rId8" name="Check Box 5">
              <controlPr defaultSize="0" autoFill="0" autoLine="0" autoPict="0">
                <anchor moveWithCells="1">
                  <from>
                    <xdr:col>3</xdr:col>
                    <xdr:colOff>9525</xdr:colOff>
                    <xdr:row>11</xdr:row>
                    <xdr:rowOff>371475</xdr:rowOff>
                  </from>
                  <to>
                    <xdr:col>4</xdr:col>
                    <xdr:colOff>209550</xdr:colOff>
                    <xdr:row>11</xdr:row>
                    <xdr:rowOff>733425</xdr:rowOff>
                  </to>
                </anchor>
              </controlPr>
            </control>
          </mc:Choice>
        </mc:AlternateContent>
        <mc:AlternateContent xmlns:mc="http://schemas.openxmlformats.org/markup-compatibility/2006">
          <mc:Choice Requires="x14">
            <control shapeId="560134" r:id="rId9" name="Check Box 6">
              <controlPr defaultSize="0" autoFill="0" autoLine="0" autoPict="0">
                <anchor moveWithCells="1">
                  <from>
                    <xdr:col>3</xdr:col>
                    <xdr:colOff>66675</xdr:colOff>
                    <xdr:row>23</xdr:row>
                    <xdr:rowOff>771525</xdr:rowOff>
                  </from>
                  <to>
                    <xdr:col>4</xdr:col>
                    <xdr:colOff>333375</xdr:colOff>
                    <xdr:row>25</xdr:row>
                    <xdr:rowOff>28575</xdr:rowOff>
                  </to>
                </anchor>
              </controlPr>
            </control>
          </mc:Choice>
        </mc:AlternateContent>
        <mc:AlternateContent xmlns:mc="http://schemas.openxmlformats.org/markup-compatibility/2006">
          <mc:Choice Requires="x14">
            <control shapeId="560135" r:id="rId10" name="Check Box 7">
              <controlPr defaultSize="0" autoFill="0" autoLine="0" autoPict="0">
                <anchor moveWithCells="1">
                  <from>
                    <xdr:col>6</xdr:col>
                    <xdr:colOff>171450</xdr:colOff>
                    <xdr:row>21</xdr:row>
                    <xdr:rowOff>0</xdr:rowOff>
                  </from>
                  <to>
                    <xdr:col>8</xdr:col>
                    <xdr:colOff>9525</xdr:colOff>
                    <xdr:row>22</xdr:row>
                    <xdr:rowOff>47625</xdr:rowOff>
                  </to>
                </anchor>
              </controlPr>
            </control>
          </mc:Choice>
        </mc:AlternateContent>
        <mc:AlternateContent xmlns:mc="http://schemas.openxmlformats.org/markup-compatibility/2006">
          <mc:Choice Requires="x14">
            <control shapeId="560136" r:id="rId11" name="Check Box 8">
              <controlPr defaultSize="0" autoFill="0" autoLine="0" autoPict="0">
                <anchor moveWithCells="1">
                  <from>
                    <xdr:col>6</xdr:col>
                    <xdr:colOff>171450</xdr:colOff>
                    <xdr:row>24</xdr:row>
                    <xdr:rowOff>0</xdr:rowOff>
                  </from>
                  <to>
                    <xdr:col>8</xdr:col>
                    <xdr:colOff>9525</xdr:colOff>
                    <xdr:row>25</xdr:row>
                    <xdr:rowOff>47625</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117C9-39DD-41F3-B4A2-DB624A5B2FCC}">
  <sheetPr>
    <tabColor rgb="FF7030A0"/>
    <pageSetUpPr fitToPage="1"/>
  </sheetPr>
  <dimension ref="A1:O58"/>
  <sheetViews>
    <sheetView zoomScale="85" zoomScaleNormal="85" zoomScaleSheetLayoutView="115" workbookViewId="0">
      <selection activeCell="A13" sqref="A13:J13"/>
    </sheetView>
  </sheetViews>
  <sheetFormatPr defaultColWidth="9" defaultRowHeight="13.5"/>
  <cols>
    <col min="1" max="1" width="1.75" style="1331" customWidth="1"/>
    <col min="2" max="4" width="3.125" style="1331" customWidth="1"/>
    <col min="5" max="5" width="3.625" style="1332" customWidth="1"/>
    <col min="6" max="6" width="50.5" style="1331" customWidth="1"/>
    <col min="7" max="7" width="10.625" style="1331" customWidth="1"/>
    <col min="8" max="8" width="10.625" style="1333" customWidth="1"/>
    <col min="9" max="9" width="10.625" style="1331" customWidth="1"/>
    <col min="10" max="10" width="10.625" style="1333" customWidth="1"/>
    <col min="11" max="16384" width="9" style="1331"/>
  </cols>
  <sheetData>
    <row r="1" spans="1:14">
      <c r="A1" s="1330" t="s">
        <v>1738</v>
      </c>
    </row>
    <row r="2" spans="1:14" ht="20.100000000000001" customHeight="1">
      <c r="G2" s="3566" t="s">
        <v>457</v>
      </c>
      <c r="H2" s="3567"/>
    </row>
    <row r="3" spans="1:14" ht="20.100000000000001" customHeight="1">
      <c r="G3" s="3568" t="s">
        <v>1739</v>
      </c>
      <c r="H3" s="3569"/>
      <c r="I3" s="3570">
        <f>'★別紙様式６（１枚目）'!E12</f>
        <v>0</v>
      </c>
      <c r="J3" s="3567"/>
    </row>
    <row r="4" spans="1:14" ht="20.100000000000001" customHeight="1">
      <c r="A4" s="1334" t="s">
        <v>1740</v>
      </c>
      <c r="B4" s="1334"/>
      <c r="C4" s="1334"/>
      <c r="D4" s="1334"/>
      <c r="E4" s="1331"/>
      <c r="G4" s="3568" t="s">
        <v>1741</v>
      </c>
      <c r="H4" s="3569"/>
      <c r="I4" s="3571">
        <f>'★別紙様式６（１枚目）'!H12</f>
        <v>0</v>
      </c>
      <c r="J4" s="3571"/>
    </row>
    <row r="5" spans="1:14" ht="30" customHeight="1">
      <c r="A5" s="1335" t="s">
        <v>1742</v>
      </c>
      <c r="C5" s="1336"/>
      <c r="D5" s="1336"/>
      <c r="E5" s="1337"/>
      <c r="F5" s="1336"/>
      <c r="G5" s="1338"/>
      <c r="H5" s="1339"/>
      <c r="I5" s="1338"/>
      <c r="J5" s="1339"/>
      <c r="K5" s="1331" t="s">
        <v>1743</v>
      </c>
    </row>
    <row r="6" spans="1:14" ht="14.25">
      <c r="A6" s="1335"/>
      <c r="B6" s="3578"/>
      <c r="C6" s="3579"/>
      <c r="D6" s="3579"/>
      <c r="E6" s="3579"/>
      <c r="F6" s="3580"/>
      <c r="G6" s="3584" t="s">
        <v>1744</v>
      </c>
      <c r="H6" s="3584"/>
      <c r="I6" s="3584" t="s">
        <v>1745</v>
      </c>
      <c r="J6" s="3584"/>
      <c r="K6" s="3574" t="s">
        <v>1744</v>
      </c>
      <c r="L6" s="3575"/>
      <c r="M6" s="3574" t="s">
        <v>1745</v>
      </c>
      <c r="N6" s="3575"/>
    </row>
    <row r="7" spans="1:14" ht="14.25">
      <c r="A7" s="1335"/>
      <c r="B7" s="3581"/>
      <c r="C7" s="3582"/>
      <c r="D7" s="3582"/>
      <c r="E7" s="3582"/>
      <c r="F7" s="3583"/>
      <c r="G7" s="1340" t="s">
        <v>1746</v>
      </c>
      <c r="H7" s="1340" t="s">
        <v>1747</v>
      </c>
      <c r="I7" s="1340" t="s">
        <v>1746</v>
      </c>
      <c r="J7" s="1340" t="s">
        <v>1747</v>
      </c>
      <c r="K7" s="1340" t="s">
        <v>1746</v>
      </c>
      <c r="L7" s="1340" t="s">
        <v>1747</v>
      </c>
      <c r="M7" s="1340" t="s">
        <v>1746</v>
      </c>
      <c r="N7" s="1340" t="s">
        <v>1747</v>
      </c>
    </row>
    <row r="8" spans="1:14" s="1335" customFormat="1" ht="30" customHeight="1">
      <c r="B8" s="1341" t="s">
        <v>460</v>
      </c>
      <c r="C8" s="3576" t="s">
        <v>1748</v>
      </c>
      <c r="D8" s="3576"/>
      <c r="E8" s="3576"/>
      <c r="F8" s="3576"/>
      <c r="G8" s="1342"/>
      <c r="H8" s="1342"/>
      <c r="I8" s="1342"/>
      <c r="J8" s="1342"/>
    </row>
    <row r="9" spans="1:14" ht="30" customHeight="1">
      <c r="B9" s="1343"/>
      <c r="C9" s="1341" t="s">
        <v>461</v>
      </c>
      <c r="D9" s="3576" t="s">
        <v>1749</v>
      </c>
      <c r="E9" s="3576"/>
      <c r="F9" s="3576"/>
      <c r="G9" s="1342"/>
      <c r="H9" s="1342"/>
      <c r="I9" s="1342"/>
      <c r="J9" s="1342"/>
      <c r="K9" s="1344" t="b">
        <f>IF(G8&gt;=G9,TRUE,FALSE)</f>
        <v>1</v>
      </c>
      <c r="L9" s="1344" t="b">
        <f t="shared" ref="L9:N10" si="0">IF(H8&gt;=H9,TRUE,FALSE)</f>
        <v>1</v>
      </c>
      <c r="M9" s="1344" t="b">
        <f t="shared" si="0"/>
        <v>1</v>
      </c>
      <c r="N9" s="1344" t="b">
        <f t="shared" si="0"/>
        <v>1</v>
      </c>
    </row>
    <row r="10" spans="1:14" ht="30" customHeight="1">
      <c r="B10" s="1343"/>
      <c r="C10" s="1345"/>
      <c r="D10" s="1346" t="s">
        <v>462</v>
      </c>
      <c r="E10" s="3577" t="s">
        <v>1750</v>
      </c>
      <c r="F10" s="3577"/>
      <c r="G10" s="1342"/>
      <c r="H10" s="1342"/>
      <c r="I10" s="1342"/>
      <c r="J10" s="1342"/>
      <c r="K10" s="1344" t="b">
        <f>IF(G9&gt;=G10,TRUE,FALSE)</f>
        <v>1</v>
      </c>
      <c r="L10" s="1344" t="b">
        <f t="shared" si="0"/>
        <v>1</v>
      </c>
      <c r="M10" s="1344" t="b">
        <f t="shared" si="0"/>
        <v>1</v>
      </c>
      <c r="N10" s="1344" t="b">
        <f t="shared" si="0"/>
        <v>1</v>
      </c>
    </row>
    <row r="11" spans="1:14" ht="30" customHeight="1">
      <c r="B11" s="1343"/>
      <c r="C11" s="1345"/>
      <c r="D11" s="1346" t="s">
        <v>463</v>
      </c>
      <c r="E11" s="3577" t="s">
        <v>1751</v>
      </c>
      <c r="F11" s="3577"/>
      <c r="G11" s="1342" t="str">
        <f>IF(G9="","",G9-G10)</f>
        <v/>
      </c>
      <c r="H11" s="1342" t="str">
        <f t="shared" ref="H11:J11" si="1">IF(H9="","",H9-H10)</f>
        <v/>
      </c>
      <c r="I11" s="1342" t="str">
        <f t="shared" si="1"/>
        <v/>
      </c>
      <c r="J11" s="1342" t="str">
        <f t="shared" si="1"/>
        <v/>
      </c>
    </row>
    <row r="12" spans="1:14" ht="14.25" customHeight="1">
      <c r="C12" s="1336"/>
      <c r="D12" s="1336"/>
      <c r="E12" s="1337"/>
      <c r="F12" s="1336"/>
      <c r="G12" s="1338"/>
      <c r="H12" s="1339"/>
      <c r="I12" s="1338"/>
      <c r="J12" s="1339"/>
    </row>
    <row r="13" spans="1:14" ht="75" customHeight="1" thickBot="1">
      <c r="A13" s="3585" t="s">
        <v>2734</v>
      </c>
      <c r="B13" s="3585"/>
      <c r="C13" s="3585"/>
      <c r="D13" s="3585"/>
      <c r="E13" s="3585"/>
      <c r="F13" s="3585"/>
      <c r="G13" s="3585"/>
      <c r="H13" s="3585"/>
      <c r="I13" s="3585"/>
      <c r="J13" s="3585"/>
    </row>
    <row r="14" spans="1:14" ht="15" customHeight="1">
      <c r="A14" s="1335"/>
      <c r="B14" s="3586"/>
      <c r="C14" s="3587"/>
      <c r="D14" s="3587"/>
      <c r="E14" s="3587"/>
      <c r="F14" s="3588"/>
      <c r="G14" s="3592" t="s">
        <v>1744</v>
      </c>
      <c r="H14" s="3593"/>
      <c r="I14" s="3572" t="s">
        <v>1745</v>
      </c>
      <c r="J14" s="3573"/>
      <c r="K14" s="3592" t="s">
        <v>1744</v>
      </c>
      <c r="L14" s="3593"/>
      <c r="M14" s="3572" t="s">
        <v>1745</v>
      </c>
      <c r="N14" s="3573"/>
    </row>
    <row r="15" spans="1:14" ht="15" customHeight="1" thickBot="1">
      <c r="A15" s="1335"/>
      <c r="B15" s="3589"/>
      <c r="C15" s="3590"/>
      <c r="D15" s="3590"/>
      <c r="E15" s="3590"/>
      <c r="F15" s="3591"/>
      <c r="G15" s="1347" t="s">
        <v>1746</v>
      </c>
      <c r="H15" s="1347" t="s">
        <v>1747</v>
      </c>
      <c r="I15" s="1347" t="s">
        <v>1746</v>
      </c>
      <c r="J15" s="1348" t="s">
        <v>1747</v>
      </c>
      <c r="K15" s="1349" t="s">
        <v>1746</v>
      </c>
      <c r="L15" s="1342" t="s">
        <v>1747</v>
      </c>
      <c r="M15" s="1342" t="s">
        <v>1746</v>
      </c>
      <c r="N15" s="1342" t="s">
        <v>1747</v>
      </c>
    </row>
    <row r="16" spans="1:14" s="1343" customFormat="1" ht="24.95" customHeight="1" thickBot="1">
      <c r="B16" s="3597" t="s">
        <v>1752</v>
      </c>
      <c r="C16" s="3598"/>
      <c r="D16" s="3598"/>
      <c r="E16" s="3598"/>
      <c r="F16" s="3598"/>
      <c r="G16" s="1350"/>
      <c r="H16" s="1351"/>
      <c r="I16" s="1351"/>
      <c r="J16" s="1352"/>
      <c r="K16" s="1353" t="b">
        <f>IF(G16&gt;SUM(G17:G21),FALSE,TRUE)</f>
        <v>1</v>
      </c>
      <c r="L16" s="1353" t="b">
        <f t="shared" ref="L16:N16" si="2">IF(H16&gt;SUM(H17:H21),FALSE,TRUE)</f>
        <v>1</v>
      </c>
      <c r="M16" s="1353" t="b">
        <f t="shared" si="2"/>
        <v>1</v>
      </c>
      <c r="N16" s="1353" t="b">
        <f t="shared" si="2"/>
        <v>1</v>
      </c>
    </row>
    <row r="17" spans="2:14" s="1343" customFormat="1" ht="24.95" customHeight="1">
      <c r="B17" s="1354"/>
      <c r="C17" s="1355" t="s">
        <v>460</v>
      </c>
      <c r="D17" s="3599" t="s">
        <v>1753</v>
      </c>
      <c r="E17" s="3600"/>
      <c r="F17" s="3601"/>
      <c r="G17" s="1346"/>
      <c r="H17" s="1346"/>
      <c r="I17" s="1346"/>
      <c r="J17" s="1356"/>
    </row>
    <row r="18" spans="2:14" s="1343" customFormat="1" ht="24.95" customHeight="1">
      <c r="B18" s="1354"/>
      <c r="C18" s="1357" t="s">
        <v>461</v>
      </c>
      <c r="D18" s="3594" t="s">
        <v>1754</v>
      </c>
      <c r="E18" s="3595"/>
      <c r="F18" s="3596"/>
      <c r="G18" s="1342"/>
      <c r="H18" s="1342"/>
      <c r="I18" s="1342"/>
      <c r="J18" s="1358"/>
    </row>
    <row r="19" spans="2:14" s="1343" customFormat="1" ht="24.95" customHeight="1">
      <c r="B19" s="1354"/>
      <c r="C19" s="1357" t="s">
        <v>462</v>
      </c>
      <c r="D19" s="3594" t="s">
        <v>1755</v>
      </c>
      <c r="E19" s="3595"/>
      <c r="F19" s="3596"/>
      <c r="G19" s="1342"/>
      <c r="H19" s="1342"/>
      <c r="I19" s="1342"/>
      <c r="J19" s="1358"/>
    </row>
    <row r="20" spans="2:14" s="1343" customFormat="1" ht="24.95" customHeight="1">
      <c r="B20" s="1354"/>
      <c r="C20" s="1357" t="s">
        <v>463</v>
      </c>
      <c r="D20" s="3594" t="s">
        <v>1756</v>
      </c>
      <c r="E20" s="3595"/>
      <c r="F20" s="3596"/>
      <c r="G20" s="1342"/>
      <c r="H20" s="1342"/>
      <c r="I20" s="1342"/>
      <c r="J20" s="1358"/>
    </row>
    <row r="21" spans="2:14" s="1343" customFormat="1" ht="24.95" customHeight="1" thickBot="1">
      <c r="B21" s="1359"/>
      <c r="C21" s="1360" t="s">
        <v>464</v>
      </c>
      <c r="D21" s="3602" t="s">
        <v>1757</v>
      </c>
      <c r="E21" s="3603"/>
      <c r="F21" s="3604"/>
      <c r="G21" s="1347"/>
      <c r="H21" s="1347"/>
      <c r="I21" s="1347"/>
      <c r="J21" s="1348"/>
    </row>
    <row r="22" spans="2:14" s="1343" customFormat="1" ht="24.75" customHeight="1" thickBot="1">
      <c r="B22" s="3597" t="s">
        <v>1758</v>
      </c>
      <c r="C22" s="3598"/>
      <c r="D22" s="3598"/>
      <c r="E22" s="3598"/>
      <c r="F22" s="3598"/>
      <c r="G22" s="1350"/>
      <c r="H22" s="1351"/>
      <c r="I22" s="1351"/>
      <c r="J22" s="1352"/>
      <c r="K22" s="1353" t="b">
        <f>IF(G22&gt;SUM(G23:G32),FALSE,TRUE)</f>
        <v>1</v>
      </c>
      <c r="L22" s="1353" t="b">
        <f t="shared" ref="L22:N22" si="3">IF(H22&gt;SUM(H23:H32),FALSE,TRUE)</f>
        <v>1</v>
      </c>
      <c r="M22" s="1353" t="b">
        <f t="shared" si="3"/>
        <v>1</v>
      </c>
      <c r="N22" s="1353" t="b">
        <f t="shared" si="3"/>
        <v>1</v>
      </c>
    </row>
    <row r="23" spans="2:14" s="1343" customFormat="1" ht="24.95" customHeight="1">
      <c r="B23" s="1361"/>
      <c r="C23" s="1346" t="s">
        <v>460</v>
      </c>
      <c r="D23" s="3599" t="s">
        <v>1759</v>
      </c>
      <c r="E23" s="3600"/>
      <c r="F23" s="3601"/>
      <c r="G23" s="1346"/>
      <c r="H23" s="1346"/>
      <c r="I23" s="1346"/>
      <c r="J23" s="1356"/>
    </row>
    <row r="24" spans="2:14" s="1343" customFormat="1" ht="24.95" customHeight="1">
      <c r="B24" s="1361"/>
      <c r="C24" s="1342" t="s">
        <v>461</v>
      </c>
      <c r="D24" s="3594" t="s">
        <v>1760</v>
      </c>
      <c r="E24" s="3595"/>
      <c r="F24" s="3596"/>
      <c r="G24" s="1342"/>
      <c r="H24" s="1342"/>
      <c r="I24" s="1342"/>
      <c r="J24" s="1358"/>
    </row>
    <row r="25" spans="2:14" s="1343" customFormat="1" ht="27.75" customHeight="1">
      <c r="B25" s="1361"/>
      <c r="C25" s="1342" t="s">
        <v>462</v>
      </c>
      <c r="D25" s="3594" t="s">
        <v>1761</v>
      </c>
      <c r="E25" s="3595"/>
      <c r="F25" s="3596"/>
      <c r="G25" s="1342"/>
      <c r="H25" s="1342"/>
      <c r="I25" s="1342"/>
      <c r="J25" s="1358"/>
    </row>
    <row r="26" spans="2:14" s="1343" customFormat="1" ht="24.95" customHeight="1">
      <c r="B26" s="1361"/>
      <c r="C26" s="1341" t="s">
        <v>463</v>
      </c>
      <c r="D26" s="3594" t="s">
        <v>1762</v>
      </c>
      <c r="E26" s="3595"/>
      <c r="F26" s="3596"/>
      <c r="G26" s="1342"/>
      <c r="H26" s="1342"/>
      <c r="I26" s="1342"/>
      <c r="J26" s="1358"/>
    </row>
    <row r="27" spans="2:14" s="1343" customFormat="1" ht="24.95" customHeight="1">
      <c r="B27" s="1362"/>
      <c r="C27" s="1341" t="s">
        <v>464</v>
      </c>
      <c r="D27" s="3594" t="s">
        <v>1763</v>
      </c>
      <c r="E27" s="3595"/>
      <c r="F27" s="3596"/>
      <c r="G27" s="1342"/>
      <c r="H27" s="1342"/>
      <c r="I27" s="1342"/>
      <c r="J27" s="1358"/>
    </row>
    <row r="28" spans="2:14" s="1343" customFormat="1" ht="24.95" customHeight="1">
      <c r="B28" s="1362"/>
      <c r="C28" s="1342" t="s">
        <v>665</v>
      </c>
      <c r="D28" s="3594" t="s">
        <v>1764</v>
      </c>
      <c r="E28" s="3595"/>
      <c r="F28" s="3596"/>
      <c r="G28" s="1342"/>
      <c r="H28" s="1342"/>
      <c r="I28" s="1342"/>
      <c r="J28" s="1358"/>
    </row>
    <row r="29" spans="2:14" s="1343" customFormat="1" ht="24.95" customHeight="1">
      <c r="B29" s="1362"/>
      <c r="C29" s="1342" t="s">
        <v>467</v>
      </c>
      <c r="D29" s="3594" t="s">
        <v>1765</v>
      </c>
      <c r="E29" s="3595"/>
      <c r="F29" s="3596"/>
      <c r="G29" s="1342"/>
      <c r="H29" s="1342"/>
      <c r="I29" s="1342"/>
      <c r="J29" s="1358"/>
    </row>
    <row r="30" spans="2:14" s="1343" customFormat="1" ht="24.95" customHeight="1">
      <c r="B30" s="1362"/>
      <c r="C30" s="1342" t="s">
        <v>1766</v>
      </c>
      <c r="D30" s="3594" t="s">
        <v>1767</v>
      </c>
      <c r="E30" s="3595"/>
      <c r="F30" s="3596"/>
      <c r="G30" s="1342"/>
      <c r="H30" s="1342"/>
      <c r="I30" s="1342"/>
      <c r="J30" s="1358"/>
    </row>
    <row r="31" spans="2:14" s="1343" customFormat="1" ht="24.95" customHeight="1">
      <c r="B31" s="1362"/>
      <c r="C31" s="1342" t="s">
        <v>1768</v>
      </c>
      <c r="D31" s="3594" t="s">
        <v>1769</v>
      </c>
      <c r="E31" s="3595"/>
      <c r="F31" s="3596"/>
      <c r="G31" s="1342"/>
      <c r="H31" s="1342"/>
      <c r="I31" s="1342"/>
      <c r="J31" s="1358"/>
    </row>
    <row r="32" spans="2:14" s="1343" customFormat="1" ht="37.5" customHeight="1" thickBot="1">
      <c r="B32" s="1362"/>
      <c r="C32" s="1347" t="s">
        <v>1770</v>
      </c>
      <c r="D32" s="3605" t="s">
        <v>1771</v>
      </c>
      <c r="E32" s="3605"/>
      <c r="F32" s="3605"/>
      <c r="G32" s="1347"/>
      <c r="H32" s="1347"/>
      <c r="I32" s="1347"/>
      <c r="J32" s="1348"/>
      <c r="K32" s="3614" t="s">
        <v>1744</v>
      </c>
      <c r="L32" s="3607"/>
      <c r="M32" s="3607" t="s">
        <v>1745</v>
      </c>
      <c r="N32" s="3607"/>
    </row>
    <row r="33" spans="2:15" s="1343" customFormat="1" ht="35.450000000000003" customHeight="1" thickBot="1">
      <c r="B33" s="3597" t="s">
        <v>1772</v>
      </c>
      <c r="C33" s="3598"/>
      <c r="D33" s="3598"/>
      <c r="E33" s="3598"/>
      <c r="F33" s="3598"/>
      <c r="G33" s="1350"/>
      <c r="H33" s="1351"/>
      <c r="I33" s="1351"/>
      <c r="J33" s="1352"/>
      <c r="K33" s="1349" t="s">
        <v>1746</v>
      </c>
      <c r="L33" s="1342" t="s">
        <v>1747</v>
      </c>
      <c r="M33" s="1342" t="s">
        <v>1746</v>
      </c>
      <c r="N33" s="1342" t="s">
        <v>1747</v>
      </c>
    </row>
    <row r="34" spans="2:15" s="1343" customFormat="1" ht="22.5" customHeight="1" thickBot="1">
      <c r="B34" s="3608" t="s">
        <v>1719</v>
      </c>
      <c r="C34" s="3609"/>
      <c r="D34" s="3609"/>
      <c r="E34" s="3609"/>
      <c r="F34" s="3609"/>
      <c r="G34" s="1350">
        <f>SUM(G16,G22,G33)</f>
        <v>0</v>
      </c>
      <c r="H34" s="1351">
        <f t="shared" ref="H34:J34" si="4">SUM(H16,H22,H33)</f>
        <v>0</v>
      </c>
      <c r="I34" s="1351">
        <f t="shared" si="4"/>
        <v>0</v>
      </c>
      <c r="J34" s="1352">
        <f t="shared" si="4"/>
        <v>0</v>
      </c>
      <c r="K34" s="1353" t="b">
        <f>IF(G34&lt;=G11,TRUE,FALSE)</f>
        <v>1</v>
      </c>
      <c r="L34" s="1353" t="b">
        <f t="shared" ref="L34:N34" si="5">IF(H34&lt;=H11,TRUE,FALSE)</f>
        <v>1</v>
      </c>
      <c r="M34" s="1353" t="b">
        <f t="shared" si="5"/>
        <v>1</v>
      </c>
      <c r="N34" s="1353" t="b">
        <f t="shared" si="5"/>
        <v>1</v>
      </c>
      <c r="O34" s="1343" t="s">
        <v>2735</v>
      </c>
    </row>
    <row r="35" spans="2:15" s="1343" customFormat="1" ht="25.5" customHeight="1">
      <c r="B35" s="1339"/>
      <c r="C35" s="1339"/>
      <c r="D35" s="1339"/>
      <c r="E35" s="1339"/>
      <c r="F35" s="1339"/>
      <c r="K35" s="1363" t="b">
        <f>IF(G34=G11,TRUE,FALSE)</f>
        <v>0</v>
      </c>
      <c r="L35" s="1363" t="b">
        <f t="shared" ref="L35:N35" si="6">IF(H34=H11,TRUE,FALSE)</f>
        <v>0</v>
      </c>
      <c r="M35" s="1363" t="b">
        <f t="shared" si="6"/>
        <v>0</v>
      </c>
      <c r="N35" s="1363" t="b">
        <f t="shared" si="6"/>
        <v>0</v>
      </c>
      <c r="O35" s="1343" t="s">
        <v>2736</v>
      </c>
    </row>
    <row r="36" spans="2:15" s="1364" customFormat="1" ht="22.5" customHeight="1">
      <c r="B36" s="3610" t="s">
        <v>2737</v>
      </c>
      <c r="C36" s="3611"/>
      <c r="D36" s="3611"/>
      <c r="E36" s="3611"/>
      <c r="F36" s="3611"/>
      <c r="G36" s="3611"/>
      <c r="H36" s="3611"/>
      <c r="I36" s="3611"/>
      <c r="J36" s="3612"/>
    </row>
    <row r="37" spans="2:15" s="1364" customFormat="1" ht="22.5" customHeight="1">
      <c r="C37" s="1346">
        <v>1</v>
      </c>
      <c r="D37" s="3599"/>
      <c r="E37" s="3600"/>
      <c r="F37" s="3601"/>
      <c r="G37" s="1346"/>
      <c r="H37" s="1346"/>
      <c r="I37" s="1346"/>
      <c r="J37" s="1342"/>
      <c r="K37" s="3613"/>
      <c r="L37" s="3613"/>
      <c r="M37" s="3613"/>
      <c r="N37" s="3613"/>
    </row>
    <row r="38" spans="2:15" s="1364" customFormat="1" ht="22.5" customHeight="1">
      <c r="C38" s="1342">
        <v>2</v>
      </c>
      <c r="D38" s="3594"/>
      <c r="E38" s="3595"/>
      <c r="F38" s="3596"/>
      <c r="G38" s="1342"/>
      <c r="H38" s="1342"/>
      <c r="I38" s="1342"/>
      <c r="J38" s="1342"/>
      <c r="K38" s="1339"/>
      <c r="L38" s="1339"/>
      <c r="M38" s="1339"/>
      <c r="N38" s="1339"/>
    </row>
    <row r="39" spans="2:15" s="1364" customFormat="1" ht="22.5" customHeight="1">
      <c r="C39" s="1342">
        <v>3</v>
      </c>
      <c r="D39" s="3594"/>
      <c r="E39" s="3595"/>
      <c r="F39" s="3596"/>
      <c r="G39" s="1342"/>
      <c r="H39" s="1342"/>
      <c r="I39" s="1342"/>
      <c r="J39" s="1342"/>
      <c r="K39" s="1333"/>
      <c r="L39" s="1333"/>
      <c r="M39" s="1333"/>
      <c r="N39" s="1333"/>
    </row>
    <row r="40" spans="2:15" s="1365" customFormat="1" ht="8.25" customHeight="1">
      <c r="H40" s="1364"/>
      <c r="J40" s="1364"/>
    </row>
    <row r="41" spans="2:15" s="1330" customFormat="1" ht="15" customHeight="1">
      <c r="B41" s="1366" t="s">
        <v>1139</v>
      </c>
      <c r="C41" s="1366"/>
      <c r="D41" s="1366"/>
    </row>
    <row r="42" spans="2:15" s="1330" customFormat="1">
      <c r="B42" s="1366" t="s">
        <v>1773</v>
      </c>
      <c r="C42" s="1366"/>
      <c r="D42" s="1330" t="s">
        <v>2738</v>
      </c>
    </row>
    <row r="43" spans="2:15" s="1365" customFormat="1" ht="34.5" customHeight="1">
      <c r="B43" s="1366" t="s">
        <v>1774</v>
      </c>
      <c r="D43" s="3585" t="s">
        <v>2739</v>
      </c>
      <c r="E43" s="3606"/>
      <c r="F43" s="3606"/>
      <c r="G43" s="3606"/>
      <c r="H43" s="3606"/>
      <c r="I43" s="3606"/>
      <c r="J43" s="3606"/>
    </row>
    <row r="44" spans="2:15" s="1365" customFormat="1">
      <c r="B44" s="1367" t="s">
        <v>1775</v>
      </c>
      <c r="C44" s="1364"/>
      <c r="D44" s="1365" t="s">
        <v>1776</v>
      </c>
      <c r="F44" s="1368"/>
      <c r="H44" s="1364"/>
      <c r="J44" s="1364"/>
    </row>
    <row r="45" spans="2:15" s="1365" customFormat="1" ht="22.5" customHeight="1">
      <c r="H45" s="1364"/>
      <c r="J45" s="1364"/>
    </row>
    <row r="46" spans="2:15" s="1365" customFormat="1" ht="22.5" customHeight="1">
      <c r="H46" s="1364"/>
      <c r="J46" s="1364"/>
    </row>
    <row r="47" spans="2:15" s="1365" customFormat="1" ht="22.5" customHeight="1">
      <c r="H47" s="1364"/>
      <c r="J47" s="1364"/>
    </row>
    <row r="48" spans="2:15" s="1365" customFormat="1" ht="22.5" customHeight="1">
      <c r="H48" s="1364"/>
      <c r="J48" s="1364"/>
    </row>
    <row r="49" spans="8:10" s="1365" customFormat="1" ht="22.5" customHeight="1">
      <c r="H49" s="1364"/>
      <c r="J49" s="1364"/>
    </row>
    <row r="50" spans="8:10" s="1365" customFormat="1" ht="22.5" customHeight="1">
      <c r="H50" s="1364"/>
      <c r="J50" s="1364"/>
    </row>
    <row r="51" spans="8:10" s="1365" customFormat="1" ht="22.5" customHeight="1">
      <c r="H51" s="1364"/>
      <c r="J51" s="1364"/>
    </row>
    <row r="52" spans="8:10" s="1365" customFormat="1" ht="22.5" customHeight="1">
      <c r="H52" s="1364"/>
      <c r="J52" s="1364"/>
    </row>
    <row r="53" spans="8:10" s="1365" customFormat="1" ht="22.5" customHeight="1">
      <c r="H53" s="1364"/>
      <c r="J53" s="1364"/>
    </row>
    <row r="54" spans="8:10" s="1365" customFormat="1" ht="22.5" customHeight="1">
      <c r="H54" s="1364"/>
      <c r="J54" s="1364"/>
    </row>
    <row r="55" spans="8:10" ht="22.5" customHeight="1"/>
    <row r="56" spans="8:10" ht="22.5" customHeight="1"/>
    <row r="57" spans="8:10" ht="22.5" customHeight="1"/>
    <row r="58" spans="8:10" ht="22.5" customHeight="1"/>
  </sheetData>
  <mergeCells count="48">
    <mergeCell ref="D38:F38"/>
    <mergeCell ref="D39:F39"/>
    <mergeCell ref="D43:J43"/>
    <mergeCell ref="M32:N32"/>
    <mergeCell ref="B33:F33"/>
    <mergeCell ref="B34:F34"/>
    <mergeCell ref="B36:J36"/>
    <mergeCell ref="D37:F37"/>
    <mergeCell ref="K37:L37"/>
    <mergeCell ref="M37:N37"/>
    <mergeCell ref="K32:L32"/>
    <mergeCell ref="D28:F28"/>
    <mergeCell ref="D29:F29"/>
    <mergeCell ref="D30:F30"/>
    <mergeCell ref="D31:F31"/>
    <mergeCell ref="D32:F32"/>
    <mergeCell ref="D27:F27"/>
    <mergeCell ref="B16:F16"/>
    <mergeCell ref="D17:F17"/>
    <mergeCell ref="D18:F18"/>
    <mergeCell ref="D19:F19"/>
    <mergeCell ref="D20:F20"/>
    <mergeCell ref="D21:F21"/>
    <mergeCell ref="B22:F22"/>
    <mergeCell ref="D23:F23"/>
    <mergeCell ref="D24:F24"/>
    <mergeCell ref="D25:F25"/>
    <mergeCell ref="D26:F26"/>
    <mergeCell ref="M14:N14"/>
    <mergeCell ref="K6:L6"/>
    <mergeCell ref="M6:N6"/>
    <mergeCell ref="C8:F8"/>
    <mergeCell ref="D9:F9"/>
    <mergeCell ref="E10:F10"/>
    <mergeCell ref="E11:F11"/>
    <mergeCell ref="B6:F7"/>
    <mergeCell ref="G6:H6"/>
    <mergeCell ref="I6:J6"/>
    <mergeCell ref="A13:J13"/>
    <mergeCell ref="B14:F15"/>
    <mergeCell ref="G14:H14"/>
    <mergeCell ref="I14:J14"/>
    <mergeCell ref="K14:L14"/>
    <mergeCell ref="G2:H2"/>
    <mergeCell ref="G3:H3"/>
    <mergeCell ref="I3:J3"/>
    <mergeCell ref="G4:H4"/>
    <mergeCell ref="I4:J4"/>
  </mergeCells>
  <phoneticPr fontId="1"/>
  <conditionalFormatting sqref="I3:J3">
    <cfRule type="cellIs" dxfId="1" priority="2" operator="equal">
      <formula>0</formula>
    </cfRule>
  </conditionalFormatting>
  <conditionalFormatting sqref="I4:J4">
    <cfRule type="cellIs" dxfId="0" priority="1" operator="equal">
      <formula>0</formula>
    </cfRule>
  </conditionalFormatting>
  <printOptions horizontalCentered="1"/>
  <pageMargins left="0.51181102362204722" right="0.51181102362204722" top="0.55118110236220474" bottom="0.35433070866141736" header="0.31496062992125984" footer="0.31496062992125984"/>
  <pageSetup paperSize="9" scale="71" orientation="portrait" r:id="rId1"/>
  <headerFooter>
    <oddFooter>&amp;C２</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05435-1812-4685-AEDD-1670BB230C7F}">
  <sheetPr>
    <tabColor rgb="FF7030A0"/>
  </sheetPr>
  <dimension ref="A1:G27"/>
  <sheetViews>
    <sheetView zoomScaleNormal="100" zoomScaleSheetLayoutView="100" workbookViewId="0">
      <selection activeCell="C1" sqref="C1"/>
    </sheetView>
  </sheetViews>
  <sheetFormatPr defaultColWidth="9" defaultRowHeight="13.5"/>
  <cols>
    <col min="1" max="1" width="22.625" style="583" customWidth="1"/>
    <col min="2" max="2" width="6.25" style="583" customWidth="1"/>
    <col min="3" max="6" width="10.625" style="583" customWidth="1"/>
    <col min="7" max="7" width="24.625" style="583" customWidth="1"/>
    <col min="8" max="16384" width="9" style="583"/>
  </cols>
  <sheetData>
    <row r="1" spans="1:7" ht="20.100000000000001" customHeight="1">
      <c r="A1" s="582" t="s">
        <v>1777</v>
      </c>
      <c r="G1" s="584" t="s">
        <v>2726</v>
      </c>
    </row>
    <row r="2" spans="1:7" ht="20.100000000000001" customHeight="1">
      <c r="G2" s="584"/>
    </row>
    <row r="3" spans="1:7" ht="20.100000000000001" customHeight="1">
      <c r="A3" s="3643" t="s">
        <v>1778</v>
      </c>
      <c r="B3" s="3643"/>
      <c r="C3" s="3643"/>
      <c r="D3" s="3643"/>
      <c r="E3" s="3643"/>
      <c r="F3" s="3643"/>
      <c r="G3" s="3643"/>
    </row>
    <row r="4" spans="1:7" ht="20.100000000000001" customHeight="1">
      <c r="G4" s="584"/>
    </row>
    <row r="5" spans="1:7" ht="20.100000000000001" customHeight="1">
      <c r="C5" s="714"/>
      <c r="D5" s="3641" t="s">
        <v>420</v>
      </c>
      <c r="E5" s="3641"/>
      <c r="F5" s="3642"/>
      <c r="G5" s="3642"/>
    </row>
    <row r="6" spans="1:7" ht="20.100000000000001" customHeight="1">
      <c r="C6" s="714"/>
      <c r="D6" s="723"/>
      <c r="E6" s="723"/>
      <c r="F6" s="714"/>
    </row>
    <row r="7" spans="1:7" ht="20.100000000000001" customHeight="1">
      <c r="C7" s="714"/>
      <c r="D7" s="3641" t="s">
        <v>421</v>
      </c>
      <c r="E7" s="3641"/>
      <c r="F7" s="3644"/>
      <c r="G7" s="3644"/>
    </row>
    <row r="8" spans="1:7" ht="20.100000000000001" customHeight="1">
      <c r="C8" s="585"/>
      <c r="D8" s="586" t="s">
        <v>422</v>
      </c>
      <c r="E8" s="586"/>
    </row>
    <row r="9" spans="1:7" ht="20.100000000000001" customHeight="1">
      <c r="C9" s="714"/>
      <c r="D9" s="3641" t="s">
        <v>423</v>
      </c>
      <c r="E9" s="3641"/>
      <c r="F9" s="3642"/>
      <c r="G9" s="3642"/>
    </row>
    <row r="10" spans="1:7" ht="20.100000000000001" customHeight="1" thickBot="1">
      <c r="C10" s="714"/>
      <c r="D10" s="587"/>
      <c r="E10" s="587"/>
      <c r="F10" s="588"/>
      <c r="G10" s="589"/>
    </row>
    <row r="11" spans="1:7" ht="17.100000000000001" customHeight="1">
      <c r="A11" s="590" t="s">
        <v>1779</v>
      </c>
      <c r="B11" s="3627" t="s">
        <v>1780</v>
      </c>
      <c r="C11" s="3629" t="s">
        <v>1781</v>
      </c>
      <c r="D11" s="3630"/>
      <c r="E11" s="3633" t="s">
        <v>1782</v>
      </c>
      <c r="F11" s="3630"/>
      <c r="G11" s="3635" t="s">
        <v>1783</v>
      </c>
    </row>
    <row r="12" spans="1:7" ht="17.100000000000001" customHeight="1" thickBot="1">
      <c r="A12" s="591" t="s">
        <v>1784</v>
      </c>
      <c r="B12" s="3628"/>
      <c r="C12" s="3631"/>
      <c r="D12" s="3632"/>
      <c r="E12" s="3634"/>
      <c r="F12" s="3632"/>
      <c r="G12" s="3636"/>
    </row>
    <row r="13" spans="1:7" s="582" customFormat="1" ht="84.95" customHeight="1">
      <c r="A13" s="592" t="s">
        <v>1785</v>
      </c>
      <c r="B13" s="1290"/>
      <c r="C13" s="3637">
        <v>0</v>
      </c>
      <c r="D13" s="3638"/>
      <c r="E13" s="3639">
        <v>0</v>
      </c>
      <c r="F13" s="3640"/>
      <c r="G13" s="1289">
        <v>0</v>
      </c>
    </row>
    <row r="14" spans="1:7" s="582" customFormat="1" ht="84.95" customHeight="1">
      <c r="A14" s="593" t="s">
        <v>1787</v>
      </c>
      <c r="B14" s="1288"/>
      <c r="C14" s="3617" t="s">
        <v>1786</v>
      </c>
      <c r="D14" s="3618"/>
      <c r="E14" s="3619" t="s">
        <v>1155</v>
      </c>
      <c r="F14" s="3620"/>
      <c r="G14" s="1287">
        <v>0</v>
      </c>
    </row>
    <row r="15" spans="1:7" s="582" customFormat="1" ht="84.95" customHeight="1" thickBot="1">
      <c r="A15" s="594" t="s">
        <v>1788</v>
      </c>
      <c r="B15" s="1286"/>
      <c r="C15" s="3621" t="s">
        <v>1786</v>
      </c>
      <c r="D15" s="3622"/>
      <c r="E15" s="3623" t="s">
        <v>1155</v>
      </c>
      <c r="F15" s="3624"/>
      <c r="G15" s="1285">
        <v>0</v>
      </c>
    </row>
    <row r="16" spans="1:7" ht="24.95" customHeight="1">
      <c r="A16" s="597" t="s">
        <v>1707</v>
      </c>
    </row>
    <row r="17" spans="1:7" ht="117" customHeight="1">
      <c r="A17" s="3625" t="s">
        <v>2724</v>
      </c>
      <c r="B17" s="3625"/>
      <c r="C17" s="3625"/>
      <c r="D17" s="3625"/>
      <c r="E17" s="3625"/>
      <c r="F17" s="3625"/>
      <c r="G17" s="3625"/>
    </row>
    <row r="18" spans="1:7" ht="9" customHeight="1">
      <c r="A18" s="1284"/>
      <c r="B18" s="595"/>
      <c r="C18" s="595"/>
      <c r="D18" s="595"/>
      <c r="E18" s="595"/>
      <c r="F18" s="595"/>
      <c r="G18" s="595"/>
    </row>
    <row r="19" spans="1:7" ht="27" customHeight="1">
      <c r="A19" s="3626" t="s">
        <v>1789</v>
      </c>
      <c r="B19" s="3626"/>
      <c r="C19" s="3626"/>
      <c r="D19" s="3626"/>
      <c r="E19" s="3626"/>
      <c r="F19" s="3626"/>
      <c r="G19" s="3626"/>
    </row>
    <row r="20" spans="1:7" ht="18" customHeight="1">
      <c r="A20" s="597" t="s">
        <v>1790</v>
      </c>
      <c r="B20" s="1245"/>
      <c r="C20" s="1245"/>
      <c r="D20" s="1245"/>
      <c r="E20" s="1245"/>
      <c r="F20" s="1245"/>
      <c r="G20" s="1245"/>
    </row>
    <row r="21" spans="1:7" ht="25.5" customHeight="1">
      <c r="A21" s="1283" t="s">
        <v>1791</v>
      </c>
      <c r="B21" s="596" t="s">
        <v>1792</v>
      </c>
      <c r="C21" s="3615" t="s">
        <v>1793</v>
      </c>
      <c r="D21" s="3616"/>
      <c r="E21" s="3615" t="s">
        <v>1794</v>
      </c>
      <c r="F21" s="3616"/>
      <c r="G21" s="596" t="s">
        <v>1795</v>
      </c>
    </row>
    <row r="22" spans="1:7" ht="25.5" customHeight="1">
      <c r="A22" s="750"/>
      <c r="B22" s="596" t="s">
        <v>1796</v>
      </c>
      <c r="C22" s="3615" t="s">
        <v>1797</v>
      </c>
      <c r="D22" s="3616"/>
      <c r="E22" s="3615" t="s">
        <v>1798</v>
      </c>
      <c r="F22" s="3616"/>
      <c r="G22" s="596" t="s">
        <v>1799</v>
      </c>
    </row>
    <row r="23" spans="1:7" ht="9.75" customHeight="1">
      <c r="A23" s="750"/>
      <c r="B23" s="1283"/>
      <c r="C23" s="1283"/>
      <c r="D23" s="1283"/>
      <c r="E23" s="1283"/>
      <c r="F23" s="1283"/>
      <c r="G23" s="1283"/>
    </row>
    <row r="24" spans="1:7" ht="18" customHeight="1">
      <c r="A24" s="597" t="s">
        <v>1800</v>
      </c>
      <c r="B24" s="598"/>
      <c r="C24" s="597"/>
      <c r="D24" s="597"/>
      <c r="E24" s="597"/>
      <c r="F24" s="598"/>
      <c r="G24" s="598"/>
    </row>
    <row r="25" spans="1:7">
      <c r="A25" s="598" t="s">
        <v>1801</v>
      </c>
      <c r="B25" s="598"/>
      <c r="C25" s="598"/>
      <c r="D25" s="598"/>
      <c r="E25" s="598"/>
      <c r="F25" s="598"/>
      <c r="G25" s="598"/>
    </row>
    <row r="27" spans="1:7">
      <c r="A27" s="598" t="s">
        <v>1802</v>
      </c>
    </row>
  </sheetData>
  <mergeCells count="23">
    <mergeCell ref="D9:E9"/>
    <mergeCell ref="F9:G9"/>
    <mergeCell ref="A3:G3"/>
    <mergeCell ref="D5:E5"/>
    <mergeCell ref="F5:G5"/>
    <mergeCell ref="D7:E7"/>
    <mergeCell ref="F7:G7"/>
    <mergeCell ref="B11:B12"/>
    <mergeCell ref="C11:D12"/>
    <mergeCell ref="E11:F12"/>
    <mergeCell ref="G11:G12"/>
    <mergeCell ref="C13:D13"/>
    <mergeCell ref="E13:F13"/>
    <mergeCell ref="C21:D21"/>
    <mergeCell ref="E21:F21"/>
    <mergeCell ref="C22:D22"/>
    <mergeCell ref="E22:F22"/>
    <mergeCell ref="C14:D14"/>
    <mergeCell ref="E14:F14"/>
    <mergeCell ref="C15:D15"/>
    <mergeCell ref="E15:F15"/>
    <mergeCell ref="A17:G17"/>
    <mergeCell ref="A19:G19"/>
  </mergeCells>
  <phoneticPr fontId="1"/>
  <printOptions horizontalCentered="1"/>
  <pageMargins left="0.39370078740157483" right="0.39370078740157483" top="0.78740157480314965" bottom="0.78740157480314965" header="0.51181102362204722" footer="0.51181102362204722"/>
  <pageSetup paperSize="9" scale="87" orientation="portrait"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39F5C-B316-4628-8E01-0E78FE7BA331}">
  <sheetPr>
    <tabColor rgb="FFC7A1E3"/>
  </sheetPr>
  <dimension ref="A1:WWE45"/>
  <sheetViews>
    <sheetView zoomScaleNormal="100" workbookViewId="0">
      <selection activeCell="Q13" sqref="Q13:S13"/>
    </sheetView>
  </sheetViews>
  <sheetFormatPr defaultRowHeight="18.75"/>
  <cols>
    <col min="1" max="1" width="1.25" style="654" customWidth="1"/>
    <col min="2" max="2" width="5.625" style="5" customWidth="1"/>
    <col min="3" max="3" width="10" style="5" customWidth="1"/>
    <col min="4" max="4" width="1.75" style="5" customWidth="1"/>
    <col min="5" max="7" width="3.125" style="5" customWidth="1"/>
    <col min="8" max="8" width="1.75" style="5" customWidth="1"/>
    <col min="9" max="9" width="3.125" style="5" customWidth="1"/>
    <col min="10" max="10" width="1.75" style="5" customWidth="1"/>
    <col min="11" max="13" width="3.125" style="5" customWidth="1"/>
    <col min="14" max="14" width="1.75" style="5" customWidth="1"/>
    <col min="15" max="15" width="3.125" style="5" customWidth="1"/>
    <col min="16" max="16" width="13.5" style="5" customWidth="1"/>
    <col min="17" max="17" width="14.25" style="5" customWidth="1"/>
    <col min="18" max="18" width="7.375" style="5" customWidth="1"/>
    <col min="19" max="19" width="3.375" style="5" customWidth="1"/>
    <col min="20" max="20" width="1.25" style="5" customWidth="1"/>
    <col min="21" max="21" width="12.625" style="5" customWidth="1"/>
    <col min="22" max="22" width="3.125" style="5" customWidth="1"/>
    <col min="23" max="23" width="12.625" style="5" customWidth="1"/>
    <col min="24" max="269" width="9" style="654"/>
    <col min="270" max="270" width="1.25" style="654" customWidth="1"/>
    <col min="271" max="271" width="24.375" style="654" customWidth="1"/>
    <col min="272" max="273" width="11.375" style="654" customWidth="1"/>
    <col min="274" max="274" width="5.75" style="654" customWidth="1"/>
    <col min="275" max="275" width="29" style="654" customWidth="1"/>
    <col min="276" max="276" width="1.25" style="654" customWidth="1"/>
    <col min="277" max="277" width="12.625" style="654" customWidth="1"/>
    <col min="278" max="278" width="3.125" style="654" customWidth="1"/>
    <col min="279" max="279" width="12.625" style="654" customWidth="1"/>
    <col min="280" max="525" width="9" style="654"/>
    <col min="526" max="526" width="1.25" style="654" customWidth="1"/>
    <col min="527" max="527" width="24.375" style="654" customWidth="1"/>
    <col min="528" max="529" width="11.375" style="654" customWidth="1"/>
    <col min="530" max="530" width="5.75" style="654" customWidth="1"/>
    <col min="531" max="531" width="29" style="654" customWidth="1"/>
    <col min="532" max="532" width="1.25" style="654" customWidth="1"/>
    <col min="533" max="533" width="12.625" style="654" customWidth="1"/>
    <col min="534" max="534" width="3.125" style="654" customWidth="1"/>
    <col min="535" max="535" width="12.625" style="654" customWidth="1"/>
    <col min="536" max="781" width="9" style="654"/>
    <col min="782" max="782" width="1.25" style="654" customWidth="1"/>
    <col min="783" max="783" width="24.375" style="654" customWidth="1"/>
    <col min="784" max="785" width="11.375" style="654" customWidth="1"/>
    <col min="786" max="786" width="5.75" style="654" customWidth="1"/>
    <col min="787" max="787" width="29" style="654" customWidth="1"/>
    <col min="788" max="788" width="1.25" style="654" customWidth="1"/>
    <col min="789" max="789" width="12.625" style="654" customWidth="1"/>
    <col min="790" max="790" width="3.125" style="654" customWidth="1"/>
    <col min="791" max="791" width="12.625" style="654" customWidth="1"/>
    <col min="792" max="1037" width="9" style="654"/>
    <col min="1038" max="1038" width="1.25" style="654" customWidth="1"/>
    <col min="1039" max="1039" width="24.375" style="654" customWidth="1"/>
    <col min="1040" max="1041" width="11.375" style="654" customWidth="1"/>
    <col min="1042" max="1042" width="5.75" style="654" customWidth="1"/>
    <col min="1043" max="1043" width="29" style="654" customWidth="1"/>
    <col min="1044" max="1044" width="1.25" style="654" customWidth="1"/>
    <col min="1045" max="1045" width="12.625" style="654" customWidth="1"/>
    <col min="1046" max="1046" width="3.125" style="654" customWidth="1"/>
    <col min="1047" max="1047" width="12.625" style="654" customWidth="1"/>
    <col min="1048" max="1293" width="9" style="654"/>
    <col min="1294" max="1294" width="1.25" style="654" customWidth="1"/>
    <col min="1295" max="1295" width="24.375" style="654" customWidth="1"/>
    <col min="1296" max="1297" width="11.375" style="654" customWidth="1"/>
    <col min="1298" max="1298" width="5.75" style="654" customWidth="1"/>
    <col min="1299" max="1299" width="29" style="654" customWidth="1"/>
    <col min="1300" max="1300" width="1.25" style="654" customWidth="1"/>
    <col min="1301" max="1301" width="12.625" style="654" customWidth="1"/>
    <col min="1302" max="1302" width="3.125" style="654" customWidth="1"/>
    <col min="1303" max="1303" width="12.625" style="654" customWidth="1"/>
    <col min="1304" max="1549" width="9" style="654"/>
    <col min="1550" max="1550" width="1.25" style="654" customWidth="1"/>
    <col min="1551" max="1551" width="24.375" style="654" customWidth="1"/>
    <col min="1552" max="1553" width="11.375" style="654" customWidth="1"/>
    <col min="1554" max="1554" width="5.75" style="654" customWidth="1"/>
    <col min="1555" max="1555" width="29" style="654" customWidth="1"/>
    <col min="1556" max="1556" width="1.25" style="654" customWidth="1"/>
    <col min="1557" max="1557" width="12.625" style="654" customWidth="1"/>
    <col min="1558" max="1558" width="3.125" style="654" customWidth="1"/>
    <col min="1559" max="1559" width="12.625" style="654" customWidth="1"/>
    <col min="1560" max="1805" width="9" style="654"/>
    <col min="1806" max="1806" width="1.25" style="654" customWidth="1"/>
    <col min="1807" max="1807" width="24.375" style="654" customWidth="1"/>
    <col min="1808" max="1809" width="11.375" style="654" customWidth="1"/>
    <col min="1810" max="1810" width="5.75" style="654" customWidth="1"/>
    <col min="1811" max="1811" width="29" style="654" customWidth="1"/>
    <col min="1812" max="1812" width="1.25" style="654" customWidth="1"/>
    <col min="1813" max="1813" width="12.625" style="654" customWidth="1"/>
    <col min="1814" max="1814" width="3.125" style="654" customWidth="1"/>
    <col min="1815" max="1815" width="12.625" style="654" customWidth="1"/>
    <col min="1816" max="2061" width="9" style="654"/>
    <col min="2062" max="2062" width="1.25" style="654" customWidth="1"/>
    <col min="2063" max="2063" width="24.375" style="654" customWidth="1"/>
    <col min="2064" max="2065" width="11.375" style="654" customWidth="1"/>
    <col min="2066" max="2066" width="5.75" style="654" customWidth="1"/>
    <col min="2067" max="2067" width="29" style="654" customWidth="1"/>
    <col min="2068" max="2068" width="1.25" style="654" customWidth="1"/>
    <col min="2069" max="2069" width="12.625" style="654" customWidth="1"/>
    <col min="2070" max="2070" width="3.125" style="654" customWidth="1"/>
    <col min="2071" max="2071" width="12.625" style="654" customWidth="1"/>
    <col min="2072" max="2317" width="9" style="654"/>
    <col min="2318" max="2318" width="1.25" style="654" customWidth="1"/>
    <col min="2319" max="2319" width="24.375" style="654" customWidth="1"/>
    <col min="2320" max="2321" width="11.375" style="654" customWidth="1"/>
    <col min="2322" max="2322" width="5.75" style="654" customWidth="1"/>
    <col min="2323" max="2323" width="29" style="654" customWidth="1"/>
    <col min="2324" max="2324" width="1.25" style="654" customWidth="1"/>
    <col min="2325" max="2325" width="12.625" style="654" customWidth="1"/>
    <col min="2326" max="2326" width="3.125" style="654" customWidth="1"/>
    <col min="2327" max="2327" width="12.625" style="654" customWidth="1"/>
    <col min="2328" max="2573" width="9" style="654"/>
    <col min="2574" max="2574" width="1.25" style="654" customWidth="1"/>
    <col min="2575" max="2575" width="24.375" style="654" customWidth="1"/>
    <col min="2576" max="2577" width="11.375" style="654" customWidth="1"/>
    <col min="2578" max="2578" width="5.75" style="654" customWidth="1"/>
    <col min="2579" max="2579" width="29" style="654" customWidth="1"/>
    <col min="2580" max="2580" width="1.25" style="654" customWidth="1"/>
    <col min="2581" max="2581" width="12.625" style="654" customWidth="1"/>
    <col min="2582" max="2582" width="3.125" style="654" customWidth="1"/>
    <col min="2583" max="2583" width="12.625" style="654" customWidth="1"/>
    <col min="2584" max="2829" width="9" style="654"/>
    <col min="2830" max="2830" width="1.25" style="654" customWidth="1"/>
    <col min="2831" max="2831" width="24.375" style="654" customWidth="1"/>
    <col min="2832" max="2833" width="11.375" style="654" customWidth="1"/>
    <col min="2834" max="2834" width="5.75" style="654" customWidth="1"/>
    <col min="2835" max="2835" width="29" style="654" customWidth="1"/>
    <col min="2836" max="2836" width="1.25" style="654" customWidth="1"/>
    <col min="2837" max="2837" width="12.625" style="654" customWidth="1"/>
    <col min="2838" max="2838" width="3.125" style="654" customWidth="1"/>
    <col min="2839" max="2839" width="12.625" style="654" customWidth="1"/>
    <col min="2840" max="3085" width="9" style="654"/>
    <col min="3086" max="3086" width="1.25" style="654" customWidth="1"/>
    <col min="3087" max="3087" width="24.375" style="654" customWidth="1"/>
    <col min="3088" max="3089" width="11.375" style="654" customWidth="1"/>
    <col min="3090" max="3090" width="5.75" style="654" customWidth="1"/>
    <col min="3091" max="3091" width="29" style="654" customWidth="1"/>
    <col min="3092" max="3092" width="1.25" style="654" customWidth="1"/>
    <col min="3093" max="3093" width="12.625" style="654" customWidth="1"/>
    <col min="3094" max="3094" width="3.125" style="654" customWidth="1"/>
    <col min="3095" max="3095" width="12.625" style="654" customWidth="1"/>
    <col min="3096" max="3341" width="9" style="654"/>
    <col min="3342" max="3342" width="1.25" style="654" customWidth="1"/>
    <col min="3343" max="3343" width="24.375" style="654" customWidth="1"/>
    <col min="3344" max="3345" width="11.375" style="654" customWidth="1"/>
    <col min="3346" max="3346" width="5.75" style="654" customWidth="1"/>
    <col min="3347" max="3347" width="29" style="654" customWidth="1"/>
    <col min="3348" max="3348" width="1.25" style="654" customWidth="1"/>
    <col min="3349" max="3349" width="12.625" style="654" customWidth="1"/>
    <col min="3350" max="3350" width="3.125" style="654" customWidth="1"/>
    <col min="3351" max="3351" width="12.625" style="654" customWidth="1"/>
    <col min="3352" max="3597" width="9" style="654"/>
    <col min="3598" max="3598" width="1.25" style="654" customWidth="1"/>
    <col min="3599" max="3599" width="24.375" style="654" customWidth="1"/>
    <col min="3600" max="3601" width="11.375" style="654" customWidth="1"/>
    <col min="3602" max="3602" width="5.75" style="654" customWidth="1"/>
    <col min="3603" max="3603" width="29" style="654" customWidth="1"/>
    <col min="3604" max="3604" width="1.25" style="654" customWidth="1"/>
    <col min="3605" max="3605" width="12.625" style="654" customWidth="1"/>
    <col min="3606" max="3606" width="3.125" style="654" customWidth="1"/>
    <col min="3607" max="3607" width="12.625" style="654" customWidth="1"/>
    <col min="3608" max="3853" width="9" style="654"/>
    <col min="3854" max="3854" width="1.25" style="654" customWidth="1"/>
    <col min="3855" max="3855" width="24.375" style="654" customWidth="1"/>
    <col min="3856" max="3857" width="11.375" style="654" customWidth="1"/>
    <col min="3858" max="3858" width="5.75" style="654" customWidth="1"/>
    <col min="3859" max="3859" width="29" style="654" customWidth="1"/>
    <col min="3860" max="3860" width="1.25" style="654" customWidth="1"/>
    <col min="3861" max="3861" width="12.625" style="654" customWidth="1"/>
    <col min="3862" max="3862" width="3.125" style="654" customWidth="1"/>
    <col min="3863" max="3863" width="12.625" style="654" customWidth="1"/>
    <col min="3864" max="4109" width="9" style="654"/>
    <col min="4110" max="4110" width="1.25" style="654" customWidth="1"/>
    <col min="4111" max="4111" width="24.375" style="654" customWidth="1"/>
    <col min="4112" max="4113" width="11.375" style="654" customWidth="1"/>
    <col min="4114" max="4114" width="5.75" style="654" customWidth="1"/>
    <col min="4115" max="4115" width="29" style="654" customWidth="1"/>
    <col min="4116" max="4116" width="1.25" style="654" customWidth="1"/>
    <col min="4117" max="4117" width="12.625" style="654" customWidth="1"/>
    <col min="4118" max="4118" width="3.125" style="654" customWidth="1"/>
    <col min="4119" max="4119" width="12.625" style="654" customWidth="1"/>
    <col min="4120" max="4365" width="9" style="654"/>
    <col min="4366" max="4366" width="1.25" style="654" customWidth="1"/>
    <col min="4367" max="4367" width="24.375" style="654" customWidth="1"/>
    <col min="4368" max="4369" width="11.375" style="654" customWidth="1"/>
    <col min="4370" max="4370" width="5.75" style="654" customWidth="1"/>
    <col min="4371" max="4371" width="29" style="654" customWidth="1"/>
    <col min="4372" max="4372" width="1.25" style="654" customWidth="1"/>
    <col min="4373" max="4373" width="12.625" style="654" customWidth="1"/>
    <col min="4374" max="4374" width="3.125" style="654" customWidth="1"/>
    <col min="4375" max="4375" width="12.625" style="654" customWidth="1"/>
    <col min="4376" max="4621" width="9" style="654"/>
    <col min="4622" max="4622" width="1.25" style="654" customWidth="1"/>
    <col min="4623" max="4623" width="24.375" style="654" customWidth="1"/>
    <col min="4624" max="4625" width="11.375" style="654" customWidth="1"/>
    <col min="4626" max="4626" width="5.75" style="654" customWidth="1"/>
    <col min="4627" max="4627" width="29" style="654" customWidth="1"/>
    <col min="4628" max="4628" width="1.25" style="654" customWidth="1"/>
    <col min="4629" max="4629" width="12.625" style="654" customWidth="1"/>
    <col min="4630" max="4630" width="3.125" style="654" customWidth="1"/>
    <col min="4631" max="4631" width="12.625" style="654" customWidth="1"/>
    <col min="4632" max="4877" width="9" style="654"/>
    <col min="4878" max="4878" width="1.25" style="654" customWidth="1"/>
    <col min="4879" max="4879" width="24.375" style="654" customWidth="1"/>
    <col min="4880" max="4881" width="11.375" style="654" customWidth="1"/>
    <col min="4882" max="4882" width="5.75" style="654" customWidth="1"/>
    <col min="4883" max="4883" width="29" style="654" customWidth="1"/>
    <col min="4884" max="4884" width="1.25" style="654" customWidth="1"/>
    <col min="4885" max="4885" width="12.625" style="654" customWidth="1"/>
    <col min="4886" max="4886" width="3.125" style="654" customWidth="1"/>
    <col min="4887" max="4887" width="12.625" style="654" customWidth="1"/>
    <col min="4888" max="5133" width="9" style="654"/>
    <col min="5134" max="5134" width="1.25" style="654" customWidth="1"/>
    <col min="5135" max="5135" width="24.375" style="654" customWidth="1"/>
    <col min="5136" max="5137" width="11.375" style="654" customWidth="1"/>
    <col min="5138" max="5138" width="5.75" style="654" customWidth="1"/>
    <col min="5139" max="5139" width="29" style="654" customWidth="1"/>
    <col min="5140" max="5140" width="1.25" style="654" customWidth="1"/>
    <col min="5141" max="5141" width="12.625" style="654" customWidth="1"/>
    <col min="5142" max="5142" width="3.125" style="654" customWidth="1"/>
    <col min="5143" max="5143" width="12.625" style="654" customWidth="1"/>
    <col min="5144" max="5389" width="9" style="654"/>
    <col min="5390" max="5390" width="1.25" style="654" customWidth="1"/>
    <col min="5391" max="5391" width="24.375" style="654" customWidth="1"/>
    <col min="5392" max="5393" width="11.375" style="654" customWidth="1"/>
    <col min="5394" max="5394" width="5.75" style="654" customWidth="1"/>
    <col min="5395" max="5395" width="29" style="654" customWidth="1"/>
    <col min="5396" max="5396" width="1.25" style="654" customWidth="1"/>
    <col min="5397" max="5397" width="12.625" style="654" customWidth="1"/>
    <col min="5398" max="5398" width="3.125" style="654" customWidth="1"/>
    <col min="5399" max="5399" width="12.625" style="654" customWidth="1"/>
    <col min="5400" max="5645" width="9" style="654"/>
    <col min="5646" max="5646" width="1.25" style="654" customWidth="1"/>
    <col min="5647" max="5647" width="24.375" style="654" customWidth="1"/>
    <col min="5648" max="5649" width="11.375" style="654" customWidth="1"/>
    <col min="5650" max="5650" width="5.75" style="654" customWidth="1"/>
    <col min="5651" max="5651" width="29" style="654" customWidth="1"/>
    <col min="5652" max="5652" width="1.25" style="654" customWidth="1"/>
    <col min="5653" max="5653" width="12.625" style="654" customWidth="1"/>
    <col min="5654" max="5654" width="3.125" style="654" customWidth="1"/>
    <col min="5655" max="5655" width="12.625" style="654" customWidth="1"/>
    <col min="5656" max="5901" width="9" style="654"/>
    <col min="5902" max="5902" width="1.25" style="654" customWidth="1"/>
    <col min="5903" max="5903" width="24.375" style="654" customWidth="1"/>
    <col min="5904" max="5905" width="11.375" style="654" customWidth="1"/>
    <col min="5906" max="5906" width="5.75" style="654" customWidth="1"/>
    <col min="5907" max="5907" width="29" style="654" customWidth="1"/>
    <col min="5908" max="5908" width="1.25" style="654" customWidth="1"/>
    <col min="5909" max="5909" width="12.625" style="654" customWidth="1"/>
    <col min="5910" max="5910" width="3.125" style="654" customWidth="1"/>
    <col min="5911" max="5911" width="12.625" style="654" customWidth="1"/>
    <col min="5912" max="6157" width="9" style="654"/>
    <col min="6158" max="6158" width="1.25" style="654" customWidth="1"/>
    <col min="6159" max="6159" width="24.375" style="654" customWidth="1"/>
    <col min="6160" max="6161" width="11.375" style="654" customWidth="1"/>
    <col min="6162" max="6162" width="5.75" style="654" customWidth="1"/>
    <col min="6163" max="6163" width="29" style="654" customWidth="1"/>
    <col min="6164" max="6164" width="1.25" style="654" customWidth="1"/>
    <col min="6165" max="6165" width="12.625" style="654" customWidth="1"/>
    <col min="6166" max="6166" width="3.125" style="654" customWidth="1"/>
    <col min="6167" max="6167" width="12.625" style="654" customWidth="1"/>
    <col min="6168" max="6413" width="9" style="654"/>
    <col min="6414" max="6414" width="1.25" style="654" customWidth="1"/>
    <col min="6415" max="6415" width="24.375" style="654" customWidth="1"/>
    <col min="6416" max="6417" width="11.375" style="654" customWidth="1"/>
    <col min="6418" max="6418" width="5.75" style="654" customWidth="1"/>
    <col min="6419" max="6419" width="29" style="654" customWidth="1"/>
    <col min="6420" max="6420" width="1.25" style="654" customWidth="1"/>
    <col min="6421" max="6421" width="12.625" style="654" customWidth="1"/>
    <col min="6422" max="6422" width="3.125" style="654" customWidth="1"/>
    <col min="6423" max="6423" width="12.625" style="654" customWidth="1"/>
    <col min="6424" max="6669" width="9" style="654"/>
    <col min="6670" max="6670" width="1.25" style="654" customWidth="1"/>
    <col min="6671" max="6671" width="24.375" style="654" customWidth="1"/>
    <col min="6672" max="6673" width="11.375" style="654" customWidth="1"/>
    <col min="6674" max="6674" width="5.75" style="654" customWidth="1"/>
    <col min="6675" max="6675" width="29" style="654" customWidth="1"/>
    <col min="6676" max="6676" width="1.25" style="654" customWidth="1"/>
    <col min="6677" max="6677" width="12.625" style="654" customWidth="1"/>
    <col min="6678" max="6678" width="3.125" style="654" customWidth="1"/>
    <col min="6679" max="6679" width="12.625" style="654" customWidth="1"/>
    <col min="6680" max="6925" width="9" style="654"/>
    <col min="6926" max="6926" width="1.25" style="654" customWidth="1"/>
    <col min="6927" max="6927" width="24.375" style="654" customWidth="1"/>
    <col min="6928" max="6929" width="11.375" style="654" customWidth="1"/>
    <col min="6930" max="6930" width="5.75" style="654" customWidth="1"/>
    <col min="6931" max="6931" width="29" style="654" customWidth="1"/>
    <col min="6932" max="6932" width="1.25" style="654" customWidth="1"/>
    <col min="6933" max="6933" width="12.625" style="654" customWidth="1"/>
    <col min="6934" max="6934" width="3.125" style="654" customWidth="1"/>
    <col min="6935" max="6935" width="12.625" style="654" customWidth="1"/>
    <col min="6936" max="7181" width="9" style="654"/>
    <col min="7182" max="7182" width="1.25" style="654" customWidth="1"/>
    <col min="7183" max="7183" width="24.375" style="654" customWidth="1"/>
    <col min="7184" max="7185" width="11.375" style="654" customWidth="1"/>
    <col min="7186" max="7186" width="5.75" style="654" customWidth="1"/>
    <col min="7187" max="7187" width="29" style="654" customWidth="1"/>
    <col min="7188" max="7188" width="1.25" style="654" customWidth="1"/>
    <col min="7189" max="7189" width="12.625" style="654" customWidth="1"/>
    <col min="7190" max="7190" width="3.125" style="654" customWidth="1"/>
    <col min="7191" max="7191" width="12.625" style="654" customWidth="1"/>
    <col min="7192" max="7437" width="9" style="654"/>
    <col min="7438" max="7438" width="1.25" style="654" customWidth="1"/>
    <col min="7439" max="7439" width="24.375" style="654" customWidth="1"/>
    <col min="7440" max="7441" width="11.375" style="654" customWidth="1"/>
    <col min="7442" max="7442" width="5.75" style="654" customWidth="1"/>
    <col min="7443" max="7443" width="29" style="654" customWidth="1"/>
    <col min="7444" max="7444" width="1.25" style="654" customWidth="1"/>
    <col min="7445" max="7445" width="12.625" style="654" customWidth="1"/>
    <col min="7446" max="7446" width="3.125" style="654" customWidth="1"/>
    <col min="7447" max="7447" width="12.625" style="654" customWidth="1"/>
    <col min="7448" max="7693" width="9" style="654"/>
    <col min="7694" max="7694" width="1.25" style="654" customWidth="1"/>
    <col min="7695" max="7695" width="24.375" style="654" customWidth="1"/>
    <col min="7696" max="7697" width="11.375" style="654" customWidth="1"/>
    <col min="7698" max="7698" width="5.75" style="654" customWidth="1"/>
    <col min="7699" max="7699" width="29" style="654" customWidth="1"/>
    <col min="7700" max="7700" width="1.25" style="654" customWidth="1"/>
    <col min="7701" max="7701" width="12.625" style="654" customWidth="1"/>
    <col min="7702" max="7702" width="3.125" style="654" customWidth="1"/>
    <col min="7703" max="7703" width="12.625" style="654" customWidth="1"/>
    <col min="7704" max="7949" width="9" style="654"/>
    <col min="7950" max="7950" width="1.25" style="654" customWidth="1"/>
    <col min="7951" max="7951" width="24.375" style="654" customWidth="1"/>
    <col min="7952" max="7953" width="11.375" style="654" customWidth="1"/>
    <col min="7954" max="7954" width="5.75" style="654" customWidth="1"/>
    <col min="7955" max="7955" width="29" style="654" customWidth="1"/>
    <col min="7956" max="7956" width="1.25" style="654" customWidth="1"/>
    <col min="7957" max="7957" width="12.625" style="654" customWidth="1"/>
    <col min="7958" max="7958" width="3.125" style="654" customWidth="1"/>
    <col min="7959" max="7959" width="12.625" style="654" customWidth="1"/>
    <col min="7960" max="8205" width="9" style="654"/>
    <col min="8206" max="8206" width="1.25" style="654" customWidth="1"/>
    <col min="8207" max="8207" width="24.375" style="654" customWidth="1"/>
    <col min="8208" max="8209" width="11.375" style="654" customWidth="1"/>
    <col min="8210" max="8210" width="5.75" style="654" customWidth="1"/>
    <col min="8211" max="8211" width="29" style="654" customWidth="1"/>
    <col min="8212" max="8212" width="1.25" style="654" customWidth="1"/>
    <col min="8213" max="8213" width="12.625" style="654" customWidth="1"/>
    <col min="8214" max="8214" width="3.125" style="654" customWidth="1"/>
    <col min="8215" max="8215" width="12.625" style="654" customWidth="1"/>
    <col min="8216" max="8461" width="9" style="654"/>
    <col min="8462" max="8462" width="1.25" style="654" customWidth="1"/>
    <col min="8463" max="8463" width="24.375" style="654" customWidth="1"/>
    <col min="8464" max="8465" width="11.375" style="654" customWidth="1"/>
    <col min="8466" max="8466" width="5.75" style="654" customWidth="1"/>
    <col min="8467" max="8467" width="29" style="654" customWidth="1"/>
    <col min="8468" max="8468" width="1.25" style="654" customWidth="1"/>
    <col min="8469" max="8469" width="12.625" style="654" customWidth="1"/>
    <col min="8470" max="8470" width="3.125" style="654" customWidth="1"/>
    <col min="8471" max="8471" width="12.625" style="654" customWidth="1"/>
    <col min="8472" max="8717" width="9" style="654"/>
    <col min="8718" max="8718" width="1.25" style="654" customWidth="1"/>
    <col min="8719" max="8719" width="24.375" style="654" customWidth="1"/>
    <col min="8720" max="8721" width="11.375" style="654" customWidth="1"/>
    <col min="8722" max="8722" width="5.75" style="654" customWidth="1"/>
    <col min="8723" max="8723" width="29" style="654" customWidth="1"/>
    <col min="8724" max="8724" width="1.25" style="654" customWidth="1"/>
    <col min="8725" max="8725" width="12.625" style="654" customWidth="1"/>
    <col min="8726" max="8726" width="3.125" style="654" customWidth="1"/>
    <col min="8727" max="8727" width="12.625" style="654" customWidth="1"/>
    <col min="8728" max="8973" width="9" style="654"/>
    <col min="8974" max="8974" width="1.25" style="654" customWidth="1"/>
    <col min="8975" max="8975" width="24.375" style="654" customWidth="1"/>
    <col min="8976" max="8977" width="11.375" style="654" customWidth="1"/>
    <col min="8978" max="8978" width="5.75" style="654" customWidth="1"/>
    <col min="8979" max="8979" width="29" style="654" customWidth="1"/>
    <col min="8980" max="8980" width="1.25" style="654" customWidth="1"/>
    <col min="8981" max="8981" width="12.625" style="654" customWidth="1"/>
    <col min="8982" max="8982" width="3.125" style="654" customWidth="1"/>
    <col min="8983" max="8983" width="12.625" style="654" customWidth="1"/>
    <col min="8984" max="9229" width="9" style="654"/>
    <col min="9230" max="9230" width="1.25" style="654" customWidth="1"/>
    <col min="9231" max="9231" width="24.375" style="654" customWidth="1"/>
    <col min="9232" max="9233" width="11.375" style="654" customWidth="1"/>
    <col min="9234" max="9234" width="5.75" style="654" customWidth="1"/>
    <col min="9235" max="9235" width="29" style="654" customWidth="1"/>
    <col min="9236" max="9236" width="1.25" style="654" customWidth="1"/>
    <col min="9237" max="9237" width="12.625" style="654" customWidth="1"/>
    <col min="9238" max="9238" width="3.125" style="654" customWidth="1"/>
    <col min="9239" max="9239" width="12.625" style="654" customWidth="1"/>
    <col min="9240" max="9485" width="9" style="654"/>
    <col min="9486" max="9486" width="1.25" style="654" customWidth="1"/>
    <col min="9487" max="9487" width="24.375" style="654" customWidth="1"/>
    <col min="9488" max="9489" width="11.375" style="654" customWidth="1"/>
    <col min="9490" max="9490" width="5.75" style="654" customWidth="1"/>
    <col min="9491" max="9491" width="29" style="654" customWidth="1"/>
    <col min="9492" max="9492" width="1.25" style="654" customWidth="1"/>
    <col min="9493" max="9493" width="12.625" style="654" customWidth="1"/>
    <col min="9494" max="9494" width="3.125" style="654" customWidth="1"/>
    <col min="9495" max="9495" width="12.625" style="654" customWidth="1"/>
    <col min="9496" max="9741" width="9" style="654"/>
    <col min="9742" max="9742" width="1.25" style="654" customWidth="1"/>
    <col min="9743" max="9743" width="24.375" style="654" customWidth="1"/>
    <col min="9744" max="9745" width="11.375" style="654" customWidth="1"/>
    <col min="9746" max="9746" width="5.75" style="654" customWidth="1"/>
    <col min="9747" max="9747" width="29" style="654" customWidth="1"/>
    <col min="9748" max="9748" width="1.25" style="654" customWidth="1"/>
    <col min="9749" max="9749" width="12.625" style="654" customWidth="1"/>
    <col min="9750" max="9750" width="3.125" style="654" customWidth="1"/>
    <col min="9751" max="9751" width="12.625" style="654" customWidth="1"/>
    <col min="9752" max="9997" width="9" style="654"/>
    <col min="9998" max="9998" width="1.25" style="654" customWidth="1"/>
    <col min="9999" max="9999" width="24.375" style="654" customWidth="1"/>
    <col min="10000" max="10001" width="11.375" style="654" customWidth="1"/>
    <col min="10002" max="10002" width="5.75" style="654" customWidth="1"/>
    <col min="10003" max="10003" width="29" style="654" customWidth="1"/>
    <col min="10004" max="10004" width="1.25" style="654" customWidth="1"/>
    <col min="10005" max="10005" width="12.625" style="654" customWidth="1"/>
    <col min="10006" max="10006" width="3.125" style="654" customWidth="1"/>
    <col min="10007" max="10007" width="12.625" style="654" customWidth="1"/>
    <col min="10008" max="10253" width="9" style="654"/>
    <col min="10254" max="10254" width="1.25" style="654" customWidth="1"/>
    <col min="10255" max="10255" width="24.375" style="654" customWidth="1"/>
    <col min="10256" max="10257" width="11.375" style="654" customWidth="1"/>
    <col min="10258" max="10258" width="5.75" style="654" customWidth="1"/>
    <col min="10259" max="10259" width="29" style="654" customWidth="1"/>
    <col min="10260" max="10260" width="1.25" style="654" customWidth="1"/>
    <col min="10261" max="10261" width="12.625" style="654" customWidth="1"/>
    <col min="10262" max="10262" width="3.125" style="654" customWidth="1"/>
    <col min="10263" max="10263" width="12.625" style="654" customWidth="1"/>
    <col min="10264" max="10509" width="9" style="654"/>
    <col min="10510" max="10510" width="1.25" style="654" customWidth="1"/>
    <col min="10511" max="10511" width="24.375" style="654" customWidth="1"/>
    <col min="10512" max="10513" width="11.375" style="654" customWidth="1"/>
    <col min="10514" max="10514" width="5.75" style="654" customWidth="1"/>
    <col min="10515" max="10515" width="29" style="654" customWidth="1"/>
    <col min="10516" max="10516" width="1.25" style="654" customWidth="1"/>
    <col min="10517" max="10517" width="12.625" style="654" customWidth="1"/>
    <col min="10518" max="10518" width="3.125" style="654" customWidth="1"/>
    <col min="10519" max="10519" width="12.625" style="654" customWidth="1"/>
    <col min="10520" max="10765" width="9" style="654"/>
    <col min="10766" max="10766" width="1.25" style="654" customWidth="1"/>
    <col min="10767" max="10767" width="24.375" style="654" customWidth="1"/>
    <col min="10768" max="10769" width="11.375" style="654" customWidth="1"/>
    <col min="10770" max="10770" width="5.75" style="654" customWidth="1"/>
    <col min="10771" max="10771" width="29" style="654" customWidth="1"/>
    <col min="10772" max="10772" width="1.25" style="654" customWidth="1"/>
    <col min="10773" max="10773" width="12.625" style="654" customWidth="1"/>
    <col min="10774" max="10774" width="3.125" style="654" customWidth="1"/>
    <col min="10775" max="10775" width="12.625" style="654" customWidth="1"/>
    <col min="10776" max="11021" width="9" style="654"/>
    <col min="11022" max="11022" width="1.25" style="654" customWidth="1"/>
    <col min="11023" max="11023" width="24.375" style="654" customWidth="1"/>
    <col min="11024" max="11025" width="11.375" style="654" customWidth="1"/>
    <col min="11026" max="11026" width="5.75" style="654" customWidth="1"/>
    <col min="11027" max="11027" width="29" style="654" customWidth="1"/>
    <col min="11028" max="11028" width="1.25" style="654" customWidth="1"/>
    <col min="11029" max="11029" width="12.625" style="654" customWidth="1"/>
    <col min="11030" max="11030" width="3.125" style="654" customWidth="1"/>
    <col min="11031" max="11031" width="12.625" style="654" customWidth="1"/>
    <col min="11032" max="11277" width="9" style="654"/>
    <col min="11278" max="11278" width="1.25" style="654" customWidth="1"/>
    <col min="11279" max="11279" width="24.375" style="654" customWidth="1"/>
    <col min="11280" max="11281" width="11.375" style="654" customWidth="1"/>
    <col min="11282" max="11282" width="5.75" style="654" customWidth="1"/>
    <col min="11283" max="11283" width="29" style="654" customWidth="1"/>
    <col min="11284" max="11284" width="1.25" style="654" customWidth="1"/>
    <col min="11285" max="11285" width="12.625" style="654" customWidth="1"/>
    <col min="11286" max="11286" width="3.125" style="654" customWidth="1"/>
    <col min="11287" max="11287" width="12.625" style="654" customWidth="1"/>
    <col min="11288" max="11533" width="9" style="654"/>
    <col min="11534" max="11534" width="1.25" style="654" customWidth="1"/>
    <col min="11535" max="11535" width="24.375" style="654" customWidth="1"/>
    <col min="11536" max="11537" width="11.375" style="654" customWidth="1"/>
    <col min="11538" max="11538" width="5.75" style="654" customWidth="1"/>
    <col min="11539" max="11539" width="29" style="654" customWidth="1"/>
    <col min="11540" max="11540" width="1.25" style="654" customWidth="1"/>
    <col min="11541" max="11541" width="12.625" style="654" customWidth="1"/>
    <col min="11542" max="11542" width="3.125" style="654" customWidth="1"/>
    <col min="11543" max="11543" width="12.625" style="654" customWidth="1"/>
    <col min="11544" max="11789" width="9" style="654"/>
    <col min="11790" max="11790" width="1.25" style="654" customWidth="1"/>
    <col min="11791" max="11791" width="24.375" style="654" customWidth="1"/>
    <col min="11792" max="11793" width="11.375" style="654" customWidth="1"/>
    <col min="11794" max="11794" width="5.75" style="654" customWidth="1"/>
    <col min="11795" max="11795" width="29" style="654" customWidth="1"/>
    <col min="11796" max="11796" width="1.25" style="654" customWidth="1"/>
    <col min="11797" max="11797" width="12.625" style="654" customWidth="1"/>
    <col min="11798" max="11798" width="3.125" style="654" customWidth="1"/>
    <col min="11799" max="11799" width="12.625" style="654" customWidth="1"/>
    <col min="11800" max="12045" width="9" style="654"/>
    <col min="12046" max="12046" width="1.25" style="654" customWidth="1"/>
    <col min="12047" max="12047" width="24.375" style="654" customWidth="1"/>
    <col min="12048" max="12049" width="11.375" style="654" customWidth="1"/>
    <col min="12050" max="12050" width="5.75" style="654" customWidth="1"/>
    <col min="12051" max="12051" width="29" style="654" customWidth="1"/>
    <col min="12052" max="12052" width="1.25" style="654" customWidth="1"/>
    <col min="12053" max="12053" width="12.625" style="654" customWidth="1"/>
    <col min="12054" max="12054" width="3.125" style="654" customWidth="1"/>
    <col min="12055" max="12055" width="12.625" style="654" customWidth="1"/>
    <col min="12056" max="12301" width="9" style="654"/>
    <col min="12302" max="12302" width="1.25" style="654" customWidth="1"/>
    <col min="12303" max="12303" width="24.375" style="654" customWidth="1"/>
    <col min="12304" max="12305" width="11.375" style="654" customWidth="1"/>
    <col min="12306" max="12306" width="5.75" style="654" customWidth="1"/>
    <col min="12307" max="12307" width="29" style="654" customWidth="1"/>
    <col min="12308" max="12308" width="1.25" style="654" customWidth="1"/>
    <col min="12309" max="12309" width="12.625" style="654" customWidth="1"/>
    <col min="12310" max="12310" width="3.125" style="654" customWidth="1"/>
    <col min="12311" max="12311" width="12.625" style="654" customWidth="1"/>
    <col min="12312" max="12557" width="9" style="654"/>
    <col min="12558" max="12558" width="1.25" style="654" customWidth="1"/>
    <col min="12559" max="12559" width="24.375" style="654" customWidth="1"/>
    <col min="12560" max="12561" width="11.375" style="654" customWidth="1"/>
    <col min="12562" max="12562" width="5.75" style="654" customWidth="1"/>
    <col min="12563" max="12563" width="29" style="654" customWidth="1"/>
    <col min="12564" max="12564" width="1.25" style="654" customWidth="1"/>
    <col min="12565" max="12565" width="12.625" style="654" customWidth="1"/>
    <col min="12566" max="12566" width="3.125" style="654" customWidth="1"/>
    <col min="12567" max="12567" width="12.625" style="654" customWidth="1"/>
    <col min="12568" max="12813" width="9" style="654"/>
    <col min="12814" max="12814" width="1.25" style="654" customWidth="1"/>
    <col min="12815" max="12815" width="24.375" style="654" customWidth="1"/>
    <col min="12816" max="12817" width="11.375" style="654" customWidth="1"/>
    <col min="12818" max="12818" width="5.75" style="654" customWidth="1"/>
    <col min="12819" max="12819" width="29" style="654" customWidth="1"/>
    <col min="12820" max="12820" width="1.25" style="654" customWidth="1"/>
    <col min="12821" max="12821" width="12.625" style="654" customWidth="1"/>
    <col min="12822" max="12822" width="3.125" style="654" customWidth="1"/>
    <col min="12823" max="12823" width="12.625" style="654" customWidth="1"/>
    <col min="12824" max="13069" width="9" style="654"/>
    <col min="13070" max="13070" width="1.25" style="654" customWidth="1"/>
    <col min="13071" max="13071" width="24.375" style="654" customWidth="1"/>
    <col min="13072" max="13073" width="11.375" style="654" customWidth="1"/>
    <col min="13074" max="13074" width="5.75" style="654" customWidth="1"/>
    <col min="13075" max="13075" width="29" style="654" customWidth="1"/>
    <col min="13076" max="13076" width="1.25" style="654" customWidth="1"/>
    <col min="13077" max="13077" width="12.625" style="654" customWidth="1"/>
    <col min="13078" max="13078" width="3.125" style="654" customWidth="1"/>
    <col min="13079" max="13079" width="12.625" style="654" customWidth="1"/>
    <col min="13080" max="13325" width="9" style="654"/>
    <col min="13326" max="13326" width="1.25" style="654" customWidth="1"/>
    <col min="13327" max="13327" width="24.375" style="654" customWidth="1"/>
    <col min="13328" max="13329" width="11.375" style="654" customWidth="1"/>
    <col min="13330" max="13330" width="5.75" style="654" customWidth="1"/>
    <col min="13331" max="13331" width="29" style="654" customWidth="1"/>
    <col min="13332" max="13332" width="1.25" style="654" customWidth="1"/>
    <col min="13333" max="13333" width="12.625" style="654" customWidth="1"/>
    <col min="13334" max="13334" width="3.125" style="654" customWidth="1"/>
    <col min="13335" max="13335" width="12.625" style="654" customWidth="1"/>
    <col min="13336" max="13581" width="9" style="654"/>
    <col min="13582" max="13582" width="1.25" style="654" customWidth="1"/>
    <col min="13583" max="13583" width="24.375" style="654" customWidth="1"/>
    <col min="13584" max="13585" width="11.375" style="654" customWidth="1"/>
    <col min="13586" max="13586" width="5.75" style="654" customWidth="1"/>
    <col min="13587" max="13587" width="29" style="654" customWidth="1"/>
    <col min="13588" max="13588" width="1.25" style="654" customWidth="1"/>
    <col min="13589" max="13589" width="12.625" style="654" customWidth="1"/>
    <col min="13590" max="13590" width="3.125" style="654" customWidth="1"/>
    <col min="13591" max="13591" width="12.625" style="654" customWidth="1"/>
    <col min="13592" max="13837" width="9" style="654"/>
    <col min="13838" max="13838" width="1.25" style="654" customWidth="1"/>
    <col min="13839" max="13839" width="24.375" style="654" customWidth="1"/>
    <col min="13840" max="13841" width="11.375" style="654" customWidth="1"/>
    <col min="13842" max="13842" width="5.75" style="654" customWidth="1"/>
    <col min="13843" max="13843" width="29" style="654" customWidth="1"/>
    <col min="13844" max="13844" width="1.25" style="654" customWidth="1"/>
    <col min="13845" max="13845" width="12.625" style="654" customWidth="1"/>
    <col min="13846" max="13846" width="3.125" style="654" customWidth="1"/>
    <col min="13847" max="13847" width="12.625" style="654" customWidth="1"/>
    <col min="13848" max="14093" width="9" style="654"/>
    <col min="14094" max="14094" width="1.25" style="654" customWidth="1"/>
    <col min="14095" max="14095" width="24.375" style="654" customWidth="1"/>
    <col min="14096" max="14097" width="11.375" style="654" customWidth="1"/>
    <col min="14098" max="14098" width="5.75" style="654" customWidth="1"/>
    <col min="14099" max="14099" width="29" style="654" customWidth="1"/>
    <col min="14100" max="14100" width="1.25" style="654" customWidth="1"/>
    <col min="14101" max="14101" width="12.625" style="654" customWidth="1"/>
    <col min="14102" max="14102" width="3.125" style="654" customWidth="1"/>
    <col min="14103" max="14103" width="12.625" style="654" customWidth="1"/>
    <col min="14104" max="14349" width="9" style="654"/>
    <col min="14350" max="14350" width="1.25" style="654" customWidth="1"/>
    <col min="14351" max="14351" width="24.375" style="654" customWidth="1"/>
    <col min="14352" max="14353" width="11.375" style="654" customWidth="1"/>
    <col min="14354" max="14354" width="5.75" style="654" customWidth="1"/>
    <col min="14355" max="14355" width="29" style="654" customWidth="1"/>
    <col min="14356" max="14356" width="1.25" style="654" customWidth="1"/>
    <col min="14357" max="14357" width="12.625" style="654" customWidth="1"/>
    <col min="14358" max="14358" width="3.125" style="654" customWidth="1"/>
    <col min="14359" max="14359" width="12.625" style="654" customWidth="1"/>
    <col min="14360" max="14605" width="9" style="654"/>
    <col min="14606" max="14606" width="1.25" style="654" customWidth="1"/>
    <col min="14607" max="14607" width="24.375" style="654" customWidth="1"/>
    <col min="14608" max="14609" width="11.375" style="654" customWidth="1"/>
    <col min="14610" max="14610" width="5.75" style="654" customWidth="1"/>
    <col min="14611" max="14611" width="29" style="654" customWidth="1"/>
    <col min="14612" max="14612" width="1.25" style="654" customWidth="1"/>
    <col min="14613" max="14613" width="12.625" style="654" customWidth="1"/>
    <col min="14614" max="14614" width="3.125" style="654" customWidth="1"/>
    <col min="14615" max="14615" width="12.625" style="654" customWidth="1"/>
    <col min="14616" max="14861" width="9" style="654"/>
    <col min="14862" max="14862" width="1.25" style="654" customWidth="1"/>
    <col min="14863" max="14863" width="24.375" style="654" customWidth="1"/>
    <col min="14864" max="14865" width="11.375" style="654" customWidth="1"/>
    <col min="14866" max="14866" width="5.75" style="654" customWidth="1"/>
    <col min="14867" max="14867" width="29" style="654" customWidth="1"/>
    <col min="14868" max="14868" width="1.25" style="654" customWidth="1"/>
    <col min="14869" max="14869" width="12.625" style="654" customWidth="1"/>
    <col min="14870" max="14870" width="3.125" style="654" customWidth="1"/>
    <col min="14871" max="14871" width="12.625" style="654" customWidth="1"/>
    <col min="14872" max="15117" width="9" style="654"/>
    <col min="15118" max="15118" width="1.25" style="654" customWidth="1"/>
    <col min="15119" max="15119" width="24.375" style="654" customWidth="1"/>
    <col min="15120" max="15121" width="11.375" style="654" customWidth="1"/>
    <col min="15122" max="15122" width="5.75" style="654" customWidth="1"/>
    <col min="15123" max="15123" width="29" style="654" customWidth="1"/>
    <col min="15124" max="15124" width="1.25" style="654" customWidth="1"/>
    <col min="15125" max="15125" width="12.625" style="654" customWidth="1"/>
    <col min="15126" max="15126" width="3.125" style="654" customWidth="1"/>
    <col min="15127" max="15127" width="12.625" style="654" customWidth="1"/>
    <col min="15128" max="15373" width="9" style="654"/>
    <col min="15374" max="15374" width="1.25" style="654" customWidth="1"/>
    <col min="15375" max="15375" width="24.375" style="654" customWidth="1"/>
    <col min="15376" max="15377" width="11.375" style="654" customWidth="1"/>
    <col min="15378" max="15378" width="5.75" style="654" customWidth="1"/>
    <col min="15379" max="15379" width="29" style="654" customWidth="1"/>
    <col min="15380" max="15380" width="1.25" style="654" customWidth="1"/>
    <col min="15381" max="15381" width="12.625" style="654" customWidth="1"/>
    <col min="15382" max="15382" width="3.125" style="654" customWidth="1"/>
    <col min="15383" max="15383" width="12.625" style="654" customWidth="1"/>
    <col min="15384" max="15629" width="9" style="654"/>
    <col min="15630" max="15630" width="1.25" style="654" customWidth="1"/>
    <col min="15631" max="15631" width="24.375" style="654" customWidth="1"/>
    <col min="15632" max="15633" width="11.375" style="654" customWidth="1"/>
    <col min="15634" max="15634" width="5.75" style="654" customWidth="1"/>
    <col min="15635" max="15635" width="29" style="654" customWidth="1"/>
    <col min="15636" max="15636" width="1.25" style="654" customWidth="1"/>
    <col min="15637" max="15637" width="12.625" style="654" customWidth="1"/>
    <col min="15638" max="15638" width="3.125" style="654" customWidth="1"/>
    <col min="15639" max="15639" width="12.625" style="654" customWidth="1"/>
    <col min="15640" max="15885" width="9" style="654"/>
    <col min="15886" max="15886" width="1.25" style="654" customWidth="1"/>
    <col min="15887" max="15887" width="24.375" style="654" customWidth="1"/>
    <col min="15888" max="15889" width="11.375" style="654" customWidth="1"/>
    <col min="15890" max="15890" width="5.75" style="654" customWidth="1"/>
    <col min="15891" max="15891" width="29" style="654" customWidth="1"/>
    <col min="15892" max="15892" width="1.25" style="654" customWidth="1"/>
    <col min="15893" max="15893" width="12.625" style="654" customWidth="1"/>
    <col min="15894" max="15894" width="3.125" style="654" customWidth="1"/>
    <col min="15895" max="15895" width="12.625" style="654" customWidth="1"/>
    <col min="15896" max="16141" width="9" style="654"/>
    <col min="16142" max="16142" width="1.25" style="654" customWidth="1"/>
    <col min="16143" max="16143" width="24.375" style="654" customWidth="1"/>
    <col min="16144" max="16145" width="11.375" style="654" customWidth="1"/>
    <col min="16146" max="16146" width="5.75" style="654" customWidth="1"/>
    <col min="16147" max="16147" width="29" style="654" customWidth="1"/>
    <col min="16148" max="16148" width="1.25" style="654" customWidth="1"/>
    <col min="16149" max="16149" width="12.625" style="654" customWidth="1"/>
    <col min="16150" max="16150" width="3.125" style="654" customWidth="1"/>
    <col min="16151" max="16151" width="12.625" style="654" customWidth="1"/>
    <col min="16152" max="16384" width="9" style="5"/>
  </cols>
  <sheetData>
    <row r="1" spans="2:22" s="5" customFormat="1" ht="5.0999999999999996" customHeight="1"/>
    <row r="2" spans="2:22" s="5" customFormat="1" ht="16.5" customHeight="1">
      <c r="B2" s="3646" t="s">
        <v>2083</v>
      </c>
      <c r="C2" s="3646"/>
      <c r="D2" s="3646"/>
      <c r="E2" s="3646"/>
      <c r="F2" s="3646"/>
      <c r="G2" s="3646"/>
      <c r="H2" s="3646"/>
      <c r="I2" s="3646"/>
      <c r="J2" s="665"/>
      <c r="K2" s="665"/>
      <c r="L2" s="665"/>
      <c r="M2" s="665"/>
      <c r="N2" s="665"/>
      <c r="O2" s="665"/>
      <c r="P2" s="10"/>
      <c r="Q2" s="3647"/>
      <c r="R2" s="3647"/>
      <c r="S2" s="3647"/>
    </row>
    <row r="3" spans="2:22" s="5" customFormat="1" ht="13.5">
      <c r="B3" s="8"/>
      <c r="C3" s="8"/>
      <c r="D3" s="8"/>
      <c r="E3" s="8"/>
      <c r="F3" s="8"/>
      <c r="G3" s="8"/>
      <c r="H3" s="8"/>
      <c r="I3" s="8"/>
      <c r="J3" s="8"/>
      <c r="K3" s="8"/>
      <c r="L3" s="8"/>
      <c r="M3" s="8"/>
      <c r="N3" s="8"/>
      <c r="O3" s="8"/>
    </row>
    <row r="4" spans="2:22" s="5" customFormat="1" ht="37.5" customHeight="1">
      <c r="B4" s="3648" t="s">
        <v>2084</v>
      </c>
      <c r="C4" s="3648"/>
      <c r="D4" s="3648"/>
      <c r="E4" s="3648"/>
      <c r="F4" s="3648"/>
      <c r="G4" s="3648"/>
      <c r="H4" s="3648"/>
      <c r="I4" s="3648"/>
      <c r="J4" s="3648"/>
      <c r="K4" s="3648"/>
      <c r="L4" s="3648"/>
      <c r="M4" s="3648"/>
      <c r="N4" s="3648"/>
      <c r="O4" s="3648"/>
      <c r="P4" s="3648"/>
      <c r="Q4" s="3648"/>
      <c r="R4" s="3648"/>
      <c r="S4" s="3648"/>
    </row>
    <row r="5" spans="2:22" s="5" customFormat="1" ht="17.25" customHeight="1">
      <c r="B5" s="666"/>
      <c r="C5" s="666"/>
      <c r="D5" s="666"/>
      <c r="E5" s="666"/>
      <c r="F5" s="666"/>
      <c r="G5" s="666"/>
      <c r="H5" s="666"/>
      <c r="I5" s="666"/>
      <c r="J5" s="666"/>
      <c r="K5" s="666"/>
      <c r="L5" s="666"/>
      <c r="M5" s="666"/>
      <c r="N5" s="666"/>
      <c r="O5" s="666"/>
      <c r="P5" s="666"/>
      <c r="Q5" s="666"/>
      <c r="R5" s="666"/>
      <c r="S5" s="666"/>
    </row>
    <row r="6" spans="2:22" s="5" customFormat="1" ht="17.25" customHeight="1">
      <c r="B6" s="666"/>
      <c r="C6" s="666"/>
      <c r="D6" s="666"/>
      <c r="E6" s="666"/>
      <c r="F6" s="666"/>
      <c r="G6" s="666"/>
      <c r="H6" s="666"/>
      <c r="I6" s="666"/>
      <c r="J6" s="666"/>
      <c r="K6" s="666"/>
      <c r="L6" s="666"/>
      <c r="M6" s="666"/>
      <c r="N6" s="666"/>
      <c r="O6" s="666"/>
      <c r="P6" s="666"/>
      <c r="Q6" s="666"/>
      <c r="R6" s="666"/>
      <c r="S6" s="666"/>
    </row>
    <row r="7" spans="2:22" s="5" customFormat="1" ht="17.25" customHeight="1">
      <c r="B7" s="3649" t="s">
        <v>2085</v>
      </c>
      <c r="C7" s="3649"/>
      <c r="D7" s="3649"/>
      <c r="E7" s="3649"/>
      <c r="F7" s="3649"/>
      <c r="G7" s="3649"/>
      <c r="H7" s="3649"/>
      <c r="I7" s="3649"/>
      <c r="J7" s="8"/>
      <c r="K7" s="8"/>
      <c r="L7" s="8"/>
      <c r="M7" s="8"/>
      <c r="N7" s="8"/>
      <c r="O7" s="8"/>
      <c r="P7" s="666"/>
      <c r="Q7" s="666"/>
      <c r="R7" s="666"/>
      <c r="S7" s="666"/>
    </row>
    <row r="8" spans="2:22" s="5" customFormat="1" ht="17.25" customHeight="1">
      <c r="B8" s="3650" t="s">
        <v>2086</v>
      </c>
      <c r="C8" s="3650"/>
      <c r="D8" s="3650"/>
      <c r="E8" s="3650"/>
      <c r="F8" s="3650"/>
      <c r="G8" s="3650"/>
      <c r="H8" s="3650"/>
      <c r="I8" s="3650"/>
      <c r="J8" s="686"/>
      <c r="K8" s="686"/>
      <c r="L8" s="686"/>
      <c r="M8" s="686"/>
      <c r="N8" s="686"/>
      <c r="O8" s="686"/>
      <c r="P8" s="666"/>
      <c r="Q8" s="666"/>
      <c r="R8" s="666"/>
      <c r="S8" s="666"/>
    </row>
    <row r="9" spans="2:22" s="5" customFormat="1" ht="17.25" customHeight="1">
      <c r="B9" s="3645"/>
      <c r="C9" s="3645"/>
      <c r="D9" s="3645"/>
      <c r="E9" s="3645"/>
      <c r="F9" s="3645"/>
      <c r="G9" s="3645"/>
      <c r="H9" s="3645"/>
      <c r="I9" s="3645"/>
      <c r="J9" s="3645"/>
      <c r="K9" s="3645"/>
      <c r="L9" s="3645"/>
      <c r="M9" s="3645"/>
      <c r="N9" s="3645"/>
      <c r="O9" s="3645"/>
      <c r="P9" s="3645"/>
      <c r="Q9" s="3645"/>
      <c r="R9" s="3645"/>
      <c r="S9" s="3645"/>
      <c r="T9" s="9"/>
      <c r="U9" s="9"/>
      <c r="V9" s="9"/>
    </row>
    <row r="10" spans="2:22" s="5" customFormat="1" ht="21" customHeight="1">
      <c r="B10" s="656"/>
      <c r="C10" s="656"/>
      <c r="D10" s="656"/>
      <c r="E10" s="656"/>
      <c r="F10" s="656"/>
      <c r="G10" s="656"/>
      <c r="H10" s="656"/>
      <c r="I10" s="656"/>
      <c r="J10" s="656"/>
      <c r="K10" s="656"/>
      <c r="L10" s="656"/>
      <c r="M10" s="656"/>
      <c r="N10" s="656"/>
      <c r="O10" s="656"/>
      <c r="P10" s="3652" t="s">
        <v>2087</v>
      </c>
      <c r="Q10" s="3654"/>
      <c r="R10" s="3654"/>
      <c r="S10" s="3655"/>
      <c r="T10" s="9"/>
      <c r="U10" s="9"/>
      <c r="V10" s="9"/>
    </row>
    <row r="11" spans="2:22" s="5" customFormat="1" ht="21" customHeight="1">
      <c r="P11" s="3653"/>
      <c r="Q11" s="3654"/>
      <c r="R11" s="3654"/>
      <c r="S11" s="3655"/>
    </row>
    <row r="12" spans="2:22" s="5" customFormat="1" ht="21" customHeight="1">
      <c r="B12" s="687"/>
      <c r="C12" s="687"/>
      <c r="D12" s="687"/>
      <c r="E12" s="687"/>
      <c r="F12" s="687"/>
      <c r="G12" s="687"/>
      <c r="H12" s="687"/>
      <c r="I12" s="687"/>
      <c r="J12" s="687"/>
      <c r="K12" s="687"/>
      <c r="L12" s="687"/>
      <c r="M12" s="687"/>
      <c r="N12" s="687"/>
      <c r="O12" s="687"/>
      <c r="P12" s="688" t="s">
        <v>2088</v>
      </c>
      <c r="Q12" s="3654"/>
      <c r="R12" s="3654"/>
      <c r="S12" s="3655"/>
    </row>
    <row r="13" spans="2:22" s="5" customFormat="1" ht="21" customHeight="1">
      <c r="P13" s="655" t="s">
        <v>409</v>
      </c>
      <c r="Q13" s="3656"/>
      <c r="R13" s="3656"/>
      <c r="S13" s="3657"/>
    </row>
    <row r="14" spans="2:22" s="5" customFormat="1" ht="13.5">
      <c r="B14" s="8" t="s">
        <v>2089</v>
      </c>
      <c r="C14" s="8"/>
      <c r="D14" s="8"/>
      <c r="E14" s="8"/>
      <c r="F14" s="8"/>
      <c r="G14" s="8"/>
      <c r="H14" s="8"/>
      <c r="I14" s="8"/>
      <c r="J14" s="8"/>
      <c r="K14" s="8"/>
      <c r="L14" s="8"/>
      <c r="M14" s="8"/>
      <c r="N14" s="8"/>
      <c r="O14" s="8"/>
      <c r="P14" s="655"/>
      <c r="Q14" s="689"/>
      <c r="R14" s="689"/>
      <c r="S14" s="689"/>
    </row>
    <row r="15" spans="2:22" s="5" customFormat="1" ht="13.5">
      <c r="P15" s="690" t="s">
        <v>2090</v>
      </c>
      <c r="Q15" s="691" t="s">
        <v>2091</v>
      </c>
      <c r="R15" s="8" t="s">
        <v>843</v>
      </c>
    </row>
    <row r="16" spans="2:22" s="5" customFormat="1" ht="13.5">
      <c r="B16" s="8" t="s">
        <v>2092</v>
      </c>
      <c r="C16" s="8"/>
      <c r="P16" s="690"/>
      <c r="Q16" s="691"/>
      <c r="R16" s="8"/>
    </row>
    <row r="17" spans="2:23" s="5" customFormat="1" ht="13.5">
      <c r="P17" s="690"/>
      <c r="Q17" s="691"/>
      <c r="R17" s="8"/>
    </row>
    <row r="18" spans="2:23" s="5" customFormat="1" ht="18.75" customHeight="1">
      <c r="B18" s="28" t="s">
        <v>2093</v>
      </c>
      <c r="C18" s="28"/>
      <c r="D18" s="28"/>
      <c r="E18" s="28"/>
      <c r="F18" s="28"/>
      <c r="G18" s="28"/>
      <c r="H18" s="28"/>
      <c r="I18" s="28"/>
      <c r="J18" s="28"/>
      <c r="K18" s="28"/>
      <c r="L18" s="28"/>
      <c r="M18" s="28"/>
      <c r="N18" s="28"/>
      <c r="O18" s="28"/>
      <c r="S18" s="8"/>
      <c r="U18" s="28"/>
      <c r="V18" s="28"/>
      <c r="W18" s="28"/>
    </row>
    <row r="19" spans="2:23" s="5" customFormat="1" ht="70.5" customHeight="1">
      <c r="B19" s="3658" t="s">
        <v>2094</v>
      </c>
      <c r="C19" s="3658"/>
      <c r="D19" s="3658" t="s">
        <v>2095</v>
      </c>
      <c r="E19" s="3658"/>
      <c r="F19" s="3658"/>
      <c r="G19" s="3658"/>
      <c r="H19" s="3658"/>
      <c r="I19" s="3658"/>
      <c r="J19" s="3659" t="s">
        <v>2096</v>
      </c>
      <c r="K19" s="3658"/>
      <c r="L19" s="3658"/>
      <c r="M19" s="3658"/>
      <c r="N19" s="3658"/>
      <c r="O19" s="3658"/>
      <c r="P19" s="14" t="s">
        <v>2097</v>
      </c>
      <c r="Q19" s="14" t="s">
        <v>2098</v>
      </c>
      <c r="R19" s="3660" t="s">
        <v>2099</v>
      </c>
      <c r="S19" s="2243"/>
    </row>
    <row r="20" spans="2:23" s="5" customFormat="1" ht="12.75" customHeight="1">
      <c r="B20" s="661"/>
      <c r="C20" s="692"/>
      <c r="D20" s="661"/>
      <c r="E20" s="662"/>
      <c r="F20" s="662"/>
      <c r="G20" s="662"/>
      <c r="H20" s="662"/>
      <c r="I20" s="692"/>
      <c r="J20" s="661"/>
      <c r="K20" s="662"/>
      <c r="L20" s="662"/>
      <c r="M20" s="662"/>
      <c r="N20" s="662"/>
      <c r="O20" s="692"/>
      <c r="P20" s="693"/>
      <c r="Q20" s="694"/>
      <c r="R20" s="695"/>
      <c r="S20" s="696"/>
    </row>
    <row r="21" spans="2:23" s="5" customFormat="1" ht="23.25" customHeight="1">
      <c r="B21" s="697"/>
      <c r="C21" s="698" t="s">
        <v>2100</v>
      </c>
      <c r="D21" s="697" t="s">
        <v>504</v>
      </c>
      <c r="F21" s="5" t="s">
        <v>1622</v>
      </c>
      <c r="H21" s="5" t="s">
        <v>843</v>
      </c>
      <c r="I21" s="699" t="s">
        <v>2101</v>
      </c>
      <c r="J21" s="697" t="s">
        <v>504</v>
      </c>
      <c r="L21" s="5" t="s">
        <v>1622</v>
      </c>
      <c r="N21" s="5" t="s">
        <v>843</v>
      </c>
      <c r="O21" s="699" t="s">
        <v>2101</v>
      </c>
      <c r="P21" s="700"/>
      <c r="Q21" s="701"/>
      <c r="R21" s="702"/>
      <c r="S21" s="703"/>
    </row>
    <row r="22" spans="2:23" s="5" customFormat="1" ht="23.25" customHeight="1">
      <c r="B22" s="663"/>
      <c r="C22" s="704" t="s">
        <v>2102</v>
      </c>
      <c r="D22" s="663" t="s">
        <v>504</v>
      </c>
      <c r="E22" s="664"/>
      <c r="F22" s="664" t="s">
        <v>1622</v>
      </c>
      <c r="G22" s="664"/>
      <c r="H22" s="664" t="s">
        <v>843</v>
      </c>
      <c r="I22" s="705" t="s">
        <v>2101</v>
      </c>
      <c r="J22" s="663" t="s">
        <v>504</v>
      </c>
      <c r="K22" s="664"/>
      <c r="L22" s="664" t="s">
        <v>1622</v>
      </c>
      <c r="M22" s="664"/>
      <c r="N22" s="664" t="s">
        <v>843</v>
      </c>
      <c r="O22" s="705" t="s">
        <v>2101</v>
      </c>
      <c r="P22" s="706"/>
      <c r="Q22" s="707"/>
      <c r="R22" s="708"/>
      <c r="S22" s="709" t="s">
        <v>2103</v>
      </c>
    </row>
    <row r="23" spans="2:23" s="5" customFormat="1" ht="12.75" customHeight="1">
      <c r="B23" s="661"/>
      <c r="C23" s="692"/>
      <c r="D23" s="661"/>
      <c r="E23" s="662"/>
      <c r="F23" s="662"/>
      <c r="G23" s="662"/>
      <c r="H23" s="662"/>
      <c r="I23" s="692"/>
      <c r="J23" s="661"/>
      <c r="K23" s="662"/>
      <c r="L23" s="662"/>
      <c r="M23" s="662"/>
      <c r="N23" s="662"/>
      <c r="O23" s="692"/>
      <c r="P23" s="693"/>
      <c r="Q23" s="694"/>
      <c r="R23" s="695"/>
      <c r="S23" s="696"/>
    </row>
    <row r="24" spans="2:23" s="5" customFormat="1" ht="23.25" customHeight="1">
      <c r="B24" s="697"/>
      <c r="C24" s="698" t="s">
        <v>2100</v>
      </c>
      <c r="D24" s="697" t="s">
        <v>504</v>
      </c>
      <c r="F24" s="5" t="s">
        <v>1622</v>
      </c>
      <c r="H24" s="5" t="s">
        <v>843</v>
      </c>
      <c r="I24" s="699" t="s">
        <v>2101</v>
      </c>
      <c r="J24" s="697" t="s">
        <v>504</v>
      </c>
      <c r="L24" s="5" t="s">
        <v>1622</v>
      </c>
      <c r="N24" s="5" t="s">
        <v>843</v>
      </c>
      <c r="O24" s="699" t="s">
        <v>2101</v>
      </c>
      <c r="P24" s="700"/>
      <c r="Q24" s="701"/>
      <c r="R24" s="702"/>
      <c r="S24" s="703"/>
    </row>
    <row r="25" spans="2:23" s="5" customFormat="1" ht="23.25" customHeight="1">
      <c r="B25" s="663"/>
      <c r="C25" s="704" t="s">
        <v>2102</v>
      </c>
      <c r="D25" s="663" t="s">
        <v>504</v>
      </c>
      <c r="E25" s="664"/>
      <c r="F25" s="664" t="s">
        <v>1622</v>
      </c>
      <c r="G25" s="664"/>
      <c r="H25" s="664" t="s">
        <v>843</v>
      </c>
      <c r="I25" s="705" t="s">
        <v>2101</v>
      </c>
      <c r="J25" s="663" t="s">
        <v>504</v>
      </c>
      <c r="K25" s="664"/>
      <c r="L25" s="664" t="s">
        <v>1622</v>
      </c>
      <c r="M25" s="664"/>
      <c r="N25" s="664" t="s">
        <v>843</v>
      </c>
      <c r="O25" s="705" t="s">
        <v>2101</v>
      </c>
      <c r="P25" s="706"/>
      <c r="Q25" s="707"/>
      <c r="R25" s="708"/>
      <c r="S25" s="709" t="s">
        <v>2103</v>
      </c>
    </row>
    <row r="26" spans="2:23" s="5" customFormat="1" ht="12.75" customHeight="1">
      <c r="B26" s="661"/>
      <c r="C26" s="692"/>
      <c r="D26" s="661"/>
      <c r="E26" s="662"/>
      <c r="F26" s="662"/>
      <c r="G26" s="662"/>
      <c r="H26" s="662"/>
      <c r="I26" s="692"/>
      <c r="J26" s="661"/>
      <c r="K26" s="662"/>
      <c r="L26" s="662"/>
      <c r="M26" s="662"/>
      <c r="N26" s="662"/>
      <c r="O26" s="692"/>
      <c r="P26" s="693"/>
      <c r="Q26" s="694"/>
      <c r="R26" s="695"/>
      <c r="S26" s="696"/>
    </row>
    <row r="27" spans="2:23" s="5" customFormat="1" ht="23.25" customHeight="1">
      <c r="B27" s="697"/>
      <c r="C27" s="698" t="s">
        <v>2100</v>
      </c>
      <c r="D27" s="697" t="s">
        <v>504</v>
      </c>
      <c r="F27" s="5" t="s">
        <v>1622</v>
      </c>
      <c r="H27" s="5" t="s">
        <v>843</v>
      </c>
      <c r="I27" s="699" t="s">
        <v>2101</v>
      </c>
      <c r="J27" s="697" t="s">
        <v>504</v>
      </c>
      <c r="L27" s="5" t="s">
        <v>1622</v>
      </c>
      <c r="N27" s="5" t="s">
        <v>843</v>
      </c>
      <c r="O27" s="699" t="s">
        <v>2101</v>
      </c>
      <c r="P27" s="700"/>
      <c r="Q27" s="701"/>
      <c r="R27" s="702"/>
      <c r="S27" s="703"/>
    </row>
    <row r="28" spans="2:23" s="5" customFormat="1" ht="23.25" customHeight="1">
      <c r="B28" s="663"/>
      <c r="C28" s="704" t="s">
        <v>2102</v>
      </c>
      <c r="D28" s="663" t="s">
        <v>504</v>
      </c>
      <c r="E28" s="664"/>
      <c r="F28" s="664" t="s">
        <v>1622</v>
      </c>
      <c r="G28" s="664"/>
      <c r="H28" s="664" t="s">
        <v>843</v>
      </c>
      <c r="I28" s="705" t="s">
        <v>2101</v>
      </c>
      <c r="J28" s="663" t="s">
        <v>504</v>
      </c>
      <c r="K28" s="664"/>
      <c r="L28" s="664" t="s">
        <v>1622</v>
      </c>
      <c r="M28" s="664"/>
      <c r="N28" s="664" t="s">
        <v>843</v>
      </c>
      <c r="O28" s="705" t="s">
        <v>2101</v>
      </c>
      <c r="P28" s="706"/>
      <c r="Q28" s="707"/>
      <c r="R28" s="708"/>
      <c r="S28" s="709" t="s">
        <v>2103</v>
      </c>
    </row>
    <row r="29" spans="2:23" s="5" customFormat="1" ht="12.75" customHeight="1">
      <c r="B29" s="661"/>
      <c r="C29" s="692"/>
      <c r="D29" s="661"/>
      <c r="E29" s="662"/>
      <c r="F29" s="662"/>
      <c r="G29" s="662"/>
      <c r="H29" s="662"/>
      <c r="I29" s="692"/>
      <c r="J29" s="661"/>
      <c r="K29" s="662"/>
      <c r="L29" s="662"/>
      <c r="M29" s="662"/>
      <c r="N29" s="662"/>
      <c r="O29" s="692"/>
      <c r="P29" s="693"/>
      <c r="Q29" s="694"/>
      <c r="R29" s="695"/>
      <c r="S29" s="696"/>
    </row>
    <row r="30" spans="2:23" s="5" customFormat="1" ht="23.25" customHeight="1">
      <c r="B30" s="697"/>
      <c r="C30" s="698" t="s">
        <v>2100</v>
      </c>
      <c r="D30" s="697" t="s">
        <v>504</v>
      </c>
      <c r="F30" s="5" t="s">
        <v>1622</v>
      </c>
      <c r="H30" s="5" t="s">
        <v>843</v>
      </c>
      <c r="I30" s="699" t="s">
        <v>2101</v>
      </c>
      <c r="J30" s="697" t="s">
        <v>504</v>
      </c>
      <c r="L30" s="5" t="s">
        <v>1622</v>
      </c>
      <c r="N30" s="5" t="s">
        <v>843</v>
      </c>
      <c r="O30" s="699" t="s">
        <v>2101</v>
      </c>
      <c r="P30" s="700"/>
      <c r="Q30" s="701"/>
      <c r="R30" s="702"/>
      <c r="S30" s="703"/>
    </row>
    <row r="31" spans="2:23" s="5" customFormat="1" ht="23.25" customHeight="1">
      <c r="B31" s="663"/>
      <c r="C31" s="704" t="s">
        <v>2102</v>
      </c>
      <c r="D31" s="663" t="s">
        <v>504</v>
      </c>
      <c r="E31" s="664"/>
      <c r="F31" s="664" t="s">
        <v>1622</v>
      </c>
      <c r="G31" s="664"/>
      <c r="H31" s="664" t="s">
        <v>843</v>
      </c>
      <c r="I31" s="705" t="s">
        <v>2101</v>
      </c>
      <c r="J31" s="663" t="s">
        <v>504</v>
      </c>
      <c r="K31" s="664"/>
      <c r="L31" s="664" t="s">
        <v>1622</v>
      </c>
      <c r="M31" s="664"/>
      <c r="N31" s="664" t="s">
        <v>843</v>
      </c>
      <c r="O31" s="705" t="s">
        <v>2101</v>
      </c>
      <c r="P31" s="706"/>
      <c r="Q31" s="707"/>
      <c r="R31" s="708"/>
      <c r="S31" s="709" t="s">
        <v>2103</v>
      </c>
    </row>
    <row r="32" spans="2:23" s="5" customFormat="1" ht="12.75" customHeight="1">
      <c r="B32" s="661"/>
      <c r="C32" s="692"/>
      <c r="D32" s="661"/>
      <c r="E32" s="662"/>
      <c r="F32" s="662"/>
      <c r="G32" s="662"/>
      <c r="H32" s="662"/>
      <c r="I32" s="692"/>
      <c r="J32" s="661"/>
      <c r="K32" s="662"/>
      <c r="L32" s="662"/>
      <c r="M32" s="662"/>
      <c r="N32" s="662"/>
      <c r="O32" s="692"/>
      <c r="P32" s="693"/>
      <c r="Q32" s="694"/>
      <c r="R32" s="695"/>
      <c r="S32" s="696"/>
    </row>
    <row r="33" spans="2:19" s="5" customFormat="1" ht="23.25" customHeight="1">
      <c r="B33" s="697"/>
      <c r="C33" s="698" t="s">
        <v>2100</v>
      </c>
      <c r="D33" s="697" t="s">
        <v>504</v>
      </c>
      <c r="F33" s="5" t="s">
        <v>1622</v>
      </c>
      <c r="H33" s="5" t="s">
        <v>843</v>
      </c>
      <c r="I33" s="699" t="s">
        <v>2101</v>
      </c>
      <c r="J33" s="697" t="s">
        <v>504</v>
      </c>
      <c r="L33" s="5" t="s">
        <v>1622</v>
      </c>
      <c r="N33" s="5" t="s">
        <v>843</v>
      </c>
      <c r="O33" s="699" t="s">
        <v>2101</v>
      </c>
      <c r="P33" s="700"/>
      <c r="Q33" s="701"/>
      <c r="R33" s="702"/>
      <c r="S33" s="703"/>
    </row>
    <row r="34" spans="2:19" s="5" customFormat="1" ht="23.25" customHeight="1">
      <c r="B34" s="663"/>
      <c r="C34" s="704" t="s">
        <v>2102</v>
      </c>
      <c r="D34" s="663" t="s">
        <v>504</v>
      </c>
      <c r="E34" s="664"/>
      <c r="F34" s="664" t="s">
        <v>1622</v>
      </c>
      <c r="G34" s="664"/>
      <c r="H34" s="664" t="s">
        <v>843</v>
      </c>
      <c r="I34" s="705" t="s">
        <v>2101</v>
      </c>
      <c r="J34" s="663" t="s">
        <v>504</v>
      </c>
      <c r="K34" s="664"/>
      <c r="L34" s="664" t="s">
        <v>1622</v>
      </c>
      <c r="M34" s="664"/>
      <c r="N34" s="664" t="s">
        <v>843</v>
      </c>
      <c r="O34" s="705" t="s">
        <v>2101</v>
      </c>
      <c r="P34" s="706"/>
      <c r="Q34" s="707"/>
      <c r="R34" s="708"/>
      <c r="S34" s="709" t="s">
        <v>2103</v>
      </c>
    </row>
    <row r="35" spans="2:19" s="5" customFormat="1" ht="12.75" customHeight="1">
      <c r="B35" s="661"/>
      <c r="C35" s="692"/>
      <c r="D35" s="661"/>
      <c r="E35" s="662"/>
      <c r="F35" s="662"/>
      <c r="G35" s="662"/>
      <c r="H35" s="662"/>
      <c r="I35" s="692"/>
      <c r="J35" s="661"/>
      <c r="K35" s="662"/>
      <c r="L35" s="662"/>
      <c r="M35" s="662"/>
      <c r="N35" s="662"/>
      <c r="O35" s="692"/>
      <c r="P35" s="693"/>
      <c r="Q35" s="694"/>
      <c r="R35" s="695"/>
      <c r="S35" s="696"/>
    </row>
    <row r="36" spans="2:19" s="5" customFormat="1" ht="23.25" customHeight="1">
      <c r="B36" s="697"/>
      <c r="C36" s="698" t="s">
        <v>2100</v>
      </c>
      <c r="D36" s="697" t="s">
        <v>504</v>
      </c>
      <c r="F36" s="5" t="s">
        <v>1622</v>
      </c>
      <c r="H36" s="5" t="s">
        <v>843</v>
      </c>
      <c r="I36" s="699" t="s">
        <v>2101</v>
      </c>
      <c r="J36" s="697" t="s">
        <v>504</v>
      </c>
      <c r="L36" s="5" t="s">
        <v>1622</v>
      </c>
      <c r="N36" s="5" t="s">
        <v>843</v>
      </c>
      <c r="O36" s="699" t="s">
        <v>2101</v>
      </c>
      <c r="P36" s="700"/>
      <c r="Q36" s="701"/>
      <c r="R36" s="702"/>
      <c r="S36" s="703"/>
    </row>
    <row r="37" spans="2:19" s="5" customFormat="1" ht="23.25" customHeight="1">
      <c r="B37" s="663"/>
      <c r="C37" s="704" t="s">
        <v>2102</v>
      </c>
      <c r="D37" s="663" t="s">
        <v>504</v>
      </c>
      <c r="E37" s="664"/>
      <c r="F37" s="664" t="s">
        <v>1622</v>
      </c>
      <c r="G37" s="664"/>
      <c r="H37" s="664" t="s">
        <v>843</v>
      </c>
      <c r="I37" s="705" t="s">
        <v>2101</v>
      </c>
      <c r="J37" s="663" t="s">
        <v>504</v>
      </c>
      <c r="K37" s="664"/>
      <c r="L37" s="664" t="s">
        <v>1622</v>
      </c>
      <c r="M37" s="664"/>
      <c r="N37" s="664" t="s">
        <v>843</v>
      </c>
      <c r="O37" s="705" t="s">
        <v>2101</v>
      </c>
      <c r="P37" s="706"/>
      <c r="Q37" s="707"/>
      <c r="R37" s="708"/>
      <c r="S37" s="709" t="s">
        <v>2103</v>
      </c>
    </row>
    <row r="38" spans="2:19" s="5" customFormat="1" ht="12.75" customHeight="1">
      <c r="B38" s="661"/>
      <c r="C38" s="692"/>
      <c r="D38" s="661"/>
      <c r="E38" s="662"/>
      <c r="F38" s="662"/>
      <c r="G38" s="662"/>
      <c r="H38" s="662"/>
      <c r="I38" s="692"/>
      <c r="J38" s="661"/>
      <c r="K38" s="662"/>
      <c r="L38" s="662"/>
      <c r="M38" s="662"/>
      <c r="N38" s="662"/>
      <c r="O38" s="692"/>
      <c r="P38" s="693"/>
      <c r="Q38" s="694"/>
      <c r="R38" s="695"/>
      <c r="S38" s="696"/>
    </row>
    <row r="39" spans="2:19" s="5" customFormat="1" ht="23.25" customHeight="1">
      <c r="B39" s="697"/>
      <c r="C39" s="698" t="s">
        <v>2100</v>
      </c>
      <c r="D39" s="697" t="s">
        <v>504</v>
      </c>
      <c r="F39" s="5" t="s">
        <v>1622</v>
      </c>
      <c r="H39" s="5" t="s">
        <v>843</v>
      </c>
      <c r="I39" s="699" t="s">
        <v>2101</v>
      </c>
      <c r="J39" s="697" t="s">
        <v>504</v>
      </c>
      <c r="L39" s="5" t="s">
        <v>1622</v>
      </c>
      <c r="N39" s="5" t="s">
        <v>843</v>
      </c>
      <c r="O39" s="699" t="s">
        <v>2101</v>
      </c>
      <c r="P39" s="700"/>
      <c r="Q39" s="701"/>
      <c r="R39" s="702"/>
      <c r="S39" s="703"/>
    </row>
    <row r="40" spans="2:19" s="5" customFormat="1" ht="23.25" customHeight="1">
      <c r="B40" s="663"/>
      <c r="C40" s="704" t="s">
        <v>2102</v>
      </c>
      <c r="D40" s="663" t="s">
        <v>504</v>
      </c>
      <c r="E40" s="664"/>
      <c r="F40" s="664" t="s">
        <v>1622</v>
      </c>
      <c r="G40" s="664"/>
      <c r="H40" s="664" t="s">
        <v>843</v>
      </c>
      <c r="I40" s="705" t="s">
        <v>2101</v>
      </c>
      <c r="J40" s="663" t="s">
        <v>504</v>
      </c>
      <c r="K40" s="664"/>
      <c r="L40" s="664" t="s">
        <v>1622</v>
      </c>
      <c r="M40" s="664"/>
      <c r="N40" s="664" t="s">
        <v>843</v>
      </c>
      <c r="O40" s="705" t="s">
        <v>2101</v>
      </c>
      <c r="P40" s="706"/>
      <c r="Q40" s="707"/>
      <c r="R40" s="708"/>
      <c r="S40" s="709" t="s">
        <v>2103</v>
      </c>
    </row>
    <row r="41" spans="2:19" s="6" customFormat="1" ht="18" customHeight="1">
      <c r="B41" s="8" t="s">
        <v>2104</v>
      </c>
      <c r="C41" s="8"/>
    </row>
    <row r="42" spans="2:19" s="5" customFormat="1" ht="18" customHeight="1">
      <c r="B42" s="3651" t="s">
        <v>2105</v>
      </c>
      <c r="C42" s="3651"/>
      <c r="D42" s="3651"/>
      <c r="E42" s="3651"/>
      <c r="F42" s="3651"/>
      <c r="G42" s="3651"/>
      <c r="H42" s="3651"/>
      <c r="I42" s="3651"/>
      <c r="J42" s="3651"/>
      <c r="K42" s="3651"/>
      <c r="L42" s="3651"/>
      <c r="M42" s="3651"/>
      <c r="N42" s="3651"/>
      <c r="O42" s="3651"/>
      <c r="P42" s="3651"/>
      <c r="Q42" s="3651"/>
      <c r="R42" s="3651"/>
      <c r="S42" s="3651"/>
    </row>
    <row r="43" spans="2:19" s="5" customFormat="1" ht="21.75" customHeight="1"/>
    <row r="44" spans="2:19" s="5" customFormat="1" ht="5.0999999999999996" customHeight="1"/>
    <row r="45" spans="2:19" s="5" customFormat="1" ht="21.75" customHeight="1"/>
  </sheetData>
  <mergeCells count="16">
    <mergeCell ref="B42:S42"/>
    <mergeCell ref="P10:P11"/>
    <mergeCell ref="Q10:S10"/>
    <mergeCell ref="Q11:S11"/>
    <mergeCell ref="Q12:S12"/>
    <mergeCell ref="Q13:S13"/>
    <mergeCell ref="B19:C19"/>
    <mergeCell ref="D19:I19"/>
    <mergeCell ref="J19:O19"/>
    <mergeCell ref="R19:S19"/>
    <mergeCell ref="B9:S9"/>
    <mergeCell ref="B2:I2"/>
    <mergeCell ref="Q2:S2"/>
    <mergeCell ref="B4:S4"/>
    <mergeCell ref="B7:I7"/>
    <mergeCell ref="B8:I8"/>
  </mergeCells>
  <phoneticPr fontId="1"/>
  <dataValidations count="2">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31FD2E2E-8A8E-4FC4-A6F5-ECF5CDDA2C2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6AD502FF-BEC9-4945-96CD-47790A49082E}"/>
  </dataValidations>
  <pageMargins left="0.7" right="0.7" top="0.75" bottom="0.75" header="0.3" footer="0.3"/>
  <pageSetup paperSize="9" scale="8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Q3"/>
  <sheetViews>
    <sheetView workbookViewId="0">
      <selection activeCell="E28" sqref="E28"/>
    </sheetView>
  </sheetViews>
  <sheetFormatPr defaultRowHeight="18.75"/>
  <cols>
    <col min="2" max="2" width="5.125" customWidth="1"/>
    <col min="3" max="3" width="4.75" customWidth="1"/>
    <col min="5" max="5" width="20.625" customWidth="1"/>
    <col min="6" max="6" width="4.25" customWidth="1"/>
    <col min="7" max="7" width="17.25" bestFit="1" customWidth="1"/>
  </cols>
  <sheetData>
    <row r="1" spans="1:17">
      <c r="A1" s="2">
        <v>114332</v>
      </c>
      <c r="B1" t="s">
        <v>27</v>
      </c>
      <c r="C1" t="s">
        <v>3045</v>
      </c>
      <c r="D1" t="s">
        <v>3046</v>
      </c>
      <c r="E1" t="s">
        <v>3578</v>
      </c>
      <c r="F1" t="s">
        <v>3047</v>
      </c>
      <c r="G1" t="s">
        <v>3579</v>
      </c>
      <c r="H1" t="s">
        <v>3580</v>
      </c>
      <c r="I1" t="s">
        <v>3581</v>
      </c>
      <c r="J1" t="s">
        <v>3582</v>
      </c>
      <c r="K1" t="s">
        <v>3583</v>
      </c>
      <c r="L1" t="s">
        <v>3584</v>
      </c>
      <c r="M1" t="s">
        <v>3585</v>
      </c>
      <c r="N1" t="s">
        <v>3586</v>
      </c>
      <c r="O1" t="s">
        <v>3587</v>
      </c>
      <c r="P1" t="s">
        <v>28</v>
      </c>
      <c r="Q1" t="s">
        <v>3175</v>
      </c>
    </row>
    <row r="2" spans="1:17">
      <c r="A2" s="2">
        <v>812497</v>
      </c>
      <c r="B2" t="s">
        <v>22</v>
      </c>
      <c r="C2" t="s">
        <v>3045</v>
      </c>
      <c r="D2" t="s">
        <v>3046</v>
      </c>
      <c r="E2" t="s">
        <v>3578</v>
      </c>
      <c r="F2" t="s">
        <v>3047</v>
      </c>
      <c r="G2" t="s">
        <v>3588</v>
      </c>
      <c r="H2" t="s">
        <v>3589</v>
      </c>
      <c r="I2" t="s">
        <v>3590</v>
      </c>
      <c r="J2" t="s">
        <v>3591</v>
      </c>
      <c r="K2" t="s">
        <v>3592</v>
      </c>
      <c r="L2" t="s">
        <v>3593</v>
      </c>
      <c r="M2" t="s">
        <v>3594</v>
      </c>
      <c r="N2" t="s">
        <v>3595</v>
      </c>
      <c r="O2" t="s">
        <v>3587</v>
      </c>
      <c r="P2" t="s">
        <v>33</v>
      </c>
      <c r="Q2" t="s">
        <v>3175</v>
      </c>
    </row>
    <row r="3" spans="1:17">
      <c r="A3">
        <v>812497</v>
      </c>
      <c r="B3" t="s">
        <v>22</v>
      </c>
      <c r="C3" t="s">
        <v>3045</v>
      </c>
      <c r="D3" t="s">
        <v>3046</v>
      </c>
      <c r="E3" t="s">
        <v>3578</v>
      </c>
      <c r="F3" t="s">
        <v>3047</v>
      </c>
      <c r="G3" t="s">
        <v>3588</v>
      </c>
      <c r="H3" t="s">
        <v>3589</v>
      </c>
      <c r="I3" t="s">
        <v>3590</v>
      </c>
      <c r="J3" t="s">
        <v>3591</v>
      </c>
      <c r="K3" t="s">
        <v>3592</v>
      </c>
      <c r="L3" t="s">
        <v>3593</v>
      </c>
      <c r="M3" t="s">
        <v>3594</v>
      </c>
      <c r="N3" t="s">
        <v>3595</v>
      </c>
      <c r="O3" t="s">
        <v>3587</v>
      </c>
      <c r="P3" t="s">
        <v>33</v>
      </c>
      <c r="Q3" t="s">
        <v>3175</v>
      </c>
    </row>
  </sheetData>
  <phoneticPr fontId="1"/>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440C3-8353-422E-A1E1-D1D2FECD290E}">
  <sheetPr>
    <tabColor rgb="FFC7A1E3"/>
  </sheetPr>
  <dimension ref="B2:I29"/>
  <sheetViews>
    <sheetView zoomScaleNormal="100" workbookViewId="0">
      <selection activeCell="E13" sqref="E13:F13"/>
    </sheetView>
  </sheetViews>
  <sheetFormatPr defaultRowHeight="13.5"/>
  <cols>
    <col min="1" max="1" width="1.25" style="5" customWidth="1"/>
    <col min="2" max="2" width="14.5" style="5" customWidth="1"/>
    <col min="3" max="3" width="13.625" style="5" customWidth="1"/>
    <col min="4" max="4" width="15.625" style="5" customWidth="1"/>
    <col min="5" max="5" width="18.25" style="5" customWidth="1"/>
    <col min="6" max="6" width="11" style="5" customWidth="1"/>
    <col min="7" max="7" width="1.25" style="5" customWidth="1"/>
    <col min="8" max="256" width="9" style="5"/>
    <col min="257" max="257" width="1.25" style="5" customWidth="1"/>
    <col min="258" max="258" width="14.5" style="5" customWidth="1"/>
    <col min="259" max="259" width="13.625" style="5" customWidth="1"/>
    <col min="260" max="260" width="15.625" style="5" customWidth="1"/>
    <col min="261" max="261" width="18.25" style="5" customWidth="1"/>
    <col min="262" max="262" width="11" style="5" customWidth="1"/>
    <col min="263" max="263" width="1.25" style="5" customWidth="1"/>
    <col min="264" max="512" width="9" style="5"/>
    <col min="513" max="513" width="1.25" style="5" customWidth="1"/>
    <col min="514" max="514" width="14.5" style="5" customWidth="1"/>
    <col min="515" max="515" width="13.625" style="5" customWidth="1"/>
    <col min="516" max="516" width="15.625" style="5" customWidth="1"/>
    <col min="517" max="517" width="18.25" style="5" customWidth="1"/>
    <col min="518" max="518" width="11" style="5" customWidth="1"/>
    <col min="519" max="519" width="1.25" style="5" customWidth="1"/>
    <col min="520" max="768" width="9" style="5"/>
    <col min="769" max="769" width="1.25" style="5" customWidth="1"/>
    <col min="770" max="770" width="14.5" style="5" customWidth="1"/>
    <col min="771" max="771" width="13.625" style="5" customWidth="1"/>
    <col min="772" max="772" width="15.625" style="5" customWidth="1"/>
    <col min="773" max="773" width="18.25" style="5" customWidth="1"/>
    <col min="774" max="774" width="11" style="5" customWidth="1"/>
    <col min="775" max="775" width="1.25" style="5" customWidth="1"/>
    <col min="776" max="1024" width="9" style="5"/>
    <col min="1025" max="1025" width="1.25" style="5" customWidth="1"/>
    <col min="1026" max="1026" width="14.5" style="5" customWidth="1"/>
    <col min="1027" max="1027" width="13.625" style="5" customWidth="1"/>
    <col min="1028" max="1028" width="15.625" style="5" customWidth="1"/>
    <col min="1029" max="1029" width="18.25" style="5" customWidth="1"/>
    <col min="1030" max="1030" width="11" style="5" customWidth="1"/>
    <col min="1031" max="1031" width="1.25" style="5" customWidth="1"/>
    <col min="1032" max="1280" width="9" style="5"/>
    <col min="1281" max="1281" width="1.25" style="5" customWidth="1"/>
    <col min="1282" max="1282" width="14.5" style="5" customWidth="1"/>
    <col min="1283" max="1283" width="13.625" style="5" customWidth="1"/>
    <col min="1284" max="1284" width="15.625" style="5" customWidth="1"/>
    <col min="1285" max="1285" width="18.25" style="5" customWidth="1"/>
    <col min="1286" max="1286" width="11" style="5" customWidth="1"/>
    <col min="1287" max="1287" width="1.25" style="5" customWidth="1"/>
    <col min="1288" max="1536" width="9" style="5"/>
    <col min="1537" max="1537" width="1.25" style="5" customWidth="1"/>
    <col min="1538" max="1538" width="14.5" style="5" customWidth="1"/>
    <col min="1539" max="1539" width="13.625" style="5" customWidth="1"/>
    <col min="1540" max="1540" width="15.625" style="5" customWidth="1"/>
    <col min="1541" max="1541" width="18.25" style="5" customWidth="1"/>
    <col min="1542" max="1542" width="11" style="5" customWidth="1"/>
    <col min="1543" max="1543" width="1.25" style="5" customWidth="1"/>
    <col min="1544" max="1792" width="9" style="5"/>
    <col min="1793" max="1793" width="1.25" style="5" customWidth="1"/>
    <col min="1794" max="1794" width="14.5" style="5" customWidth="1"/>
    <col min="1795" max="1795" width="13.625" style="5" customWidth="1"/>
    <col min="1796" max="1796" width="15.625" style="5" customWidth="1"/>
    <col min="1797" max="1797" width="18.25" style="5" customWidth="1"/>
    <col min="1798" max="1798" width="11" style="5" customWidth="1"/>
    <col min="1799" max="1799" width="1.25" style="5" customWidth="1"/>
    <col min="1800" max="2048" width="9" style="5"/>
    <col min="2049" max="2049" width="1.25" style="5" customWidth="1"/>
    <col min="2050" max="2050" width="14.5" style="5" customWidth="1"/>
    <col min="2051" max="2051" width="13.625" style="5" customWidth="1"/>
    <col min="2052" max="2052" width="15.625" style="5" customWidth="1"/>
    <col min="2053" max="2053" width="18.25" style="5" customWidth="1"/>
    <col min="2054" max="2054" width="11" style="5" customWidth="1"/>
    <col min="2055" max="2055" width="1.25" style="5" customWidth="1"/>
    <col min="2056" max="2304" width="9" style="5"/>
    <col min="2305" max="2305" width="1.25" style="5" customWidth="1"/>
    <col min="2306" max="2306" width="14.5" style="5" customWidth="1"/>
    <col min="2307" max="2307" width="13.625" style="5" customWidth="1"/>
    <col min="2308" max="2308" width="15.625" style="5" customWidth="1"/>
    <col min="2309" max="2309" width="18.25" style="5" customWidth="1"/>
    <col min="2310" max="2310" width="11" style="5" customWidth="1"/>
    <col min="2311" max="2311" width="1.25" style="5" customWidth="1"/>
    <col min="2312" max="2560" width="9" style="5"/>
    <col min="2561" max="2561" width="1.25" style="5" customWidth="1"/>
    <col min="2562" max="2562" width="14.5" style="5" customWidth="1"/>
    <col min="2563" max="2563" width="13.625" style="5" customWidth="1"/>
    <col min="2564" max="2564" width="15.625" style="5" customWidth="1"/>
    <col min="2565" max="2565" width="18.25" style="5" customWidth="1"/>
    <col min="2566" max="2566" width="11" style="5" customWidth="1"/>
    <col min="2567" max="2567" width="1.25" style="5" customWidth="1"/>
    <col min="2568" max="2816" width="9" style="5"/>
    <col min="2817" max="2817" width="1.25" style="5" customWidth="1"/>
    <col min="2818" max="2818" width="14.5" style="5" customWidth="1"/>
    <col min="2819" max="2819" width="13.625" style="5" customWidth="1"/>
    <col min="2820" max="2820" width="15.625" style="5" customWidth="1"/>
    <col min="2821" max="2821" width="18.25" style="5" customWidth="1"/>
    <col min="2822" max="2822" width="11" style="5" customWidth="1"/>
    <col min="2823" max="2823" width="1.25" style="5" customWidth="1"/>
    <col min="2824" max="3072" width="9" style="5"/>
    <col min="3073" max="3073" width="1.25" style="5" customWidth="1"/>
    <col min="3074" max="3074" width="14.5" style="5" customWidth="1"/>
    <col min="3075" max="3075" width="13.625" style="5" customWidth="1"/>
    <col min="3076" max="3076" width="15.625" style="5" customWidth="1"/>
    <col min="3077" max="3077" width="18.25" style="5" customWidth="1"/>
    <col min="3078" max="3078" width="11" style="5" customWidth="1"/>
    <col min="3079" max="3079" width="1.25" style="5" customWidth="1"/>
    <col min="3080" max="3328" width="9" style="5"/>
    <col min="3329" max="3329" width="1.25" style="5" customWidth="1"/>
    <col min="3330" max="3330" width="14.5" style="5" customWidth="1"/>
    <col min="3331" max="3331" width="13.625" style="5" customWidth="1"/>
    <col min="3332" max="3332" width="15.625" style="5" customWidth="1"/>
    <col min="3333" max="3333" width="18.25" style="5" customWidth="1"/>
    <col min="3334" max="3334" width="11" style="5" customWidth="1"/>
    <col min="3335" max="3335" width="1.25" style="5" customWidth="1"/>
    <col min="3336" max="3584" width="9" style="5"/>
    <col min="3585" max="3585" width="1.25" style="5" customWidth="1"/>
    <col min="3586" max="3586" width="14.5" style="5" customWidth="1"/>
    <col min="3587" max="3587" width="13.625" style="5" customWidth="1"/>
    <col min="3588" max="3588" width="15.625" style="5" customWidth="1"/>
    <col min="3589" max="3589" width="18.25" style="5" customWidth="1"/>
    <col min="3590" max="3590" width="11" style="5" customWidth="1"/>
    <col min="3591" max="3591" width="1.25" style="5" customWidth="1"/>
    <col min="3592" max="3840" width="9" style="5"/>
    <col min="3841" max="3841" width="1.25" style="5" customWidth="1"/>
    <col min="3842" max="3842" width="14.5" style="5" customWidth="1"/>
    <col min="3843" max="3843" width="13.625" style="5" customWidth="1"/>
    <col min="3844" max="3844" width="15.625" style="5" customWidth="1"/>
    <col min="3845" max="3845" width="18.25" style="5" customWidth="1"/>
    <col min="3846" max="3846" width="11" style="5" customWidth="1"/>
    <col min="3847" max="3847" width="1.25" style="5" customWidth="1"/>
    <col min="3848" max="4096" width="9" style="5"/>
    <col min="4097" max="4097" width="1.25" style="5" customWidth="1"/>
    <col min="4098" max="4098" width="14.5" style="5" customWidth="1"/>
    <col min="4099" max="4099" width="13.625" style="5" customWidth="1"/>
    <col min="4100" max="4100" width="15.625" style="5" customWidth="1"/>
    <col min="4101" max="4101" width="18.25" style="5" customWidth="1"/>
    <col min="4102" max="4102" width="11" style="5" customWidth="1"/>
    <col min="4103" max="4103" width="1.25" style="5" customWidth="1"/>
    <col min="4104" max="4352" width="9" style="5"/>
    <col min="4353" max="4353" width="1.25" style="5" customWidth="1"/>
    <col min="4354" max="4354" width="14.5" style="5" customWidth="1"/>
    <col min="4355" max="4355" width="13.625" style="5" customWidth="1"/>
    <col min="4356" max="4356" width="15.625" style="5" customWidth="1"/>
    <col min="4357" max="4357" width="18.25" style="5" customWidth="1"/>
    <col min="4358" max="4358" width="11" style="5" customWidth="1"/>
    <col min="4359" max="4359" width="1.25" style="5" customWidth="1"/>
    <col min="4360" max="4608" width="9" style="5"/>
    <col min="4609" max="4609" width="1.25" style="5" customWidth="1"/>
    <col min="4610" max="4610" width="14.5" style="5" customWidth="1"/>
    <col min="4611" max="4611" width="13.625" style="5" customWidth="1"/>
    <col min="4612" max="4612" width="15.625" style="5" customWidth="1"/>
    <col min="4613" max="4613" width="18.25" style="5" customWidth="1"/>
    <col min="4614" max="4614" width="11" style="5" customWidth="1"/>
    <col min="4615" max="4615" width="1.25" style="5" customWidth="1"/>
    <col min="4616" max="4864" width="9" style="5"/>
    <col min="4865" max="4865" width="1.25" style="5" customWidth="1"/>
    <col min="4866" max="4866" width="14.5" style="5" customWidth="1"/>
    <col min="4867" max="4867" width="13.625" style="5" customWidth="1"/>
    <col min="4868" max="4868" width="15.625" style="5" customWidth="1"/>
    <col min="4869" max="4869" width="18.25" style="5" customWidth="1"/>
    <col min="4870" max="4870" width="11" style="5" customWidth="1"/>
    <col min="4871" max="4871" width="1.25" style="5" customWidth="1"/>
    <col min="4872" max="5120" width="9" style="5"/>
    <col min="5121" max="5121" width="1.25" style="5" customWidth="1"/>
    <col min="5122" max="5122" width="14.5" style="5" customWidth="1"/>
    <col min="5123" max="5123" width="13.625" style="5" customWidth="1"/>
    <col min="5124" max="5124" width="15.625" style="5" customWidth="1"/>
    <col min="5125" max="5125" width="18.25" style="5" customWidth="1"/>
    <col min="5126" max="5126" width="11" style="5" customWidth="1"/>
    <col min="5127" max="5127" width="1.25" style="5" customWidth="1"/>
    <col min="5128" max="5376" width="9" style="5"/>
    <col min="5377" max="5377" width="1.25" style="5" customWidth="1"/>
    <col min="5378" max="5378" width="14.5" style="5" customWidth="1"/>
    <col min="5379" max="5379" width="13.625" style="5" customWidth="1"/>
    <col min="5380" max="5380" width="15.625" style="5" customWidth="1"/>
    <col min="5381" max="5381" width="18.25" style="5" customWidth="1"/>
    <col min="5382" max="5382" width="11" style="5" customWidth="1"/>
    <col min="5383" max="5383" width="1.25" style="5" customWidth="1"/>
    <col min="5384" max="5632" width="9" style="5"/>
    <col min="5633" max="5633" width="1.25" style="5" customWidth="1"/>
    <col min="5634" max="5634" width="14.5" style="5" customWidth="1"/>
    <col min="5635" max="5635" width="13.625" style="5" customWidth="1"/>
    <col min="5636" max="5636" width="15.625" style="5" customWidth="1"/>
    <col min="5637" max="5637" width="18.25" style="5" customWidth="1"/>
    <col min="5638" max="5638" width="11" style="5" customWidth="1"/>
    <col min="5639" max="5639" width="1.25" style="5" customWidth="1"/>
    <col min="5640" max="5888" width="9" style="5"/>
    <col min="5889" max="5889" width="1.25" style="5" customWidth="1"/>
    <col min="5890" max="5890" width="14.5" style="5" customWidth="1"/>
    <col min="5891" max="5891" width="13.625" style="5" customWidth="1"/>
    <col min="5892" max="5892" width="15.625" style="5" customWidth="1"/>
    <col min="5893" max="5893" width="18.25" style="5" customWidth="1"/>
    <col min="5894" max="5894" width="11" style="5" customWidth="1"/>
    <col min="5895" max="5895" width="1.25" style="5" customWidth="1"/>
    <col min="5896" max="6144" width="9" style="5"/>
    <col min="6145" max="6145" width="1.25" style="5" customWidth="1"/>
    <col min="6146" max="6146" width="14.5" style="5" customWidth="1"/>
    <col min="6147" max="6147" width="13.625" style="5" customWidth="1"/>
    <col min="6148" max="6148" width="15.625" style="5" customWidth="1"/>
    <col min="6149" max="6149" width="18.25" style="5" customWidth="1"/>
    <col min="6150" max="6150" width="11" style="5" customWidth="1"/>
    <col min="6151" max="6151" width="1.25" style="5" customWidth="1"/>
    <col min="6152" max="6400" width="9" style="5"/>
    <col min="6401" max="6401" width="1.25" style="5" customWidth="1"/>
    <col min="6402" max="6402" width="14.5" style="5" customWidth="1"/>
    <col min="6403" max="6403" width="13.625" style="5" customWidth="1"/>
    <col min="6404" max="6404" width="15.625" style="5" customWidth="1"/>
    <col min="6405" max="6405" width="18.25" style="5" customWidth="1"/>
    <col min="6406" max="6406" width="11" style="5" customWidth="1"/>
    <col min="6407" max="6407" width="1.25" style="5" customWidth="1"/>
    <col min="6408" max="6656" width="9" style="5"/>
    <col min="6657" max="6657" width="1.25" style="5" customWidth="1"/>
    <col min="6658" max="6658" width="14.5" style="5" customWidth="1"/>
    <col min="6659" max="6659" width="13.625" style="5" customWidth="1"/>
    <col min="6660" max="6660" width="15.625" style="5" customWidth="1"/>
    <col min="6661" max="6661" width="18.25" style="5" customWidth="1"/>
    <col min="6662" max="6662" width="11" style="5" customWidth="1"/>
    <col min="6663" max="6663" width="1.25" style="5" customWidth="1"/>
    <col min="6664" max="6912" width="9" style="5"/>
    <col min="6913" max="6913" width="1.25" style="5" customWidth="1"/>
    <col min="6914" max="6914" width="14.5" style="5" customWidth="1"/>
    <col min="6915" max="6915" width="13.625" style="5" customWidth="1"/>
    <col min="6916" max="6916" width="15.625" style="5" customWidth="1"/>
    <col min="6917" max="6917" width="18.25" style="5" customWidth="1"/>
    <col min="6918" max="6918" width="11" style="5" customWidth="1"/>
    <col min="6919" max="6919" width="1.25" style="5" customWidth="1"/>
    <col min="6920" max="7168" width="9" style="5"/>
    <col min="7169" max="7169" width="1.25" style="5" customWidth="1"/>
    <col min="7170" max="7170" width="14.5" style="5" customWidth="1"/>
    <col min="7171" max="7171" width="13.625" style="5" customWidth="1"/>
    <col min="7172" max="7172" width="15.625" style="5" customWidth="1"/>
    <col min="7173" max="7173" width="18.25" style="5" customWidth="1"/>
    <col min="7174" max="7174" width="11" style="5" customWidth="1"/>
    <col min="7175" max="7175" width="1.25" style="5" customWidth="1"/>
    <col min="7176" max="7424" width="9" style="5"/>
    <col min="7425" max="7425" width="1.25" style="5" customWidth="1"/>
    <col min="7426" max="7426" width="14.5" style="5" customWidth="1"/>
    <col min="7427" max="7427" width="13.625" style="5" customWidth="1"/>
    <col min="7428" max="7428" width="15.625" style="5" customWidth="1"/>
    <col min="7429" max="7429" width="18.25" style="5" customWidth="1"/>
    <col min="7430" max="7430" width="11" style="5" customWidth="1"/>
    <col min="7431" max="7431" width="1.25" style="5" customWidth="1"/>
    <col min="7432" max="7680" width="9" style="5"/>
    <col min="7681" max="7681" width="1.25" style="5" customWidth="1"/>
    <col min="7682" max="7682" width="14.5" style="5" customWidth="1"/>
    <col min="7683" max="7683" width="13.625" style="5" customWidth="1"/>
    <col min="7684" max="7684" width="15.625" style="5" customWidth="1"/>
    <col min="7685" max="7685" width="18.25" style="5" customWidth="1"/>
    <col min="7686" max="7686" width="11" style="5" customWidth="1"/>
    <col min="7687" max="7687" width="1.25" style="5" customWidth="1"/>
    <col min="7688" max="7936" width="9" style="5"/>
    <col min="7937" max="7937" width="1.25" style="5" customWidth="1"/>
    <col min="7938" max="7938" width="14.5" style="5" customWidth="1"/>
    <col min="7939" max="7939" width="13.625" style="5" customWidth="1"/>
    <col min="7940" max="7940" width="15.625" style="5" customWidth="1"/>
    <col min="7941" max="7941" width="18.25" style="5" customWidth="1"/>
    <col min="7942" max="7942" width="11" style="5" customWidth="1"/>
    <col min="7943" max="7943" width="1.25" style="5" customWidth="1"/>
    <col min="7944" max="8192" width="9" style="5"/>
    <col min="8193" max="8193" width="1.25" style="5" customWidth="1"/>
    <col min="8194" max="8194" width="14.5" style="5" customWidth="1"/>
    <col min="8195" max="8195" width="13.625" style="5" customWidth="1"/>
    <col min="8196" max="8196" width="15.625" style="5" customWidth="1"/>
    <col min="8197" max="8197" width="18.25" style="5" customWidth="1"/>
    <col min="8198" max="8198" width="11" style="5" customWidth="1"/>
    <col min="8199" max="8199" width="1.25" style="5" customWidth="1"/>
    <col min="8200" max="8448" width="9" style="5"/>
    <col min="8449" max="8449" width="1.25" style="5" customWidth="1"/>
    <col min="8450" max="8450" width="14.5" style="5" customWidth="1"/>
    <col min="8451" max="8451" width="13.625" style="5" customWidth="1"/>
    <col min="8452" max="8452" width="15.625" style="5" customWidth="1"/>
    <col min="8453" max="8453" width="18.25" style="5" customWidth="1"/>
    <col min="8454" max="8454" width="11" style="5" customWidth="1"/>
    <col min="8455" max="8455" width="1.25" style="5" customWidth="1"/>
    <col min="8456" max="8704" width="9" style="5"/>
    <col min="8705" max="8705" width="1.25" style="5" customWidth="1"/>
    <col min="8706" max="8706" width="14.5" style="5" customWidth="1"/>
    <col min="8707" max="8707" width="13.625" style="5" customWidth="1"/>
    <col min="8708" max="8708" width="15.625" style="5" customWidth="1"/>
    <col min="8709" max="8709" width="18.25" style="5" customWidth="1"/>
    <col min="8710" max="8710" width="11" style="5" customWidth="1"/>
    <col min="8711" max="8711" width="1.25" style="5" customWidth="1"/>
    <col min="8712" max="8960" width="9" style="5"/>
    <col min="8961" max="8961" width="1.25" style="5" customWidth="1"/>
    <col min="8962" max="8962" width="14.5" style="5" customWidth="1"/>
    <col min="8963" max="8963" width="13.625" style="5" customWidth="1"/>
    <col min="8964" max="8964" width="15.625" style="5" customWidth="1"/>
    <col min="8965" max="8965" width="18.25" style="5" customWidth="1"/>
    <col min="8966" max="8966" width="11" style="5" customWidth="1"/>
    <col min="8967" max="8967" width="1.25" style="5" customWidth="1"/>
    <col min="8968" max="9216" width="9" style="5"/>
    <col min="9217" max="9217" width="1.25" style="5" customWidth="1"/>
    <col min="9218" max="9218" width="14.5" style="5" customWidth="1"/>
    <col min="9219" max="9219" width="13.625" style="5" customWidth="1"/>
    <col min="9220" max="9220" width="15.625" style="5" customWidth="1"/>
    <col min="9221" max="9221" width="18.25" style="5" customWidth="1"/>
    <col min="9222" max="9222" width="11" style="5" customWidth="1"/>
    <col min="9223" max="9223" width="1.25" style="5" customWidth="1"/>
    <col min="9224" max="9472" width="9" style="5"/>
    <col min="9473" max="9473" width="1.25" style="5" customWidth="1"/>
    <col min="9474" max="9474" width="14.5" style="5" customWidth="1"/>
    <col min="9475" max="9475" width="13.625" style="5" customWidth="1"/>
    <col min="9476" max="9476" width="15.625" style="5" customWidth="1"/>
    <col min="9477" max="9477" width="18.25" style="5" customWidth="1"/>
    <col min="9478" max="9478" width="11" style="5" customWidth="1"/>
    <col min="9479" max="9479" width="1.25" style="5" customWidth="1"/>
    <col min="9480" max="9728" width="9" style="5"/>
    <col min="9729" max="9729" width="1.25" style="5" customWidth="1"/>
    <col min="9730" max="9730" width="14.5" style="5" customWidth="1"/>
    <col min="9731" max="9731" width="13.625" style="5" customWidth="1"/>
    <col min="9732" max="9732" width="15.625" style="5" customWidth="1"/>
    <col min="9733" max="9733" width="18.25" style="5" customWidth="1"/>
    <col min="9734" max="9734" width="11" style="5" customWidth="1"/>
    <col min="9735" max="9735" width="1.25" style="5" customWidth="1"/>
    <col min="9736" max="9984" width="9" style="5"/>
    <col min="9985" max="9985" width="1.25" style="5" customWidth="1"/>
    <col min="9986" max="9986" width="14.5" style="5" customWidth="1"/>
    <col min="9987" max="9987" width="13.625" style="5" customWidth="1"/>
    <col min="9988" max="9988" width="15.625" style="5" customWidth="1"/>
    <col min="9989" max="9989" width="18.25" style="5" customWidth="1"/>
    <col min="9990" max="9990" width="11" style="5" customWidth="1"/>
    <col min="9991" max="9991" width="1.25" style="5" customWidth="1"/>
    <col min="9992" max="10240" width="9" style="5"/>
    <col min="10241" max="10241" width="1.25" style="5" customWidth="1"/>
    <col min="10242" max="10242" width="14.5" style="5" customWidth="1"/>
    <col min="10243" max="10243" width="13.625" style="5" customWidth="1"/>
    <col min="10244" max="10244" width="15.625" style="5" customWidth="1"/>
    <col min="10245" max="10245" width="18.25" style="5" customWidth="1"/>
    <col min="10246" max="10246" width="11" style="5" customWidth="1"/>
    <col min="10247" max="10247" width="1.25" style="5" customWidth="1"/>
    <col min="10248" max="10496" width="9" style="5"/>
    <col min="10497" max="10497" width="1.25" style="5" customWidth="1"/>
    <col min="10498" max="10498" width="14.5" style="5" customWidth="1"/>
    <col min="10499" max="10499" width="13.625" style="5" customWidth="1"/>
    <col min="10500" max="10500" width="15.625" style="5" customWidth="1"/>
    <col min="10501" max="10501" width="18.25" style="5" customWidth="1"/>
    <col min="10502" max="10502" width="11" style="5" customWidth="1"/>
    <col min="10503" max="10503" width="1.25" style="5" customWidth="1"/>
    <col min="10504" max="10752" width="9" style="5"/>
    <col min="10753" max="10753" width="1.25" style="5" customWidth="1"/>
    <col min="10754" max="10754" width="14.5" style="5" customWidth="1"/>
    <col min="10755" max="10755" width="13.625" style="5" customWidth="1"/>
    <col min="10756" max="10756" width="15.625" style="5" customWidth="1"/>
    <col min="10757" max="10757" width="18.25" style="5" customWidth="1"/>
    <col min="10758" max="10758" width="11" style="5" customWidth="1"/>
    <col min="10759" max="10759" width="1.25" style="5" customWidth="1"/>
    <col min="10760" max="11008" width="9" style="5"/>
    <col min="11009" max="11009" width="1.25" style="5" customWidth="1"/>
    <col min="11010" max="11010" width="14.5" style="5" customWidth="1"/>
    <col min="11011" max="11011" width="13.625" style="5" customWidth="1"/>
    <col min="11012" max="11012" width="15.625" style="5" customWidth="1"/>
    <col min="11013" max="11013" width="18.25" style="5" customWidth="1"/>
    <col min="11014" max="11014" width="11" style="5" customWidth="1"/>
    <col min="11015" max="11015" width="1.25" style="5" customWidth="1"/>
    <col min="11016" max="11264" width="9" style="5"/>
    <col min="11265" max="11265" width="1.25" style="5" customWidth="1"/>
    <col min="11266" max="11266" width="14.5" style="5" customWidth="1"/>
    <col min="11267" max="11267" width="13.625" style="5" customWidth="1"/>
    <col min="11268" max="11268" width="15.625" style="5" customWidth="1"/>
    <col min="11269" max="11269" width="18.25" style="5" customWidth="1"/>
    <col min="11270" max="11270" width="11" style="5" customWidth="1"/>
    <col min="11271" max="11271" width="1.25" style="5" customWidth="1"/>
    <col min="11272" max="11520" width="9" style="5"/>
    <col min="11521" max="11521" width="1.25" style="5" customWidth="1"/>
    <col min="11522" max="11522" width="14.5" style="5" customWidth="1"/>
    <col min="11523" max="11523" width="13.625" style="5" customWidth="1"/>
    <col min="11524" max="11524" width="15.625" style="5" customWidth="1"/>
    <col min="11525" max="11525" width="18.25" style="5" customWidth="1"/>
    <col min="11526" max="11526" width="11" style="5" customWidth="1"/>
    <col min="11527" max="11527" width="1.25" style="5" customWidth="1"/>
    <col min="11528" max="11776" width="9" style="5"/>
    <col min="11777" max="11777" width="1.25" style="5" customWidth="1"/>
    <col min="11778" max="11778" width="14.5" style="5" customWidth="1"/>
    <col min="11779" max="11779" width="13.625" style="5" customWidth="1"/>
    <col min="11780" max="11780" width="15.625" style="5" customWidth="1"/>
    <col min="11781" max="11781" width="18.25" style="5" customWidth="1"/>
    <col min="11782" max="11782" width="11" style="5" customWidth="1"/>
    <col min="11783" max="11783" width="1.25" style="5" customWidth="1"/>
    <col min="11784" max="12032" width="9" style="5"/>
    <col min="12033" max="12033" width="1.25" style="5" customWidth="1"/>
    <col min="12034" max="12034" width="14.5" style="5" customWidth="1"/>
    <col min="12035" max="12035" width="13.625" style="5" customWidth="1"/>
    <col min="12036" max="12036" width="15.625" style="5" customWidth="1"/>
    <col min="12037" max="12037" width="18.25" style="5" customWidth="1"/>
    <col min="12038" max="12038" width="11" style="5" customWidth="1"/>
    <col min="12039" max="12039" width="1.25" style="5" customWidth="1"/>
    <col min="12040" max="12288" width="9" style="5"/>
    <col min="12289" max="12289" width="1.25" style="5" customWidth="1"/>
    <col min="12290" max="12290" width="14.5" style="5" customWidth="1"/>
    <col min="12291" max="12291" width="13.625" style="5" customWidth="1"/>
    <col min="12292" max="12292" width="15.625" style="5" customWidth="1"/>
    <col min="12293" max="12293" width="18.25" style="5" customWidth="1"/>
    <col min="12294" max="12294" width="11" style="5" customWidth="1"/>
    <col min="12295" max="12295" width="1.25" style="5" customWidth="1"/>
    <col min="12296" max="12544" width="9" style="5"/>
    <col min="12545" max="12545" width="1.25" style="5" customWidth="1"/>
    <col min="12546" max="12546" width="14.5" style="5" customWidth="1"/>
    <col min="12547" max="12547" width="13.625" style="5" customWidth="1"/>
    <col min="12548" max="12548" width="15.625" style="5" customWidth="1"/>
    <col min="12549" max="12549" width="18.25" style="5" customWidth="1"/>
    <col min="12550" max="12550" width="11" style="5" customWidth="1"/>
    <col min="12551" max="12551" width="1.25" style="5" customWidth="1"/>
    <col min="12552" max="12800" width="9" style="5"/>
    <col min="12801" max="12801" width="1.25" style="5" customWidth="1"/>
    <col min="12802" max="12802" width="14.5" style="5" customWidth="1"/>
    <col min="12803" max="12803" width="13.625" style="5" customWidth="1"/>
    <col min="12804" max="12804" width="15.625" style="5" customWidth="1"/>
    <col min="12805" max="12805" width="18.25" style="5" customWidth="1"/>
    <col min="12806" max="12806" width="11" style="5" customWidth="1"/>
    <col min="12807" max="12807" width="1.25" style="5" customWidth="1"/>
    <col min="12808" max="13056" width="9" style="5"/>
    <col min="13057" max="13057" width="1.25" style="5" customWidth="1"/>
    <col min="13058" max="13058" width="14.5" style="5" customWidth="1"/>
    <col min="13059" max="13059" width="13.625" style="5" customWidth="1"/>
    <col min="13060" max="13060" width="15.625" style="5" customWidth="1"/>
    <col min="13061" max="13061" width="18.25" style="5" customWidth="1"/>
    <col min="13062" max="13062" width="11" style="5" customWidth="1"/>
    <col min="13063" max="13063" width="1.25" style="5" customWidth="1"/>
    <col min="13064" max="13312" width="9" style="5"/>
    <col min="13313" max="13313" width="1.25" style="5" customWidth="1"/>
    <col min="13314" max="13314" width="14.5" style="5" customWidth="1"/>
    <col min="13315" max="13315" width="13.625" style="5" customWidth="1"/>
    <col min="13316" max="13316" width="15.625" style="5" customWidth="1"/>
    <col min="13317" max="13317" width="18.25" style="5" customWidth="1"/>
    <col min="13318" max="13318" width="11" style="5" customWidth="1"/>
    <col min="13319" max="13319" width="1.25" style="5" customWidth="1"/>
    <col min="13320" max="13568" width="9" style="5"/>
    <col min="13569" max="13569" width="1.25" style="5" customWidth="1"/>
    <col min="13570" max="13570" width="14.5" style="5" customWidth="1"/>
    <col min="13571" max="13571" width="13.625" style="5" customWidth="1"/>
    <col min="13572" max="13572" width="15.625" style="5" customWidth="1"/>
    <col min="13573" max="13573" width="18.25" style="5" customWidth="1"/>
    <col min="13574" max="13574" width="11" style="5" customWidth="1"/>
    <col min="13575" max="13575" width="1.25" style="5" customWidth="1"/>
    <col min="13576" max="13824" width="9" style="5"/>
    <col min="13825" max="13825" width="1.25" style="5" customWidth="1"/>
    <col min="13826" max="13826" width="14.5" style="5" customWidth="1"/>
    <col min="13827" max="13827" width="13.625" style="5" customWidth="1"/>
    <col min="13828" max="13828" width="15.625" style="5" customWidth="1"/>
    <col min="13829" max="13829" width="18.25" style="5" customWidth="1"/>
    <col min="13830" max="13830" width="11" style="5" customWidth="1"/>
    <col min="13831" max="13831" width="1.25" style="5" customWidth="1"/>
    <col min="13832" max="14080" width="9" style="5"/>
    <col min="14081" max="14081" width="1.25" style="5" customWidth="1"/>
    <col min="14082" max="14082" width="14.5" style="5" customWidth="1"/>
    <col min="14083" max="14083" width="13.625" style="5" customWidth="1"/>
    <col min="14084" max="14084" width="15.625" style="5" customWidth="1"/>
    <col min="14085" max="14085" width="18.25" style="5" customWidth="1"/>
    <col min="14086" max="14086" width="11" style="5" customWidth="1"/>
    <col min="14087" max="14087" width="1.25" style="5" customWidth="1"/>
    <col min="14088" max="14336" width="9" style="5"/>
    <col min="14337" max="14337" width="1.25" style="5" customWidth="1"/>
    <col min="14338" max="14338" width="14.5" style="5" customWidth="1"/>
    <col min="14339" max="14339" width="13.625" style="5" customWidth="1"/>
    <col min="14340" max="14340" width="15.625" style="5" customWidth="1"/>
    <col min="14341" max="14341" width="18.25" style="5" customWidth="1"/>
    <col min="14342" max="14342" width="11" style="5" customWidth="1"/>
    <col min="14343" max="14343" width="1.25" style="5" customWidth="1"/>
    <col min="14344" max="14592" width="9" style="5"/>
    <col min="14593" max="14593" width="1.25" style="5" customWidth="1"/>
    <col min="14594" max="14594" width="14.5" style="5" customWidth="1"/>
    <col min="14595" max="14595" width="13.625" style="5" customWidth="1"/>
    <col min="14596" max="14596" width="15.625" style="5" customWidth="1"/>
    <col min="14597" max="14597" width="18.25" style="5" customWidth="1"/>
    <col min="14598" max="14598" width="11" style="5" customWidth="1"/>
    <col min="14599" max="14599" width="1.25" style="5" customWidth="1"/>
    <col min="14600" max="14848" width="9" style="5"/>
    <col min="14849" max="14849" width="1.25" style="5" customWidth="1"/>
    <col min="14850" max="14850" width="14.5" style="5" customWidth="1"/>
    <col min="14851" max="14851" width="13.625" style="5" customWidth="1"/>
    <col min="14852" max="14852" width="15.625" style="5" customWidth="1"/>
    <col min="14853" max="14853" width="18.25" style="5" customWidth="1"/>
    <col min="14854" max="14854" width="11" style="5" customWidth="1"/>
    <col min="14855" max="14855" width="1.25" style="5" customWidth="1"/>
    <col min="14856" max="15104" width="9" style="5"/>
    <col min="15105" max="15105" width="1.25" style="5" customWidth="1"/>
    <col min="15106" max="15106" width="14.5" style="5" customWidth="1"/>
    <col min="15107" max="15107" width="13.625" style="5" customWidth="1"/>
    <col min="15108" max="15108" width="15.625" style="5" customWidth="1"/>
    <col min="15109" max="15109" width="18.25" style="5" customWidth="1"/>
    <col min="15110" max="15110" width="11" style="5" customWidth="1"/>
    <col min="15111" max="15111" width="1.25" style="5" customWidth="1"/>
    <col min="15112" max="15360" width="9" style="5"/>
    <col min="15361" max="15361" width="1.25" style="5" customWidth="1"/>
    <col min="15362" max="15362" width="14.5" style="5" customWidth="1"/>
    <col min="15363" max="15363" width="13.625" style="5" customWidth="1"/>
    <col min="15364" max="15364" width="15.625" style="5" customWidth="1"/>
    <col min="15365" max="15365" width="18.25" style="5" customWidth="1"/>
    <col min="15366" max="15366" width="11" style="5" customWidth="1"/>
    <col min="15367" max="15367" width="1.25" style="5" customWidth="1"/>
    <col min="15368" max="15616" width="9" style="5"/>
    <col min="15617" max="15617" width="1.25" style="5" customWidth="1"/>
    <col min="15618" max="15618" width="14.5" style="5" customWidth="1"/>
    <col min="15619" max="15619" width="13.625" style="5" customWidth="1"/>
    <col min="15620" max="15620" width="15.625" style="5" customWidth="1"/>
    <col min="15621" max="15621" width="18.25" style="5" customWidth="1"/>
    <col min="15622" max="15622" width="11" style="5" customWidth="1"/>
    <col min="15623" max="15623" width="1.25" style="5" customWidth="1"/>
    <col min="15624" max="15872" width="9" style="5"/>
    <col min="15873" max="15873" width="1.25" style="5" customWidth="1"/>
    <col min="15874" max="15874" width="14.5" style="5" customWidth="1"/>
    <col min="15875" max="15875" width="13.625" style="5" customWidth="1"/>
    <col min="15876" max="15876" width="15.625" style="5" customWidth="1"/>
    <col min="15877" max="15877" width="18.25" style="5" customWidth="1"/>
    <col min="15878" max="15878" width="11" style="5" customWidth="1"/>
    <col min="15879" max="15879" width="1.25" style="5" customWidth="1"/>
    <col min="15880" max="16128" width="9" style="5"/>
    <col min="16129" max="16129" width="1.25" style="5" customWidth="1"/>
    <col min="16130" max="16130" width="14.5" style="5" customWidth="1"/>
    <col min="16131" max="16131" width="13.625" style="5" customWidth="1"/>
    <col min="16132" max="16132" width="15.625" style="5" customWidth="1"/>
    <col min="16133" max="16133" width="18.25" style="5" customWidth="1"/>
    <col min="16134" max="16134" width="11" style="5" customWidth="1"/>
    <col min="16135" max="16135" width="1.25" style="5" customWidth="1"/>
    <col min="16136" max="16384" width="9" style="5"/>
  </cols>
  <sheetData>
    <row r="2" spans="2:9">
      <c r="B2" s="3646" t="s">
        <v>2106</v>
      </c>
      <c r="C2" s="3646"/>
      <c r="D2" s="10"/>
      <c r="E2" s="3647"/>
      <c r="F2" s="3647"/>
    </row>
    <row r="3" spans="2:9">
      <c r="B3" s="8"/>
    </row>
    <row r="4" spans="2:9" ht="37.5" customHeight="1">
      <c r="B4" s="3648" t="s">
        <v>2107</v>
      </c>
      <c r="C4" s="3648"/>
      <c r="D4" s="3648"/>
      <c r="E4" s="3648"/>
      <c r="F4" s="3648"/>
    </row>
    <row r="5" spans="2:9" ht="17.25" customHeight="1">
      <c r="B5" s="666"/>
      <c r="C5" s="666"/>
      <c r="D5" s="666"/>
      <c r="E5" s="666"/>
      <c r="F5" s="666"/>
    </row>
    <row r="6" spans="2:9" ht="17.25" customHeight="1">
      <c r="B6" s="666"/>
      <c r="C6" s="666"/>
      <c r="D6" s="666"/>
      <c r="E6" s="666"/>
      <c r="F6" s="666"/>
    </row>
    <row r="7" spans="2:9" ht="17.25" customHeight="1">
      <c r="B7" s="3649" t="s">
        <v>2085</v>
      </c>
      <c r="C7" s="3665"/>
      <c r="D7" s="666"/>
      <c r="E7" s="666"/>
      <c r="F7" s="666"/>
    </row>
    <row r="8" spans="2:9" ht="17.25" customHeight="1">
      <c r="B8" s="3650" t="s">
        <v>2086</v>
      </c>
      <c r="C8" s="3666"/>
      <c r="D8" s="666"/>
      <c r="E8" s="666"/>
      <c r="F8" s="666"/>
    </row>
    <row r="9" spans="2:9" ht="17.25" customHeight="1">
      <c r="B9" s="3645"/>
      <c r="C9" s="3645"/>
      <c r="D9" s="3645"/>
      <c r="E9" s="3645"/>
      <c r="F9" s="3645"/>
      <c r="G9" s="9"/>
      <c r="H9" s="9"/>
      <c r="I9" s="9"/>
    </row>
    <row r="10" spans="2:9" ht="21" customHeight="1">
      <c r="B10" s="656"/>
      <c r="C10" s="656"/>
      <c r="D10" s="3667" t="s">
        <v>2087</v>
      </c>
      <c r="E10" s="3654"/>
      <c r="F10" s="3655"/>
      <c r="G10" s="9"/>
      <c r="H10" s="9"/>
      <c r="I10" s="9"/>
    </row>
    <row r="11" spans="2:9" ht="21" customHeight="1">
      <c r="D11" s="3668"/>
      <c r="E11" s="3654"/>
      <c r="F11" s="3655"/>
    </row>
    <row r="12" spans="2:9" ht="21" customHeight="1">
      <c r="B12" s="687"/>
      <c r="D12" s="688" t="s">
        <v>2088</v>
      </c>
      <c r="E12" s="3654"/>
      <c r="F12" s="3655"/>
    </row>
    <row r="13" spans="2:9" ht="21" customHeight="1">
      <c r="D13" s="655" t="s">
        <v>409</v>
      </c>
      <c r="E13" s="3656"/>
      <c r="F13" s="3657"/>
    </row>
    <row r="14" spans="2:9">
      <c r="B14" s="5" t="s">
        <v>2089</v>
      </c>
      <c r="D14" s="655"/>
      <c r="E14" s="689"/>
      <c r="F14" s="689"/>
    </row>
    <row r="15" spans="2:9">
      <c r="D15" s="710" t="s">
        <v>2090</v>
      </c>
      <c r="E15" s="711" t="s">
        <v>2091</v>
      </c>
      <c r="F15" s="11" t="s">
        <v>843</v>
      </c>
    </row>
    <row r="16" spans="2:9" ht="22.5">
      <c r="B16" s="3661" t="s">
        <v>411</v>
      </c>
      <c r="C16" s="3662"/>
      <c r="D16" s="12" t="s">
        <v>412</v>
      </c>
      <c r="E16" s="3663" t="s">
        <v>413</v>
      </c>
      <c r="F16" s="3664"/>
    </row>
    <row r="17" spans="2:6" ht="19.5" customHeight="1">
      <c r="B17" s="3669"/>
      <c r="C17" s="3670"/>
      <c r="D17" s="712" t="s">
        <v>414</v>
      </c>
      <c r="E17" s="3673"/>
      <c r="F17" s="3675" t="s">
        <v>408</v>
      </c>
    </row>
    <row r="18" spans="2:6" ht="19.5" customHeight="1">
      <c r="B18" s="3671"/>
      <c r="C18" s="3672"/>
      <c r="D18" s="657" t="s">
        <v>415</v>
      </c>
      <c r="E18" s="3674"/>
      <c r="F18" s="3676"/>
    </row>
    <row r="19" spans="2:6" ht="19.5" customHeight="1">
      <c r="B19" s="3669"/>
      <c r="C19" s="3670"/>
      <c r="D19" s="712" t="s">
        <v>414</v>
      </c>
      <c r="E19" s="3673"/>
      <c r="F19" s="3675" t="s">
        <v>408</v>
      </c>
    </row>
    <row r="20" spans="2:6" ht="19.5" customHeight="1">
      <c r="B20" s="3671"/>
      <c r="C20" s="3672"/>
      <c r="D20" s="657" t="s">
        <v>415</v>
      </c>
      <c r="E20" s="3674"/>
      <c r="F20" s="3676"/>
    </row>
    <row r="21" spans="2:6" ht="19.5" customHeight="1">
      <c r="B21" s="3669"/>
      <c r="C21" s="3670"/>
      <c r="D21" s="712" t="s">
        <v>414</v>
      </c>
      <c r="E21" s="3673"/>
      <c r="F21" s="3675" t="s">
        <v>408</v>
      </c>
    </row>
    <row r="22" spans="2:6" ht="19.5" customHeight="1">
      <c r="B22" s="3671"/>
      <c r="C22" s="3672"/>
      <c r="D22" s="657" t="s">
        <v>415</v>
      </c>
      <c r="E22" s="3674"/>
      <c r="F22" s="3676"/>
    </row>
    <row r="23" spans="2:6" ht="19.5" customHeight="1">
      <c r="B23" s="3669"/>
      <c r="C23" s="3670"/>
      <c r="D23" s="712" t="s">
        <v>414</v>
      </c>
      <c r="E23" s="3673"/>
      <c r="F23" s="3675" t="s">
        <v>408</v>
      </c>
    </row>
    <row r="24" spans="2:6" ht="19.5" customHeight="1">
      <c r="B24" s="3671"/>
      <c r="C24" s="3672"/>
      <c r="D24" s="657" t="s">
        <v>415</v>
      </c>
      <c r="E24" s="3674"/>
      <c r="F24" s="3676"/>
    </row>
    <row r="25" spans="2:6" ht="19.5" customHeight="1">
      <c r="B25" s="3669"/>
      <c r="C25" s="3670"/>
      <c r="D25" s="712" t="s">
        <v>414</v>
      </c>
      <c r="E25" s="3673"/>
      <c r="F25" s="3675" t="s">
        <v>408</v>
      </c>
    </row>
    <row r="26" spans="2:6" ht="19.5" customHeight="1">
      <c r="B26" s="3671"/>
      <c r="C26" s="3672"/>
      <c r="D26" s="657" t="s">
        <v>415</v>
      </c>
      <c r="E26" s="3674"/>
      <c r="F26" s="3676"/>
    </row>
    <row r="28" spans="2:6" ht="41.25" customHeight="1">
      <c r="B28" s="3677" t="s">
        <v>416</v>
      </c>
      <c r="C28" s="3678"/>
      <c r="D28" s="3678"/>
      <c r="E28" s="3678"/>
      <c r="F28" s="3678"/>
    </row>
    <row r="29" spans="2:6" ht="84.75" customHeight="1">
      <c r="B29" s="3677" t="s">
        <v>417</v>
      </c>
      <c r="C29" s="3678"/>
      <c r="D29" s="3678"/>
      <c r="E29" s="3678"/>
      <c r="F29" s="3678"/>
    </row>
  </sheetData>
  <mergeCells count="30">
    <mergeCell ref="B25:C26"/>
    <mergeCell ref="E25:E26"/>
    <mergeCell ref="F25:F26"/>
    <mergeCell ref="B28:F28"/>
    <mergeCell ref="B29:F29"/>
    <mergeCell ref="B21:C22"/>
    <mergeCell ref="E21:E22"/>
    <mergeCell ref="F21:F22"/>
    <mergeCell ref="B23:C24"/>
    <mergeCell ref="E23:E24"/>
    <mergeCell ref="F23:F24"/>
    <mergeCell ref="B17:C18"/>
    <mergeCell ref="E17:E18"/>
    <mergeCell ref="F17:F18"/>
    <mergeCell ref="B19:C20"/>
    <mergeCell ref="E19:E20"/>
    <mergeCell ref="F19:F20"/>
    <mergeCell ref="B16:C16"/>
    <mergeCell ref="E16:F16"/>
    <mergeCell ref="B2:C2"/>
    <mergeCell ref="E2:F2"/>
    <mergeCell ref="B4:F4"/>
    <mergeCell ref="B7:C7"/>
    <mergeCell ref="B8:C8"/>
    <mergeCell ref="B9:F9"/>
    <mergeCell ref="D10:D11"/>
    <mergeCell ref="E10:F10"/>
    <mergeCell ref="E11:F11"/>
    <mergeCell ref="E12:F12"/>
    <mergeCell ref="E13:F13"/>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5F73ABEB-9127-473E-AC1D-71DDAE6665ED}"/>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F23F7DE5-A032-4B4A-8D58-85A94E795A29}"/>
  </dataValidation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82851-47A8-4E0F-82AC-E335E1E0EE3A}">
  <sheetPr>
    <tabColor rgb="FF7030A0"/>
  </sheetPr>
  <dimension ref="A1:Z34"/>
  <sheetViews>
    <sheetView zoomScaleNormal="100" workbookViewId="0">
      <selection activeCell="A3" sqref="A3:Z3"/>
    </sheetView>
  </sheetViews>
  <sheetFormatPr defaultColWidth="9" defaultRowHeight="13.5"/>
  <cols>
    <col min="1" max="1" width="14.625" style="583" customWidth="1"/>
    <col min="2" max="2" width="15.375" style="583" customWidth="1"/>
    <col min="3" max="18" width="1.875" style="583" customWidth="1"/>
    <col min="19" max="25" width="5.625" style="583" customWidth="1"/>
    <col min="26" max="26" width="4.25" style="583" customWidth="1"/>
    <col min="27" max="16384" width="9" style="583"/>
  </cols>
  <sheetData>
    <row r="1" spans="1:26" ht="20.100000000000001" customHeight="1">
      <c r="A1" s="582" t="s">
        <v>418</v>
      </c>
      <c r="B1" s="582"/>
      <c r="C1" s="582"/>
      <c r="D1" s="582"/>
      <c r="E1" s="582"/>
      <c r="F1" s="582"/>
      <c r="G1" s="582"/>
      <c r="H1" s="582"/>
      <c r="I1" s="582"/>
      <c r="J1" s="582"/>
      <c r="K1" s="582"/>
      <c r="L1" s="582"/>
      <c r="M1" s="582"/>
      <c r="N1" s="582"/>
      <c r="O1" s="582"/>
      <c r="P1" s="582"/>
      <c r="Q1" s="582"/>
      <c r="R1" s="582"/>
      <c r="V1" s="3679" t="s">
        <v>2108</v>
      </c>
      <c r="W1" s="3679"/>
      <c r="X1" s="3679"/>
      <c r="Y1" s="3679"/>
      <c r="Z1" s="3679"/>
    </row>
    <row r="2" spans="1:26" ht="20.100000000000001" customHeight="1"/>
    <row r="3" spans="1:26" ht="45.95" customHeight="1">
      <c r="A3" s="3680" t="s">
        <v>419</v>
      </c>
      <c r="B3" s="3680"/>
      <c r="C3" s="3680"/>
      <c r="D3" s="3680"/>
      <c r="E3" s="3680"/>
      <c r="F3" s="3680"/>
      <c r="G3" s="3680"/>
      <c r="H3" s="3680"/>
      <c r="I3" s="3680"/>
      <c r="J3" s="3680"/>
      <c r="K3" s="3680"/>
      <c r="L3" s="3680"/>
      <c r="M3" s="3680"/>
      <c r="N3" s="3680"/>
      <c r="O3" s="3680"/>
      <c r="P3" s="3680"/>
      <c r="Q3" s="3680"/>
      <c r="R3" s="3680"/>
      <c r="S3" s="3680"/>
      <c r="T3" s="3680"/>
      <c r="U3" s="3680"/>
      <c r="V3" s="3680"/>
      <c r="W3" s="3680"/>
      <c r="X3" s="3680"/>
      <c r="Y3" s="3680"/>
      <c r="Z3" s="3680"/>
    </row>
    <row r="4" spans="1:26" ht="20.100000000000001" customHeight="1">
      <c r="A4" s="713"/>
      <c r="B4" s="713"/>
      <c r="C4" s="3681"/>
      <c r="D4" s="3681"/>
      <c r="E4" s="3681"/>
      <c r="F4" s="3681"/>
      <c r="G4" s="3681"/>
      <c r="H4" s="3681"/>
      <c r="I4" s="3681"/>
      <c r="J4" s="3681"/>
      <c r="K4" s="3681"/>
      <c r="L4" s="3681"/>
      <c r="M4" s="3681"/>
      <c r="N4" s="3681"/>
      <c r="O4" s="3681"/>
      <c r="P4" s="3681"/>
      <c r="Q4" s="3681"/>
      <c r="R4" s="3681"/>
      <c r="S4" s="713"/>
      <c r="T4" s="713"/>
      <c r="U4" s="713"/>
      <c r="V4" s="713"/>
      <c r="W4" s="713"/>
      <c r="X4" s="713"/>
      <c r="Y4" s="713"/>
      <c r="Z4" s="713"/>
    </row>
    <row r="5" spans="1:26" ht="20.100000000000001" customHeight="1" thickBot="1">
      <c r="C5" s="3679"/>
      <c r="D5" s="3679"/>
      <c r="E5" s="3679"/>
      <c r="F5" s="3679"/>
      <c r="G5" s="3679"/>
      <c r="H5" s="3679"/>
      <c r="I5" s="3679"/>
      <c r="J5" s="3679"/>
      <c r="K5" s="3679"/>
      <c r="L5" s="3679"/>
      <c r="M5" s="3679"/>
      <c r="N5" s="3679"/>
      <c r="O5" s="3679"/>
      <c r="P5" s="3679"/>
      <c r="Q5" s="3679"/>
      <c r="R5" s="3679"/>
    </row>
    <row r="6" spans="1:26" ht="20.100000000000001" customHeight="1" thickBot="1">
      <c r="C6" s="3682" t="s">
        <v>1520</v>
      </c>
      <c r="D6" s="3682"/>
      <c r="E6" s="3682"/>
      <c r="F6" s="3682"/>
      <c r="G6" s="3682"/>
      <c r="H6" s="3682"/>
      <c r="I6" s="3682"/>
      <c r="J6" s="3682"/>
      <c r="K6" s="3682"/>
      <c r="L6" s="3682"/>
      <c r="M6" s="3682"/>
      <c r="N6" s="3682"/>
      <c r="O6" s="3682"/>
      <c r="P6" s="3682"/>
      <c r="Q6" s="3682"/>
      <c r="R6" s="3682"/>
      <c r="S6" s="3683"/>
      <c r="T6" s="3684"/>
      <c r="U6" s="3684"/>
      <c r="V6" s="3684"/>
      <c r="W6" s="3684"/>
      <c r="X6" s="3684"/>
      <c r="Y6" s="3685"/>
      <c r="Z6" s="714"/>
    </row>
    <row r="7" spans="1:26" ht="20.100000000000001" customHeight="1" thickBot="1">
      <c r="C7" s="3679"/>
      <c r="D7" s="3679"/>
      <c r="E7" s="3679"/>
      <c r="F7" s="3679"/>
      <c r="G7" s="3679"/>
      <c r="H7" s="3679"/>
      <c r="I7" s="3679"/>
      <c r="J7" s="3679"/>
      <c r="K7" s="3679"/>
      <c r="L7" s="3679"/>
      <c r="M7" s="3679"/>
      <c r="N7" s="3679"/>
      <c r="O7" s="3679"/>
      <c r="P7" s="3679"/>
      <c r="Q7" s="3679"/>
      <c r="R7" s="3679"/>
      <c r="S7" s="714"/>
      <c r="T7" s="714"/>
      <c r="U7" s="714"/>
      <c r="V7" s="714"/>
      <c r="W7" s="714"/>
      <c r="X7" s="714"/>
      <c r="Y7" s="714"/>
      <c r="Z7" s="714"/>
    </row>
    <row r="8" spans="1:26" ht="20.100000000000001" customHeight="1" thickBot="1">
      <c r="C8" s="3682" t="s">
        <v>2109</v>
      </c>
      <c r="D8" s="3682"/>
      <c r="E8" s="3682"/>
      <c r="F8" s="3682"/>
      <c r="G8" s="3682"/>
      <c r="H8" s="3682"/>
      <c r="I8" s="3682"/>
      <c r="J8" s="3682"/>
      <c r="K8" s="3682"/>
      <c r="L8" s="3682"/>
      <c r="M8" s="3682"/>
      <c r="N8" s="3682"/>
      <c r="O8" s="3682"/>
      <c r="P8" s="3682"/>
      <c r="Q8" s="3682"/>
      <c r="R8" s="3682"/>
      <c r="S8" s="715"/>
      <c r="T8" s="716"/>
      <c r="U8" s="716"/>
      <c r="V8" s="716"/>
      <c r="W8" s="717"/>
      <c r="X8" s="718"/>
      <c r="Y8" s="719"/>
      <c r="Z8" s="720"/>
    </row>
    <row r="9" spans="1:26" ht="20.100000000000001" customHeight="1" thickBot="1">
      <c r="C9" s="3679"/>
      <c r="D9" s="3679"/>
      <c r="E9" s="3679"/>
      <c r="F9" s="3679"/>
      <c r="G9" s="3679"/>
      <c r="H9" s="3679"/>
      <c r="I9" s="3679"/>
      <c r="J9" s="3679"/>
      <c r="K9" s="3679"/>
      <c r="L9" s="3679"/>
      <c r="M9" s="3679"/>
      <c r="N9" s="3679"/>
      <c r="O9" s="3679"/>
      <c r="P9" s="3679"/>
      <c r="Q9" s="3679"/>
      <c r="R9" s="3679"/>
      <c r="S9" s="721" t="s">
        <v>422</v>
      </c>
      <c r="T9" s="722"/>
      <c r="U9" s="722"/>
      <c r="V9" s="722"/>
      <c r="W9" s="722"/>
      <c r="X9" s="722"/>
      <c r="Y9" s="722"/>
      <c r="Z9" s="722"/>
    </row>
    <row r="10" spans="1:26" ht="20.100000000000001" customHeight="1" thickBot="1">
      <c r="C10" s="3682" t="s">
        <v>1521</v>
      </c>
      <c r="D10" s="3682"/>
      <c r="E10" s="3682"/>
      <c r="F10" s="3682"/>
      <c r="G10" s="3682"/>
      <c r="H10" s="3682"/>
      <c r="I10" s="3682"/>
      <c r="J10" s="3682"/>
      <c r="K10" s="3682"/>
      <c r="L10" s="3682"/>
      <c r="M10" s="3682"/>
      <c r="N10" s="3682"/>
      <c r="O10" s="3682"/>
      <c r="P10" s="3682"/>
      <c r="Q10" s="3682"/>
      <c r="R10" s="3682"/>
      <c r="S10" s="3683"/>
      <c r="T10" s="3684"/>
      <c r="U10" s="3684"/>
      <c r="V10" s="3684"/>
      <c r="W10" s="3684"/>
      <c r="X10" s="3684"/>
      <c r="Y10" s="3685"/>
      <c r="Z10" s="714"/>
    </row>
    <row r="11" spans="1:26" ht="20.100000000000001" customHeight="1">
      <c r="C11" s="3689"/>
      <c r="D11" s="3689"/>
      <c r="E11" s="3689"/>
      <c r="F11" s="3689"/>
      <c r="G11" s="3689"/>
      <c r="H11" s="3689"/>
      <c r="I11" s="3689"/>
      <c r="J11" s="3689"/>
      <c r="K11" s="3689"/>
      <c r="L11" s="3689"/>
      <c r="M11" s="3689"/>
      <c r="N11" s="3689"/>
      <c r="O11" s="3689"/>
      <c r="P11" s="3689"/>
      <c r="Q11" s="3689"/>
      <c r="R11" s="3689"/>
      <c r="S11" s="723"/>
      <c r="T11" s="723"/>
      <c r="U11" s="723"/>
      <c r="V11" s="723"/>
      <c r="W11" s="723"/>
      <c r="X11" s="723"/>
      <c r="Y11" s="723"/>
      <c r="Z11" s="723"/>
    </row>
    <row r="12" spans="1:26" ht="32.1" customHeight="1" thickBot="1">
      <c r="A12" s="724" t="s">
        <v>2110</v>
      </c>
      <c r="B12" s="725" t="s">
        <v>2111</v>
      </c>
      <c r="C12" s="3690" t="s">
        <v>2112</v>
      </c>
      <c r="D12" s="3691"/>
      <c r="E12" s="3691"/>
      <c r="F12" s="3691"/>
      <c r="G12" s="3691"/>
      <c r="H12" s="3691"/>
      <c r="I12" s="3691"/>
      <c r="J12" s="3691"/>
      <c r="K12" s="3691"/>
      <c r="L12" s="3691"/>
      <c r="M12" s="3691"/>
      <c r="N12" s="3691"/>
      <c r="O12" s="3691"/>
      <c r="P12" s="3691"/>
      <c r="Q12" s="3691"/>
      <c r="R12" s="3692"/>
      <c r="S12" s="3693" t="s">
        <v>424</v>
      </c>
      <c r="T12" s="3694"/>
      <c r="U12" s="3693" t="s">
        <v>2113</v>
      </c>
      <c r="V12" s="3695"/>
      <c r="W12" s="3695"/>
      <c r="X12" s="3695"/>
      <c r="Y12" s="3695"/>
      <c r="Z12" s="3694"/>
    </row>
    <row r="13" spans="1:26" s="582" customFormat="1" ht="32.1" customHeight="1" thickBot="1">
      <c r="A13" s="726"/>
      <c r="B13" s="726"/>
      <c r="C13" s="727"/>
      <c r="D13" s="728"/>
      <c r="E13" s="728"/>
      <c r="F13" s="728"/>
      <c r="G13" s="728"/>
      <c r="H13" s="728"/>
      <c r="I13" s="728"/>
      <c r="J13" s="728"/>
      <c r="K13" s="728"/>
      <c r="L13" s="728"/>
      <c r="M13" s="728"/>
      <c r="N13" s="728"/>
      <c r="O13" s="728"/>
      <c r="P13" s="728"/>
      <c r="Q13" s="728"/>
      <c r="R13" s="729"/>
      <c r="S13" s="730"/>
      <c r="T13" s="731" t="s">
        <v>465</v>
      </c>
      <c r="U13" s="3686"/>
      <c r="V13" s="3687"/>
      <c r="W13" s="3687"/>
      <c r="X13" s="3687"/>
      <c r="Y13" s="3688"/>
      <c r="Z13" s="732" t="s">
        <v>451</v>
      </c>
    </row>
    <row r="14" spans="1:26" s="582" customFormat="1" ht="32.1" customHeight="1" thickBot="1">
      <c r="A14" s="726"/>
      <c r="B14" s="726"/>
      <c r="C14" s="727"/>
      <c r="D14" s="728"/>
      <c r="E14" s="728"/>
      <c r="F14" s="728"/>
      <c r="G14" s="728"/>
      <c r="H14" s="728"/>
      <c r="I14" s="728"/>
      <c r="J14" s="728"/>
      <c r="K14" s="728"/>
      <c r="L14" s="728"/>
      <c r="M14" s="728"/>
      <c r="N14" s="728"/>
      <c r="O14" s="728"/>
      <c r="P14" s="728"/>
      <c r="Q14" s="728"/>
      <c r="R14" s="729"/>
      <c r="S14" s="730"/>
      <c r="T14" s="731" t="s">
        <v>465</v>
      </c>
      <c r="U14" s="3686"/>
      <c r="V14" s="3687"/>
      <c r="W14" s="3687"/>
      <c r="X14" s="3687"/>
      <c r="Y14" s="3688"/>
      <c r="Z14" s="732" t="s">
        <v>451</v>
      </c>
    </row>
    <row r="15" spans="1:26" s="582" customFormat="1" ht="32.1" customHeight="1" thickBot="1">
      <c r="A15" s="733"/>
      <c r="B15" s="733"/>
      <c r="C15" s="734"/>
      <c r="D15" s="735"/>
      <c r="E15" s="735"/>
      <c r="F15" s="735"/>
      <c r="G15" s="735"/>
      <c r="H15" s="735"/>
      <c r="I15" s="735"/>
      <c r="J15" s="735"/>
      <c r="K15" s="735"/>
      <c r="L15" s="735"/>
      <c r="M15" s="735"/>
      <c r="N15" s="735"/>
      <c r="O15" s="735"/>
      <c r="P15" s="735"/>
      <c r="Q15" s="735"/>
      <c r="R15" s="736"/>
      <c r="S15" s="730"/>
      <c r="T15" s="731" t="s">
        <v>465</v>
      </c>
      <c r="U15" s="3686"/>
      <c r="V15" s="3687"/>
      <c r="W15" s="3687"/>
      <c r="X15" s="3687"/>
      <c r="Y15" s="3688"/>
      <c r="Z15" s="732" t="s">
        <v>451</v>
      </c>
    </row>
    <row r="16" spans="1:26" s="582" customFormat="1" ht="32.1" customHeight="1" thickBot="1">
      <c r="A16" s="737"/>
      <c r="B16" s="733"/>
      <c r="C16" s="738"/>
      <c r="D16" s="739"/>
      <c r="E16" s="739"/>
      <c r="F16" s="739"/>
      <c r="G16" s="739"/>
      <c r="H16" s="739"/>
      <c r="I16" s="739"/>
      <c r="J16" s="739"/>
      <c r="K16" s="739"/>
      <c r="L16" s="739"/>
      <c r="M16" s="739"/>
      <c r="N16" s="739"/>
      <c r="O16" s="739"/>
      <c r="P16" s="739"/>
      <c r="Q16" s="739"/>
      <c r="R16" s="740"/>
      <c r="S16" s="730"/>
      <c r="T16" s="731" t="s">
        <v>465</v>
      </c>
      <c r="U16" s="3686"/>
      <c r="V16" s="3687"/>
      <c r="W16" s="3687"/>
      <c r="X16" s="3687"/>
      <c r="Y16" s="3688"/>
      <c r="Z16" s="732" t="s">
        <v>451</v>
      </c>
    </row>
    <row r="17" spans="1:26" s="582" customFormat="1" ht="32.1" customHeight="1" thickBot="1">
      <c r="A17" s="737"/>
      <c r="B17" s="733"/>
      <c r="C17" s="738"/>
      <c r="D17" s="739"/>
      <c r="E17" s="739"/>
      <c r="F17" s="739"/>
      <c r="G17" s="739"/>
      <c r="H17" s="739"/>
      <c r="I17" s="739"/>
      <c r="J17" s="739"/>
      <c r="K17" s="739"/>
      <c r="L17" s="739"/>
      <c r="M17" s="739"/>
      <c r="N17" s="739"/>
      <c r="O17" s="739"/>
      <c r="P17" s="739"/>
      <c r="Q17" s="739"/>
      <c r="R17" s="740"/>
      <c r="S17" s="730"/>
      <c r="T17" s="731" t="s">
        <v>465</v>
      </c>
      <c r="U17" s="3686"/>
      <c r="V17" s="3687"/>
      <c r="W17" s="3687"/>
      <c r="X17" s="3687"/>
      <c r="Y17" s="3688"/>
      <c r="Z17" s="732" t="s">
        <v>451</v>
      </c>
    </row>
    <row r="18" spans="1:26" s="582" customFormat="1" ht="32.1" customHeight="1" thickBot="1">
      <c r="A18" s="741"/>
      <c r="B18" s="726"/>
      <c r="C18" s="742"/>
      <c r="D18" s="728"/>
      <c r="E18" s="728"/>
      <c r="F18" s="728"/>
      <c r="G18" s="728"/>
      <c r="H18" s="728"/>
      <c r="I18" s="728"/>
      <c r="J18" s="728"/>
      <c r="K18" s="728"/>
      <c r="L18" s="728"/>
      <c r="M18" s="728"/>
      <c r="N18" s="728"/>
      <c r="O18" s="728"/>
      <c r="P18" s="728"/>
      <c r="Q18" s="728"/>
      <c r="R18" s="729"/>
      <c r="S18" s="730"/>
      <c r="T18" s="731" t="s">
        <v>465</v>
      </c>
      <c r="U18" s="3686"/>
      <c r="V18" s="3687"/>
      <c r="W18" s="3687"/>
      <c r="X18" s="3687"/>
      <c r="Y18" s="3688"/>
      <c r="Z18" s="732" t="s">
        <v>451</v>
      </c>
    </row>
    <row r="19" spans="1:26" s="582" customFormat="1" ht="32.1" customHeight="1" thickBot="1">
      <c r="A19" s="743"/>
      <c r="B19" s="744"/>
      <c r="C19" s="745"/>
      <c r="D19" s="746"/>
      <c r="E19" s="746"/>
      <c r="F19" s="746"/>
      <c r="G19" s="746"/>
      <c r="H19" s="746"/>
      <c r="I19" s="746"/>
      <c r="J19" s="746"/>
      <c r="K19" s="746"/>
      <c r="L19" s="746"/>
      <c r="M19" s="746"/>
      <c r="N19" s="746"/>
      <c r="O19" s="746"/>
      <c r="P19" s="746"/>
      <c r="Q19" s="746"/>
      <c r="R19" s="747"/>
      <c r="S19" s="730"/>
      <c r="T19" s="731" t="s">
        <v>465</v>
      </c>
      <c r="U19" s="3686"/>
      <c r="V19" s="3687"/>
      <c r="W19" s="3687"/>
      <c r="X19" s="3687"/>
      <c r="Y19" s="3688"/>
      <c r="Z19" s="732" t="s">
        <v>451</v>
      </c>
    </row>
    <row r="20" spans="1:26" s="582" customFormat="1" ht="32.1" customHeight="1" thickBot="1">
      <c r="A20" s="748"/>
      <c r="B20" s="749"/>
      <c r="C20" s="734"/>
      <c r="D20" s="735"/>
      <c r="E20" s="735"/>
      <c r="F20" s="735"/>
      <c r="G20" s="735"/>
      <c r="H20" s="735"/>
      <c r="I20" s="735"/>
      <c r="J20" s="735"/>
      <c r="K20" s="735"/>
      <c r="L20" s="735"/>
      <c r="M20" s="735"/>
      <c r="N20" s="735"/>
      <c r="O20" s="735"/>
      <c r="P20" s="735"/>
      <c r="Q20" s="735"/>
      <c r="R20" s="736"/>
      <c r="S20" s="730"/>
      <c r="T20" s="731" t="s">
        <v>465</v>
      </c>
      <c r="U20" s="3686"/>
      <c r="V20" s="3687"/>
      <c r="W20" s="3687"/>
      <c r="X20" s="3687"/>
      <c r="Y20" s="3688"/>
      <c r="Z20" s="732" t="s">
        <v>451</v>
      </c>
    </row>
    <row r="21" spans="1:26" s="582" customFormat="1" ht="32.1" customHeight="1" thickBot="1">
      <c r="A21" s="741"/>
      <c r="B21" s="726"/>
      <c r="C21" s="742"/>
      <c r="D21" s="728"/>
      <c r="E21" s="728"/>
      <c r="F21" s="728"/>
      <c r="G21" s="728"/>
      <c r="H21" s="728"/>
      <c r="I21" s="728"/>
      <c r="J21" s="728"/>
      <c r="K21" s="728"/>
      <c r="L21" s="728"/>
      <c r="M21" s="728"/>
      <c r="N21" s="728"/>
      <c r="O21" s="728"/>
      <c r="P21" s="728"/>
      <c r="Q21" s="728"/>
      <c r="R21" s="729"/>
      <c r="S21" s="730"/>
      <c r="T21" s="731" t="s">
        <v>465</v>
      </c>
      <c r="U21" s="3686"/>
      <c r="V21" s="3687"/>
      <c r="W21" s="3687"/>
      <c r="X21" s="3687"/>
      <c r="Y21" s="3688"/>
      <c r="Z21" s="732" t="s">
        <v>451</v>
      </c>
    </row>
    <row r="22" spans="1:26" ht="32.1" customHeight="1" thickBot="1">
      <c r="A22" s="743"/>
      <c r="B22" s="744"/>
      <c r="C22" s="745"/>
      <c r="D22" s="746"/>
      <c r="E22" s="746"/>
      <c r="F22" s="746"/>
      <c r="G22" s="746"/>
      <c r="H22" s="746"/>
      <c r="I22" s="746"/>
      <c r="J22" s="746"/>
      <c r="K22" s="746"/>
      <c r="L22" s="746"/>
      <c r="M22" s="746"/>
      <c r="N22" s="746"/>
      <c r="O22" s="746"/>
      <c r="P22" s="746"/>
      <c r="Q22" s="746"/>
      <c r="R22" s="747"/>
      <c r="S22" s="730"/>
      <c r="T22" s="731" t="s">
        <v>465</v>
      </c>
      <c r="U22" s="3686"/>
      <c r="V22" s="3687"/>
      <c r="W22" s="3687"/>
      <c r="X22" s="3687"/>
      <c r="Y22" s="3688"/>
      <c r="Z22" s="732" t="s">
        <v>451</v>
      </c>
    </row>
    <row r="23" spans="1:26" ht="24.95" customHeight="1">
      <c r="A23" s="750"/>
      <c r="B23" s="750"/>
      <c r="C23" s="3696"/>
      <c r="D23" s="3696"/>
      <c r="E23" s="3696"/>
      <c r="F23" s="3696"/>
      <c r="G23" s="3696"/>
      <c r="H23" s="3696"/>
      <c r="I23" s="3696"/>
      <c r="J23" s="3696"/>
      <c r="K23" s="3696"/>
      <c r="L23" s="3696"/>
      <c r="M23" s="3696"/>
      <c r="N23" s="3696"/>
      <c r="O23" s="3696"/>
      <c r="P23" s="3696"/>
      <c r="Q23" s="3696"/>
      <c r="R23" s="3696"/>
      <c r="S23" s="750"/>
      <c r="T23" s="751"/>
      <c r="U23" s="750"/>
      <c r="V23" s="750"/>
      <c r="W23" s="750"/>
      <c r="X23" s="750"/>
      <c r="Y23" s="750"/>
      <c r="Z23" s="751"/>
    </row>
    <row r="24" spans="1:26" ht="23.1" customHeight="1">
      <c r="A24" s="3697" t="s">
        <v>2114</v>
      </c>
      <c r="B24" s="3697"/>
      <c r="C24" s="3697"/>
      <c r="D24" s="3697"/>
      <c r="E24" s="3697"/>
      <c r="F24" s="3697"/>
      <c r="G24" s="3697"/>
      <c r="H24" s="3697"/>
      <c r="I24" s="3697"/>
      <c r="J24" s="3697"/>
      <c r="K24" s="3697"/>
      <c r="L24" s="3697"/>
      <c r="M24" s="3697"/>
      <c r="N24" s="3697"/>
      <c r="O24" s="3697"/>
      <c r="P24" s="3697"/>
      <c r="Q24" s="3697"/>
      <c r="R24" s="3697"/>
      <c r="S24" s="3697"/>
      <c r="T24" s="3697"/>
      <c r="U24" s="3697"/>
      <c r="V24" s="3697"/>
      <c r="W24" s="3697"/>
      <c r="X24" s="3697"/>
      <c r="Y24" s="3697"/>
      <c r="Z24" s="3697"/>
    </row>
    <row r="25" spans="1:26" ht="23.1" customHeight="1">
      <c r="A25" s="3697"/>
      <c r="B25" s="3697"/>
      <c r="C25" s="3697"/>
      <c r="D25" s="3697"/>
      <c r="E25" s="3697"/>
      <c r="F25" s="3697"/>
      <c r="G25" s="3697"/>
      <c r="H25" s="3697"/>
      <c r="I25" s="3697"/>
      <c r="J25" s="3697"/>
      <c r="K25" s="3697"/>
      <c r="L25" s="3697"/>
      <c r="M25" s="3697"/>
      <c r="N25" s="3697"/>
      <c r="O25" s="3697"/>
      <c r="P25" s="3697"/>
      <c r="Q25" s="3697"/>
      <c r="R25" s="3697"/>
      <c r="S25" s="3697"/>
      <c r="T25" s="3697"/>
      <c r="U25" s="3697"/>
      <c r="V25" s="3697"/>
      <c r="W25" s="3697"/>
      <c r="X25" s="3697"/>
      <c r="Y25" s="3697"/>
      <c r="Z25" s="3697"/>
    </row>
    <row r="26" spans="1:26" ht="23.1" customHeight="1">
      <c r="A26" s="3697"/>
      <c r="B26" s="3697"/>
      <c r="C26" s="3697"/>
      <c r="D26" s="3697"/>
      <c r="E26" s="3697"/>
      <c r="F26" s="3697"/>
      <c r="G26" s="3697"/>
      <c r="H26" s="3697"/>
      <c r="I26" s="3697"/>
      <c r="J26" s="3697"/>
      <c r="K26" s="3697"/>
      <c r="L26" s="3697"/>
      <c r="M26" s="3697"/>
      <c r="N26" s="3697"/>
      <c r="O26" s="3697"/>
      <c r="P26" s="3697"/>
      <c r="Q26" s="3697"/>
      <c r="R26" s="3697"/>
      <c r="S26" s="3697"/>
      <c r="T26" s="3697"/>
      <c r="U26" s="3697"/>
      <c r="V26" s="3697"/>
      <c r="W26" s="3697"/>
      <c r="X26" s="3697"/>
      <c r="Y26" s="3697"/>
      <c r="Z26" s="3697"/>
    </row>
    <row r="27" spans="1:26" ht="23.1" customHeight="1">
      <c r="A27" s="3697"/>
      <c r="B27" s="3697"/>
      <c r="C27" s="3697"/>
      <c r="D27" s="3697"/>
      <c r="E27" s="3697"/>
      <c r="F27" s="3697"/>
      <c r="G27" s="3697"/>
      <c r="H27" s="3697"/>
      <c r="I27" s="3697"/>
      <c r="J27" s="3697"/>
      <c r="K27" s="3697"/>
      <c r="L27" s="3697"/>
      <c r="M27" s="3697"/>
      <c r="N27" s="3697"/>
      <c r="O27" s="3697"/>
      <c r="P27" s="3697"/>
      <c r="Q27" s="3697"/>
      <c r="R27" s="3697"/>
      <c r="S27" s="3697"/>
      <c r="T27" s="3697"/>
      <c r="U27" s="3697"/>
      <c r="V27" s="3697"/>
      <c r="W27" s="3697"/>
      <c r="X27" s="3697"/>
      <c r="Y27" s="3697"/>
      <c r="Z27" s="3697"/>
    </row>
    <row r="28" spans="1:26" ht="23.1" customHeight="1">
      <c r="A28" s="3697"/>
      <c r="B28" s="3697"/>
      <c r="C28" s="3697"/>
      <c r="D28" s="3697"/>
      <c r="E28" s="3697"/>
      <c r="F28" s="3697"/>
      <c r="G28" s="3697"/>
      <c r="H28" s="3697"/>
      <c r="I28" s="3697"/>
      <c r="J28" s="3697"/>
      <c r="K28" s="3697"/>
      <c r="L28" s="3697"/>
      <c r="M28" s="3697"/>
      <c r="N28" s="3697"/>
      <c r="O28" s="3697"/>
      <c r="P28" s="3697"/>
      <c r="Q28" s="3697"/>
      <c r="R28" s="3697"/>
      <c r="S28" s="3697"/>
      <c r="T28" s="3697"/>
      <c r="U28" s="3697"/>
      <c r="V28" s="3697"/>
      <c r="W28" s="3697"/>
      <c r="X28" s="3697"/>
      <c r="Y28" s="3697"/>
      <c r="Z28" s="3697"/>
    </row>
    <row r="29" spans="1:26" ht="23.1" customHeight="1">
      <c r="A29" s="3697"/>
      <c r="B29" s="3697"/>
      <c r="C29" s="3697"/>
      <c r="D29" s="3697"/>
      <c r="E29" s="3697"/>
      <c r="F29" s="3697"/>
      <c r="G29" s="3697"/>
      <c r="H29" s="3697"/>
      <c r="I29" s="3697"/>
      <c r="J29" s="3697"/>
      <c r="K29" s="3697"/>
      <c r="L29" s="3697"/>
      <c r="M29" s="3697"/>
      <c r="N29" s="3697"/>
      <c r="O29" s="3697"/>
      <c r="P29" s="3697"/>
      <c r="Q29" s="3697"/>
      <c r="R29" s="3697"/>
      <c r="S29" s="3697"/>
      <c r="T29" s="3697"/>
      <c r="U29" s="3697"/>
      <c r="V29" s="3697"/>
      <c r="W29" s="3697"/>
      <c r="X29" s="3697"/>
      <c r="Y29" s="3697"/>
      <c r="Z29" s="3697"/>
    </row>
    <row r="30" spans="1:26" ht="23.1" customHeight="1">
      <c r="A30" s="3697"/>
      <c r="B30" s="3697"/>
      <c r="C30" s="3697"/>
      <c r="D30" s="3697"/>
      <c r="E30" s="3697"/>
      <c r="F30" s="3697"/>
      <c r="G30" s="3697"/>
      <c r="H30" s="3697"/>
      <c r="I30" s="3697"/>
      <c r="J30" s="3697"/>
      <c r="K30" s="3697"/>
      <c r="L30" s="3697"/>
      <c r="M30" s="3697"/>
      <c r="N30" s="3697"/>
      <c r="O30" s="3697"/>
      <c r="P30" s="3697"/>
      <c r="Q30" s="3697"/>
      <c r="R30" s="3697"/>
      <c r="S30" s="3697"/>
      <c r="T30" s="3697"/>
      <c r="U30" s="3697"/>
      <c r="V30" s="3697"/>
      <c r="W30" s="3697"/>
      <c r="X30" s="3697"/>
      <c r="Y30" s="3697"/>
      <c r="Z30" s="3697"/>
    </row>
    <row r="31" spans="1:26" ht="23.1" customHeight="1">
      <c r="A31" s="3697"/>
      <c r="B31" s="3697"/>
      <c r="C31" s="3697"/>
      <c r="D31" s="3697"/>
      <c r="E31" s="3697"/>
      <c r="F31" s="3697"/>
      <c r="G31" s="3697"/>
      <c r="H31" s="3697"/>
      <c r="I31" s="3697"/>
      <c r="J31" s="3697"/>
      <c r="K31" s="3697"/>
      <c r="L31" s="3697"/>
      <c r="M31" s="3697"/>
      <c r="N31" s="3697"/>
      <c r="O31" s="3697"/>
      <c r="P31" s="3697"/>
      <c r="Q31" s="3697"/>
      <c r="R31" s="3697"/>
      <c r="S31" s="3697"/>
      <c r="T31" s="3697"/>
      <c r="U31" s="3697"/>
      <c r="V31" s="3697"/>
      <c r="W31" s="3697"/>
      <c r="X31" s="3697"/>
      <c r="Y31" s="3697"/>
      <c r="Z31" s="3697"/>
    </row>
    <row r="32" spans="1:26" ht="46.5" customHeight="1">
      <c r="A32" s="3697"/>
      <c r="B32" s="3697"/>
      <c r="C32" s="3697"/>
      <c r="D32" s="3697"/>
      <c r="E32" s="3697"/>
      <c r="F32" s="3697"/>
      <c r="G32" s="3697"/>
      <c r="H32" s="3697"/>
      <c r="I32" s="3697"/>
      <c r="J32" s="3697"/>
      <c r="K32" s="3697"/>
      <c r="L32" s="3697"/>
      <c r="M32" s="3697"/>
      <c r="N32" s="3697"/>
      <c r="O32" s="3697"/>
      <c r="P32" s="3697"/>
      <c r="Q32" s="3697"/>
      <c r="R32" s="3697"/>
      <c r="S32" s="3697"/>
      <c r="T32" s="3697"/>
      <c r="U32" s="3697"/>
      <c r="V32" s="3697"/>
      <c r="W32" s="3697"/>
      <c r="X32" s="3697"/>
      <c r="Y32" s="3697"/>
      <c r="Z32" s="3697"/>
    </row>
    <row r="33" spans="1:26" ht="46.5" customHeight="1">
      <c r="A33" s="752"/>
      <c r="B33" s="752"/>
      <c r="C33" s="752"/>
      <c r="D33" s="752"/>
      <c r="E33" s="752"/>
      <c r="F33" s="752"/>
      <c r="G33" s="752"/>
      <c r="H33" s="752"/>
      <c r="I33" s="752"/>
      <c r="J33" s="752"/>
      <c r="K33" s="752"/>
      <c r="L33" s="752"/>
      <c r="M33" s="752"/>
      <c r="N33" s="752"/>
      <c r="O33" s="752"/>
      <c r="P33" s="752"/>
      <c r="Q33" s="752"/>
      <c r="R33" s="752"/>
      <c r="S33" s="752"/>
      <c r="T33" s="752"/>
      <c r="U33" s="752"/>
      <c r="V33" s="752"/>
      <c r="W33" s="752"/>
      <c r="X33" s="752"/>
      <c r="Y33" s="752"/>
      <c r="Z33" s="752"/>
    </row>
    <row r="34" spans="1:26" ht="18.95" customHeight="1">
      <c r="A34" s="3698"/>
      <c r="B34" s="3698"/>
      <c r="C34" s="3698"/>
      <c r="D34" s="3698"/>
      <c r="E34" s="3698"/>
      <c r="F34" s="3698"/>
      <c r="G34" s="3698"/>
      <c r="H34" s="3698"/>
      <c r="I34" s="3698"/>
      <c r="J34" s="3698"/>
      <c r="K34" s="3698"/>
      <c r="L34" s="3698"/>
      <c r="M34" s="3698"/>
      <c r="N34" s="3698"/>
      <c r="O34" s="3698"/>
      <c r="P34" s="3698"/>
      <c r="Q34" s="3698"/>
      <c r="R34" s="3698"/>
      <c r="S34" s="3698"/>
      <c r="T34" s="3698"/>
      <c r="U34" s="3698"/>
      <c r="V34" s="3698"/>
      <c r="W34" s="3698"/>
      <c r="X34" s="3698"/>
      <c r="Y34" s="3698"/>
      <c r="Z34" s="3698"/>
    </row>
  </sheetData>
  <mergeCells count="28">
    <mergeCell ref="U22:Y22"/>
    <mergeCell ref="C23:R23"/>
    <mergeCell ref="A24:Z32"/>
    <mergeCell ref="A34:Z34"/>
    <mergeCell ref="U16:Y16"/>
    <mergeCell ref="U17:Y17"/>
    <mergeCell ref="U18:Y18"/>
    <mergeCell ref="U19:Y19"/>
    <mergeCell ref="U20:Y20"/>
    <mergeCell ref="U21:Y21"/>
    <mergeCell ref="U15:Y15"/>
    <mergeCell ref="C7:R7"/>
    <mergeCell ref="C8:R8"/>
    <mergeCell ref="C9:R9"/>
    <mergeCell ref="C10:R10"/>
    <mergeCell ref="S10:Y10"/>
    <mergeCell ref="C11:R11"/>
    <mergeCell ref="C12:R12"/>
    <mergeCell ref="S12:T12"/>
    <mergeCell ref="U12:Z12"/>
    <mergeCell ref="U13:Y13"/>
    <mergeCell ref="U14:Y14"/>
    <mergeCell ref="V1:Z1"/>
    <mergeCell ref="A3:Z3"/>
    <mergeCell ref="C4:R4"/>
    <mergeCell ref="C5:R5"/>
    <mergeCell ref="C6:R6"/>
    <mergeCell ref="S6:Y6"/>
  </mergeCells>
  <phoneticPr fontId="1"/>
  <printOptions horizontalCentered="1"/>
  <pageMargins left="0.39370078740157483" right="0.39370078740157483" top="0.78740157480314965" bottom="0.78740157480314965" header="0.51181102362204722" footer="0.51181102362204722"/>
  <pageSetup paperSize="9" scale="83" orientation="portrait"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B6B79-9B7E-4ED8-9252-BA8CAD3BA840}">
  <sheetPr>
    <tabColor rgb="FFC7A1E3"/>
  </sheetPr>
  <dimension ref="B1:K28"/>
  <sheetViews>
    <sheetView zoomScaleNormal="100" workbookViewId="0">
      <selection activeCell="G13" sqref="G13:H13"/>
    </sheetView>
  </sheetViews>
  <sheetFormatPr defaultRowHeight="13.5"/>
  <cols>
    <col min="1" max="1" width="1.25" style="5" customWidth="1"/>
    <col min="2" max="2" width="14" style="5" customWidth="1"/>
    <col min="3" max="3" width="15.75" style="5" customWidth="1"/>
    <col min="4" max="4" width="8.625" style="5" customWidth="1"/>
    <col min="5" max="5" width="5.62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11">
      <c r="B1" s="8" t="s">
        <v>2115</v>
      </c>
    </row>
    <row r="2" spans="2:11">
      <c r="B2" s="3646"/>
      <c r="C2" s="3646"/>
      <c r="D2" s="13"/>
      <c r="E2" s="13"/>
      <c r="F2" s="3699"/>
      <c r="G2" s="3699"/>
      <c r="H2" s="3699"/>
    </row>
    <row r="3" spans="2:11">
      <c r="B3" s="8"/>
    </row>
    <row r="4" spans="2:11" ht="17.25">
      <c r="B4" s="3648" t="s">
        <v>2116</v>
      </c>
      <c r="C4" s="3648"/>
      <c r="D4" s="3648"/>
      <c r="E4" s="3648"/>
      <c r="F4" s="3648"/>
      <c r="G4" s="3648"/>
      <c r="H4" s="3648"/>
    </row>
    <row r="5" spans="2:11" ht="17.25">
      <c r="B5" s="666"/>
      <c r="C5" s="666"/>
      <c r="D5" s="666"/>
      <c r="E5" s="666"/>
      <c r="F5" s="666"/>
      <c r="G5" s="666"/>
      <c r="H5" s="666"/>
    </row>
    <row r="6" spans="2:11" ht="17.25">
      <c r="B6" s="666"/>
      <c r="C6" s="666"/>
      <c r="D6" s="666"/>
      <c r="E6" s="666"/>
      <c r="F6" s="666"/>
      <c r="G6" s="666"/>
      <c r="H6" s="666"/>
    </row>
    <row r="7" spans="2:11" ht="17.25" customHeight="1">
      <c r="B7" s="3649" t="s">
        <v>2085</v>
      </c>
      <c r="C7" s="3665"/>
      <c r="D7" s="666"/>
      <c r="E7" s="666"/>
      <c r="F7" s="666"/>
    </row>
    <row r="8" spans="2:11" ht="17.25" customHeight="1">
      <c r="B8" s="3650" t="s">
        <v>2086</v>
      </c>
      <c r="C8" s="3666"/>
      <c r="D8" s="666"/>
      <c r="E8" s="666"/>
      <c r="F8" s="666"/>
    </row>
    <row r="9" spans="2:11" ht="17.25" customHeight="1">
      <c r="B9" s="3645"/>
      <c r="C9" s="3645"/>
      <c r="D9" s="3645"/>
      <c r="E9" s="3645"/>
      <c r="F9" s="3645"/>
      <c r="G9" s="9"/>
      <c r="H9" s="9"/>
      <c r="I9" s="9"/>
    </row>
    <row r="10" spans="2:11" ht="21" customHeight="1">
      <c r="B10" s="656"/>
      <c r="C10" s="656"/>
      <c r="F10" s="3667" t="s">
        <v>2087</v>
      </c>
      <c r="G10" s="3654"/>
      <c r="H10" s="3655"/>
      <c r="I10" s="9"/>
    </row>
    <row r="11" spans="2:11" ht="21" customHeight="1">
      <c r="F11" s="3668"/>
      <c r="G11" s="3654"/>
      <c r="H11" s="3655"/>
    </row>
    <row r="12" spans="2:11" ht="21" customHeight="1">
      <c r="B12" s="687"/>
      <c r="F12" s="688" t="s">
        <v>2088</v>
      </c>
      <c r="G12" s="3656"/>
      <c r="H12" s="3657"/>
    </row>
    <row r="13" spans="2:11" ht="21" customHeight="1">
      <c r="F13" s="655" t="s">
        <v>409</v>
      </c>
      <c r="G13" s="3656"/>
      <c r="H13" s="3657"/>
    </row>
    <row r="14" spans="2:11">
      <c r="B14" s="5" t="s">
        <v>2089</v>
      </c>
      <c r="D14" s="655"/>
      <c r="E14" s="689"/>
      <c r="F14" s="689"/>
    </row>
    <row r="15" spans="2:11">
      <c r="E15" s="690" t="s">
        <v>2090</v>
      </c>
      <c r="F15" s="691" t="s">
        <v>2091</v>
      </c>
      <c r="G15" s="8" t="s">
        <v>843</v>
      </c>
    </row>
    <row r="16" spans="2:11" ht="17.25">
      <c r="B16" s="3645"/>
      <c r="C16" s="3645"/>
      <c r="D16" s="3645"/>
      <c r="E16" s="3645"/>
      <c r="F16" s="3645"/>
      <c r="G16" s="3645"/>
      <c r="H16" s="3645"/>
      <c r="I16" s="9"/>
      <c r="J16" s="9"/>
      <c r="K16" s="9"/>
    </row>
    <row r="17" spans="2:8" ht="30.75" customHeight="1">
      <c r="B17" s="667" t="s">
        <v>425</v>
      </c>
      <c r="C17" s="14" t="s">
        <v>426</v>
      </c>
      <c r="D17" s="659" t="s">
        <v>427</v>
      </c>
      <c r="E17" s="667" t="s">
        <v>428</v>
      </c>
      <c r="F17" s="3658" t="s">
        <v>429</v>
      </c>
      <c r="G17" s="3658"/>
      <c r="H17" s="15" t="s">
        <v>430</v>
      </c>
    </row>
    <row r="18" spans="2:8" ht="51" customHeight="1">
      <c r="B18" s="16"/>
      <c r="C18" s="16"/>
      <c r="D18" s="667"/>
      <c r="E18" s="667"/>
      <c r="F18" s="660"/>
      <c r="G18" s="7" t="s">
        <v>431</v>
      </c>
      <c r="H18" s="753" t="s">
        <v>2117</v>
      </c>
    </row>
    <row r="19" spans="2:8" ht="51" customHeight="1">
      <c r="B19" s="16"/>
      <c r="C19" s="16"/>
      <c r="D19" s="667"/>
      <c r="E19" s="667"/>
      <c r="F19" s="660"/>
      <c r="G19" s="7" t="s">
        <v>431</v>
      </c>
      <c r="H19" s="753" t="s">
        <v>2117</v>
      </c>
    </row>
    <row r="20" spans="2:8" ht="51" customHeight="1">
      <c r="B20" s="16"/>
      <c r="C20" s="16"/>
      <c r="D20" s="667"/>
      <c r="E20" s="667"/>
      <c r="F20" s="660"/>
      <c r="G20" s="7" t="s">
        <v>431</v>
      </c>
      <c r="H20" s="753" t="s">
        <v>2117</v>
      </c>
    </row>
    <row r="21" spans="2:8" ht="51" customHeight="1">
      <c r="B21" s="16"/>
      <c r="C21" s="16"/>
      <c r="D21" s="667"/>
      <c r="E21" s="667"/>
      <c r="F21" s="660"/>
      <c r="G21" s="7" t="s">
        <v>431</v>
      </c>
      <c r="H21" s="753" t="s">
        <v>2117</v>
      </c>
    </row>
    <row r="22" spans="2:8" ht="51" customHeight="1">
      <c r="B22" s="16"/>
      <c r="C22" s="16"/>
      <c r="D22" s="667"/>
      <c r="E22" s="667"/>
      <c r="F22" s="660"/>
      <c r="G22" s="7" t="s">
        <v>431</v>
      </c>
      <c r="H22" s="753" t="s">
        <v>2117</v>
      </c>
    </row>
    <row r="23" spans="2:8" ht="119.25" customHeight="1">
      <c r="B23" s="3700" t="s">
        <v>2118</v>
      </c>
      <c r="C23" s="3700"/>
      <c r="D23" s="3700"/>
      <c r="E23" s="3700"/>
      <c r="F23" s="3700"/>
      <c r="G23" s="3700"/>
      <c r="H23" s="3700"/>
    </row>
    <row r="26" spans="2:8">
      <c r="D26" s="17"/>
      <c r="E26" s="17"/>
    </row>
    <row r="27" spans="2:8">
      <c r="D27" s="17"/>
      <c r="E27" s="17"/>
    </row>
    <row r="28" spans="2:8">
      <c r="D28" s="17"/>
      <c r="E28" s="17"/>
    </row>
  </sheetData>
  <mergeCells count="14">
    <mergeCell ref="F17:G17"/>
    <mergeCell ref="B23:H23"/>
    <mergeCell ref="F10:F11"/>
    <mergeCell ref="G10:H10"/>
    <mergeCell ref="G11:H11"/>
    <mergeCell ref="G12:H12"/>
    <mergeCell ref="G13:H13"/>
    <mergeCell ref="B16:H16"/>
    <mergeCell ref="B9:F9"/>
    <mergeCell ref="B2:C2"/>
    <mergeCell ref="F2:H2"/>
    <mergeCell ref="B4:H4"/>
    <mergeCell ref="B7:C7"/>
    <mergeCell ref="B8:C8"/>
  </mergeCells>
  <phoneticPr fontId="1"/>
  <dataValidations count="4">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F459DAB3-A205-4344-8E89-BC810232C88F}"/>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83886B9F-05E7-4E1F-A2F7-0AF2CC174093}"/>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C555FD40-7D24-444D-A887-F94242E2E8A0}">
      <formula1>$D$26:$D$28</formula1>
    </dataValidation>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C9F8947E-1F81-4CCF-8FEA-2FFA0AC9C0F8}">
      <formula1>$E$26:$E$28</formula1>
    </dataValidation>
  </dataValidations>
  <pageMargins left="0.7" right="0.7" top="0.75" bottom="0.75" header="0.3" footer="0.3"/>
  <pageSetup paperSize="9" scale="94"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5EAA1-6710-4594-ACB0-A2343EB2615D}">
  <sheetPr>
    <tabColor rgb="FFC7A1E3"/>
  </sheetPr>
  <dimension ref="B1:I27"/>
  <sheetViews>
    <sheetView zoomScaleNormal="100" workbookViewId="0">
      <selection activeCell="G13" sqref="G13:H13"/>
    </sheetView>
  </sheetViews>
  <sheetFormatPr defaultRowHeight="13.5"/>
  <cols>
    <col min="1" max="1" width="1.25" style="5" customWidth="1"/>
    <col min="2" max="3" width="10.75" style="5" customWidth="1"/>
    <col min="4" max="4" width="16.375" style="5" customWidth="1"/>
    <col min="5" max="5" width="6.37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9">
      <c r="B1" s="8" t="s">
        <v>2119</v>
      </c>
    </row>
    <row r="2" spans="2:9">
      <c r="B2" s="3646"/>
      <c r="C2" s="3646"/>
      <c r="D2" s="13"/>
      <c r="E2" s="13"/>
      <c r="F2" s="3699"/>
      <c r="G2" s="3699"/>
      <c r="H2" s="3699"/>
    </row>
    <row r="3" spans="2:9">
      <c r="B3" s="8"/>
    </row>
    <row r="4" spans="2:9" ht="17.25">
      <c r="B4" s="3648" t="s">
        <v>2120</v>
      </c>
      <c r="C4" s="3648"/>
      <c r="D4" s="3648"/>
      <c r="E4" s="3648"/>
      <c r="F4" s="3648"/>
      <c r="G4" s="3648"/>
      <c r="H4" s="3648"/>
    </row>
    <row r="5" spans="2:9" ht="17.25">
      <c r="B5" s="666"/>
      <c r="C5" s="666"/>
      <c r="D5" s="666"/>
      <c r="E5" s="666"/>
      <c r="F5" s="666"/>
      <c r="G5" s="666"/>
      <c r="H5" s="666"/>
    </row>
    <row r="6" spans="2:9" ht="17.25">
      <c r="B6" s="666"/>
      <c r="C6" s="666"/>
      <c r="D6" s="666"/>
      <c r="E6" s="666"/>
      <c r="F6" s="666"/>
      <c r="G6" s="666"/>
      <c r="H6" s="666"/>
    </row>
    <row r="7" spans="2:9" ht="17.25" customHeight="1">
      <c r="B7" s="3649" t="s">
        <v>2085</v>
      </c>
      <c r="C7" s="3665"/>
      <c r="D7" s="666"/>
      <c r="E7" s="666"/>
      <c r="F7" s="666"/>
    </row>
    <row r="8" spans="2:9" ht="17.25" customHeight="1">
      <c r="B8" s="3650" t="s">
        <v>2086</v>
      </c>
      <c r="C8" s="3666"/>
      <c r="D8" s="666"/>
      <c r="E8" s="666"/>
      <c r="F8" s="666"/>
    </row>
    <row r="9" spans="2:9" ht="17.25" customHeight="1">
      <c r="B9" s="3645"/>
      <c r="C9" s="3645"/>
      <c r="D9" s="3645"/>
      <c r="E9" s="3645"/>
      <c r="F9" s="3645"/>
      <c r="G9" s="9"/>
      <c r="H9" s="9"/>
      <c r="I9" s="9"/>
    </row>
    <row r="10" spans="2:9" ht="21" customHeight="1">
      <c r="B10" s="656"/>
      <c r="C10" s="656"/>
      <c r="F10" s="3667" t="s">
        <v>2087</v>
      </c>
      <c r="G10" s="3654"/>
      <c r="H10" s="3655"/>
      <c r="I10" s="9"/>
    </row>
    <row r="11" spans="2:9" ht="21" customHeight="1">
      <c r="F11" s="3668"/>
      <c r="G11" s="3654"/>
      <c r="H11" s="3655"/>
    </row>
    <row r="12" spans="2:9" ht="21" customHeight="1">
      <c r="B12" s="687"/>
      <c r="F12" s="688" t="s">
        <v>2088</v>
      </c>
      <c r="G12" s="3654"/>
      <c r="H12" s="3655"/>
    </row>
    <row r="13" spans="2:9" ht="21" customHeight="1">
      <c r="F13" s="655" t="s">
        <v>409</v>
      </c>
      <c r="G13" s="3656"/>
      <c r="H13" s="3657"/>
    </row>
    <row r="14" spans="2:9">
      <c r="B14" s="5" t="s">
        <v>2089</v>
      </c>
      <c r="D14" s="655"/>
      <c r="E14" s="689"/>
      <c r="F14" s="689"/>
    </row>
    <row r="15" spans="2:9">
      <c r="E15" s="690" t="s">
        <v>2090</v>
      </c>
      <c r="F15" s="691" t="s">
        <v>2091</v>
      </c>
      <c r="G15" s="8" t="s">
        <v>843</v>
      </c>
    </row>
    <row r="16" spans="2:9" ht="30.75" customHeight="1">
      <c r="B16" s="754" t="s">
        <v>425</v>
      </c>
      <c r="C16" s="14" t="s">
        <v>2121</v>
      </c>
      <c r="D16" s="658" t="s">
        <v>2122</v>
      </c>
      <c r="E16" s="667" t="s">
        <v>428</v>
      </c>
      <c r="F16" s="3658" t="s">
        <v>429</v>
      </c>
      <c r="G16" s="3658"/>
      <c r="H16" s="15" t="s">
        <v>430</v>
      </c>
    </row>
    <row r="17" spans="2:8" ht="51" customHeight="1">
      <c r="B17" s="16"/>
      <c r="C17" s="16"/>
      <c r="D17" s="667"/>
      <c r="E17" s="667"/>
      <c r="F17" s="660"/>
      <c r="G17" s="7" t="s">
        <v>431</v>
      </c>
      <c r="H17" s="753" t="s">
        <v>2117</v>
      </c>
    </row>
    <row r="18" spans="2:8" ht="51" customHeight="1">
      <c r="B18" s="16"/>
      <c r="C18" s="16"/>
      <c r="D18" s="667"/>
      <c r="E18" s="667"/>
      <c r="F18" s="660"/>
      <c r="G18" s="7" t="s">
        <v>431</v>
      </c>
      <c r="H18" s="753" t="s">
        <v>2117</v>
      </c>
    </row>
    <row r="19" spans="2:8" ht="51" customHeight="1">
      <c r="B19" s="16"/>
      <c r="C19" s="16"/>
      <c r="D19" s="667"/>
      <c r="E19" s="667"/>
      <c r="F19" s="660"/>
      <c r="G19" s="7" t="s">
        <v>431</v>
      </c>
      <c r="H19" s="753" t="s">
        <v>2117</v>
      </c>
    </row>
    <row r="20" spans="2:8" ht="51" customHeight="1">
      <c r="B20" s="16"/>
      <c r="C20" s="16"/>
      <c r="D20" s="667"/>
      <c r="E20" s="667"/>
      <c r="F20" s="660"/>
      <c r="G20" s="7" t="s">
        <v>431</v>
      </c>
      <c r="H20" s="753" t="s">
        <v>2117</v>
      </c>
    </row>
    <row r="21" spans="2:8" ht="51" customHeight="1">
      <c r="B21" s="16"/>
      <c r="C21" s="16"/>
      <c r="D21" s="667"/>
      <c r="E21" s="667"/>
      <c r="F21" s="660"/>
      <c r="G21" s="7" t="s">
        <v>431</v>
      </c>
      <c r="H21" s="753" t="s">
        <v>2117</v>
      </c>
    </row>
    <row r="22" spans="2:8" ht="119.25" customHeight="1">
      <c r="B22" s="3700" t="s">
        <v>2123</v>
      </c>
      <c r="C22" s="3700"/>
      <c r="D22" s="3700"/>
      <c r="E22" s="3700"/>
      <c r="F22" s="3700"/>
      <c r="G22" s="3700"/>
      <c r="H22" s="3700"/>
    </row>
    <row r="25" spans="2:8">
      <c r="D25" s="17"/>
      <c r="E25" s="17"/>
    </row>
    <row r="26" spans="2:8">
      <c r="D26" s="17"/>
      <c r="E26" s="17"/>
    </row>
    <row r="27" spans="2:8">
      <c r="D27" s="17"/>
      <c r="E27" s="17"/>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2FA6FBCB-C493-48D0-A597-60C1A77A934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49FFFDE3-AD91-482A-8B6F-D18583B9944F}">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1426A685-F1C7-4C65-81C3-FEC488EE808B}"/>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C8309D2E-B3F5-4D92-8619-6A06675B9394}"/>
  </dataValidations>
  <pageMargins left="0.7" right="0.7" top="0.75" bottom="0.75" header="0.3" footer="0.3"/>
  <pageSetup paperSize="9" scale="94"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2E246-E067-4C2D-888B-6CD639C41454}">
  <sheetPr>
    <tabColor rgb="FFC7A1E3"/>
  </sheetPr>
  <dimension ref="B1:I27"/>
  <sheetViews>
    <sheetView zoomScaleNormal="100" workbookViewId="0">
      <selection activeCell="G13" sqref="G13:H13"/>
    </sheetView>
  </sheetViews>
  <sheetFormatPr defaultRowHeight="13.5"/>
  <cols>
    <col min="1" max="1" width="1.25" style="5" customWidth="1"/>
    <col min="2" max="3" width="10.75" style="5" customWidth="1"/>
    <col min="4" max="4" width="16.375" style="5" customWidth="1"/>
    <col min="5" max="5" width="6.37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9">
      <c r="B1" s="8" t="s">
        <v>2124</v>
      </c>
    </row>
    <row r="2" spans="2:9">
      <c r="B2" s="3646"/>
      <c r="C2" s="3646"/>
      <c r="D2" s="13"/>
      <c r="E2" s="13"/>
      <c r="F2" s="3699"/>
      <c r="G2" s="3699"/>
      <c r="H2" s="3699"/>
    </row>
    <row r="3" spans="2:9">
      <c r="B3" s="8"/>
    </row>
    <row r="4" spans="2:9" ht="17.25">
      <c r="B4" s="3648" t="s">
        <v>2125</v>
      </c>
      <c r="C4" s="3648"/>
      <c r="D4" s="3648"/>
      <c r="E4" s="3648"/>
      <c r="F4" s="3648"/>
      <c r="G4" s="3648"/>
      <c r="H4" s="3648"/>
    </row>
    <row r="5" spans="2:9" ht="17.25">
      <c r="B5" s="666"/>
      <c r="C5" s="666"/>
      <c r="D5" s="666"/>
      <c r="E5" s="666"/>
      <c r="F5" s="666"/>
      <c r="G5" s="666"/>
      <c r="H5" s="666"/>
    </row>
    <row r="6" spans="2:9" ht="17.25">
      <c r="B6" s="666"/>
      <c r="C6" s="666"/>
      <c r="D6" s="666"/>
      <c r="E6" s="666"/>
      <c r="F6" s="666"/>
      <c r="G6" s="666"/>
      <c r="H6" s="666"/>
    </row>
    <row r="7" spans="2:9" ht="17.25" customHeight="1">
      <c r="B7" s="3649" t="s">
        <v>2085</v>
      </c>
      <c r="C7" s="3665"/>
      <c r="D7" s="666"/>
      <c r="E7" s="666"/>
      <c r="F7" s="666"/>
    </row>
    <row r="8" spans="2:9" ht="17.25" customHeight="1">
      <c r="B8" s="3650" t="s">
        <v>2086</v>
      </c>
      <c r="C8" s="3666"/>
      <c r="D8" s="666"/>
      <c r="E8" s="666"/>
      <c r="F8" s="666"/>
    </row>
    <row r="9" spans="2:9" ht="17.25" customHeight="1">
      <c r="B9" s="3645"/>
      <c r="C9" s="3645"/>
      <c r="D9" s="3645"/>
      <c r="E9" s="3645"/>
      <c r="F9" s="3645"/>
      <c r="G9" s="9"/>
      <c r="H9" s="9"/>
      <c r="I9" s="9"/>
    </row>
    <row r="10" spans="2:9" ht="21" customHeight="1">
      <c r="B10" s="656"/>
      <c r="C10" s="656"/>
      <c r="F10" s="3667" t="s">
        <v>2087</v>
      </c>
      <c r="G10" s="3654"/>
      <c r="H10" s="3655"/>
      <c r="I10" s="9"/>
    </row>
    <row r="11" spans="2:9" ht="21" customHeight="1">
      <c r="F11" s="3668"/>
      <c r="G11" s="3654"/>
      <c r="H11" s="3655"/>
    </row>
    <row r="12" spans="2:9" ht="21" customHeight="1">
      <c r="B12" s="687"/>
      <c r="F12" s="688" t="s">
        <v>2088</v>
      </c>
      <c r="G12" s="3654"/>
      <c r="H12" s="3655"/>
    </row>
    <row r="13" spans="2:9" ht="21" customHeight="1">
      <c r="F13" s="655" t="s">
        <v>409</v>
      </c>
      <c r="G13" s="3656"/>
      <c r="H13" s="3657"/>
    </row>
    <row r="14" spans="2:9">
      <c r="B14" s="5" t="s">
        <v>2089</v>
      </c>
      <c r="D14" s="655"/>
      <c r="E14" s="689"/>
      <c r="F14" s="689"/>
    </row>
    <row r="15" spans="2:9">
      <c r="E15" s="690" t="s">
        <v>2090</v>
      </c>
      <c r="F15" s="691" t="s">
        <v>2091</v>
      </c>
      <c r="G15" s="8" t="s">
        <v>843</v>
      </c>
    </row>
    <row r="16" spans="2:9" ht="30.75" customHeight="1">
      <c r="B16" s="754" t="s">
        <v>425</v>
      </c>
      <c r="C16" s="14" t="s">
        <v>2126</v>
      </c>
      <c r="D16" s="658" t="s">
        <v>2127</v>
      </c>
      <c r="E16" s="667" t="s">
        <v>428</v>
      </c>
      <c r="F16" s="3658" t="s">
        <v>429</v>
      </c>
      <c r="G16" s="3658"/>
      <c r="H16" s="15" t="s">
        <v>430</v>
      </c>
    </row>
    <row r="17" spans="2:8" ht="51" customHeight="1">
      <c r="B17" s="16"/>
      <c r="C17" s="16"/>
      <c r="D17" s="667"/>
      <c r="E17" s="667"/>
      <c r="F17" s="660"/>
      <c r="G17" s="7" t="s">
        <v>431</v>
      </c>
      <c r="H17" s="753" t="s">
        <v>2117</v>
      </c>
    </row>
    <row r="18" spans="2:8" ht="51" customHeight="1">
      <c r="B18" s="16"/>
      <c r="C18" s="16"/>
      <c r="D18" s="667"/>
      <c r="E18" s="667"/>
      <c r="F18" s="660"/>
      <c r="G18" s="7" t="s">
        <v>431</v>
      </c>
      <c r="H18" s="753" t="s">
        <v>2117</v>
      </c>
    </row>
    <row r="19" spans="2:8" ht="51" customHeight="1">
      <c r="B19" s="16"/>
      <c r="C19" s="16"/>
      <c r="D19" s="667"/>
      <c r="E19" s="667"/>
      <c r="F19" s="660"/>
      <c r="G19" s="7" t="s">
        <v>431</v>
      </c>
      <c r="H19" s="753" t="s">
        <v>2117</v>
      </c>
    </row>
    <row r="20" spans="2:8" ht="51" customHeight="1">
      <c r="B20" s="16"/>
      <c r="C20" s="16"/>
      <c r="D20" s="667"/>
      <c r="E20" s="667"/>
      <c r="F20" s="660"/>
      <c r="G20" s="7" t="s">
        <v>431</v>
      </c>
      <c r="H20" s="753" t="s">
        <v>2117</v>
      </c>
    </row>
    <row r="21" spans="2:8" ht="51" customHeight="1">
      <c r="B21" s="16"/>
      <c r="C21" s="16"/>
      <c r="D21" s="667"/>
      <c r="E21" s="667"/>
      <c r="F21" s="660"/>
      <c r="G21" s="7" t="s">
        <v>431</v>
      </c>
      <c r="H21" s="753" t="s">
        <v>2117</v>
      </c>
    </row>
    <row r="22" spans="2:8" ht="119.25" customHeight="1">
      <c r="B22" s="3700" t="s">
        <v>2128</v>
      </c>
      <c r="C22" s="3700"/>
      <c r="D22" s="3700"/>
      <c r="E22" s="3700"/>
      <c r="F22" s="3700"/>
      <c r="G22" s="3700"/>
      <c r="H22" s="3700"/>
    </row>
    <row r="25" spans="2:8">
      <c r="D25" s="17"/>
      <c r="E25" s="17"/>
    </row>
    <row r="26" spans="2:8">
      <c r="D26" s="17"/>
      <c r="E26" s="17"/>
    </row>
    <row r="27" spans="2:8">
      <c r="D27" s="17"/>
      <c r="E27" s="17"/>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441778C4-54EF-4A83-A9AE-589BAE955887}"/>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17F0E47B-C64D-44A8-A4A8-DF15BACCCB89}"/>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FAC88F36-FC27-45D9-9D9E-75D5E2D0A3BB}">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57739EEA-B9CE-46BD-B7CE-D1C8FB5F530A}">
      <formula1>$E$25:$E$27</formula1>
    </dataValidation>
  </dataValidations>
  <pageMargins left="0.7" right="0.7" top="0.75" bottom="0.75" header="0.3" footer="0.3"/>
  <pageSetup paperSize="9" scale="94" orientation="portrait" r:id="rId1"/>
  <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3FCBA-DA87-45DF-805E-4FFC9726A910}">
  <dimension ref="A1:G24"/>
  <sheetViews>
    <sheetView zoomScaleNormal="100" zoomScaleSheetLayoutView="100" workbookViewId="0">
      <selection activeCell="L12" sqref="L12"/>
    </sheetView>
  </sheetViews>
  <sheetFormatPr defaultColWidth="9" defaultRowHeight="13.5"/>
  <cols>
    <col min="1" max="1" width="22.875" style="755" customWidth="1"/>
    <col min="2" max="2" width="9.625" style="755" customWidth="1"/>
    <col min="3" max="3" width="11.25" style="755" customWidth="1"/>
    <col min="4" max="4" width="17.625" style="755" customWidth="1"/>
    <col min="5" max="5" width="12.625" style="755" customWidth="1"/>
    <col min="6" max="6" width="11.625" style="755" customWidth="1"/>
    <col min="7" max="7" width="19.875" style="755" customWidth="1"/>
    <col min="8" max="16384" width="9" style="755"/>
  </cols>
  <sheetData>
    <row r="1" spans="1:7" ht="20.100000000000001" customHeight="1">
      <c r="A1" s="755" t="s">
        <v>432</v>
      </c>
      <c r="B1" s="756"/>
      <c r="C1" s="756"/>
      <c r="D1" s="756"/>
      <c r="E1" s="756"/>
      <c r="F1" s="756"/>
    </row>
    <row r="2" spans="1:7" ht="20.100000000000001" customHeight="1">
      <c r="A2" s="756"/>
      <c r="B2" s="756"/>
      <c r="C2" s="756"/>
      <c r="D2" s="756"/>
      <c r="E2" s="756"/>
      <c r="F2" s="756"/>
    </row>
    <row r="3" spans="1:7" ht="20.100000000000001" customHeight="1">
      <c r="A3" s="3706" t="s">
        <v>433</v>
      </c>
      <c r="B3" s="3706"/>
      <c r="C3" s="3706"/>
      <c r="D3" s="3706"/>
      <c r="E3" s="3706"/>
      <c r="F3" s="3706"/>
      <c r="G3" s="3706"/>
    </row>
    <row r="4" spans="1:7" ht="20.100000000000001" customHeight="1">
      <c r="A4" s="757"/>
      <c r="B4" s="757"/>
      <c r="C4" s="757"/>
      <c r="D4" s="757"/>
      <c r="E4" s="757"/>
      <c r="F4" s="757"/>
    </row>
    <row r="5" spans="1:7" ht="20.100000000000001" customHeight="1">
      <c r="A5" s="756"/>
      <c r="B5" s="756"/>
      <c r="C5" s="756"/>
      <c r="D5" s="756"/>
      <c r="E5" s="756"/>
      <c r="F5" s="756"/>
      <c r="G5" s="758" t="s">
        <v>2108</v>
      </c>
    </row>
    <row r="6" spans="1:7" ht="13.5" customHeight="1">
      <c r="A6" s="756"/>
      <c r="B6" s="756"/>
      <c r="C6" s="756"/>
      <c r="D6" s="756"/>
      <c r="E6" s="756"/>
      <c r="F6" s="756"/>
    </row>
    <row r="7" spans="1:7" ht="30" customHeight="1">
      <c r="A7" s="759"/>
      <c r="B7" s="759"/>
      <c r="C7" s="759"/>
      <c r="E7" s="760" t="s">
        <v>434</v>
      </c>
      <c r="F7" s="3707"/>
      <c r="G7" s="3707"/>
    </row>
    <row r="8" spans="1:7" ht="12" customHeight="1">
      <c r="A8" s="759"/>
      <c r="B8" s="759"/>
      <c r="C8" s="759"/>
      <c r="D8" s="759"/>
      <c r="E8" s="759"/>
      <c r="F8" s="759"/>
    </row>
    <row r="9" spans="1:7" ht="45.75" customHeight="1">
      <c r="A9" s="761" t="s">
        <v>435</v>
      </c>
      <c r="B9" s="3708"/>
      <c r="C9" s="3709"/>
      <c r="D9" s="3709"/>
      <c r="E9" s="3709"/>
      <c r="F9" s="3709"/>
      <c r="G9" s="3710"/>
    </row>
    <row r="10" spans="1:7" ht="39" customHeight="1">
      <c r="A10" s="761" t="s">
        <v>436</v>
      </c>
      <c r="B10" s="3711"/>
      <c r="C10" s="3712"/>
      <c r="D10" s="3712"/>
      <c r="E10" s="3712"/>
      <c r="F10" s="3712"/>
      <c r="G10" s="3713"/>
    </row>
    <row r="11" spans="1:7" ht="50.1" customHeight="1">
      <c r="A11" s="762" t="s">
        <v>437</v>
      </c>
      <c r="B11" s="3714"/>
      <c r="C11" s="3715"/>
      <c r="D11" s="3715"/>
      <c r="E11" s="3715"/>
      <c r="F11" s="3715"/>
      <c r="G11" s="3716"/>
    </row>
    <row r="12" spans="1:7" ht="56.25" customHeight="1">
      <c r="A12" s="763" t="s">
        <v>438</v>
      </c>
      <c r="B12" s="3701" t="s">
        <v>439</v>
      </c>
      <c r="C12" s="3702"/>
      <c r="D12" s="3703"/>
      <c r="E12" s="3704" t="s">
        <v>440</v>
      </c>
      <c r="F12" s="3702"/>
      <c r="G12" s="3705"/>
    </row>
    <row r="13" spans="1:7" ht="30.75" customHeight="1">
      <c r="A13" s="3725" t="s">
        <v>441</v>
      </c>
      <c r="B13" s="3726" t="s">
        <v>442</v>
      </c>
      <c r="C13" s="3727"/>
      <c r="D13" s="3727"/>
      <c r="E13" s="3727"/>
      <c r="F13" s="3727"/>
      <c r="G13" s="3728"/>
    </row>
    <row r="14" spans="1:7" ht="30.75" customHeight="1">
      <c r="A14" s="3717"/>
      <c r="B14" s="3729" t="s">
        <v>443</v>
      </c>
      <c r="C14" s="3730"/>
      <c r="D14" s="3730"/>
      <c r="E14" s="3730"/>
      <c r="F14" s="3730"/>
      <c r="G14" s="3731"/>
    </row>
    <row r="15" spans="1:7" ht="30.75" customHeight="1">
      <c r="A15" s="3725" t="s">
        <v>444</v>
      </c>
      <c r="B15" s="3726" t="s">
        <v>445</v>
      </c>
      <c r="C15" s="3727"/>
      <c r="D15" s="3727"/>
      <c r="E15" s="3727"/>
      <c r="F15" s="3727"/>
      <c r="G15" s="3728"/>
    </row>
    <row r="16" spans="1:7" ht="30.75" customHeight="1">
      <c r="A16" s="3717"/>
      <c r="B16" s="3732" t="s">
        <v>446</v>
      </c>
      <c r="C16" s="3733"/>
      <c r="D16" s="3734" t="s">
        <v>447</v>
      </c>
      <c r="E16" s="3734"/>
      <c r="F16" s="3734" t="s">
        <v>448</v>
      </c>
      <c r="G16" s="3735"/>
    </row>
    <row r="17" spans="1:7" ht="30.75" customHeight="1">
      <c r="A17" s="3718"/>
      <c r="B17" s="3729" t="s">
        <v>449</v>
      </c>
      <c r="C17" s="3730"/>
      <c r="D17" s="3730"/>
      <c r="E17" s="3730"/>
      <c r="F17" s="3730"/>
      <c r="G17" s="3731"/>
    </row>
    <row r="18" spans="1:7" ht="24.95" customHeight="1">
      <c r="A18" s="3717" t="s">
        <v>450</v>
      </c>
      <c r="B18" s="3719"/>
      <c r="C18" s="3720"/>
      <c r="D18" s="3720"/>
      <c r="E18" s="3720"/>
      <c r="F18" s="3720"/>
      <c r="G18" s="3723" t="s">
        <v>451</v>
      </c>
    </row>
    <row r="19" spans="1:7" ht="24.95" customHeight="1">
      <c r="A19" s="3718"/>
      <c r="B19" s="3721"/>
      <c r="C19" s="3722"/>
      <c r="D19" s="3722"/>
      <c r="E19" s="3722"/>
      <c r="F19" s="3722"/>
      <c r="G19" s="3724"/>
    </row>
    <row r="20" spans="1:7" ht="18" customHeight="1">
      <c r="A20" s="764" t="s">
        <v>2129</v>
      </c>
      <c r="B20" s="764"/>
      <c r="C20" s="764"/>
      <c r="D20" s="764"/>
      <c r="E20" s="764"/>
      <c r="F20" s="764"/>
      <c r="G20" s="764"/>
    </row>
    <row r="21" spans="1:7" ht="18" customHeight="1">
      <c r="A21" s="755" t="s">
        <v>452</v>
      </c>
    </row>
    <row r="22" spans="1:7" ht="18" customHeight="1">
      <c r="A22" s="755" t="s">
        <v>453</v>
      </c>
    </row>
    <row r="23" spans="1:7" ht="18" customHeight="1">
      <c r="A23" s="755" t="s">
        <v>454</v>
      </c>
    </row>
    <row r="24" spans="1:7" ht="6" customHeight="1"/>
  </sheetData>
  <mergeCells count="19">
    <mergeCell ref="A18:A19"/>
    <mergeCell ref="B18:F19"/>
    <mergeCell ref="G18:G19"/>
    <mergeCell ref="A13:A14"/>
    <mergeCell ref="B13:G13"/>
    <mergeCell ref="B14:G14"/>
    <mergeCell ref="A15:A17"/>
    <mergeCell ref="B15:G15"/>
    <mergeCell ref="B16:C16"/>
    <mergeCell ref="D16:E16"/>
    <mergeCell ref="F16:G16"/>
    <mergeCell ref="B17:G17"/>
    <mergeCell ref="B12:D12"/>
    <mergeCell ref="E12:G12"/>
    <mergeCell ref="A3:G3"/>
    <mergeCell ref="F7:G7"/>
    <mergeCell ref="B9:G9"/>
    <mergeCell ref="B10:G10"/>
    <mergeCell ref="B11:G11"/>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1425"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231426"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231427"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231428"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231429"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231430"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231431"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231432"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F574B-6CC0-4A97-8748-D98770FEDAAB}">
  <dimension ref="A1:AH89"/>
  <sheetViews>
    <sheetView topLeftCell="B1" zoomScaleNormal="100" zoomScaleSheetLayoutView="130" workbookViewId="0">
      <selection activeCell="BG18" sqref="BG18"/>
    </sheetView>
  </sheetViews>
  <sheetFormatPr defaultColWidth="2.75" defaultRowHeight="18.75"/>
  <cols>
    <col min="1" max="16384" width="2.75" style="1543"/>
  </cols>
  <sheetData>
    <row r="1" spans="1:33" s="1546" customFormat="1" ht="16.149999999999999" customHeight="1">
      <c r="A1" s="1545" t="s">
        <v>5264</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row>
    <row r="2" spans="1:33" s="1546" customFormat="1" ht="16.149999999999999" customHeight="1">
      <c r="A2" s="3759" t="s">
        <v>5265</v>
      </c>
      <c r="B2" s="3759"/>
      <c r="C2" s="3759"/>
      <c r="D2" s="3759"/>
      <c r="E2" s="3759"/>
      <c r="F2" s="3759"/>
      <c r="G2" s="3759"/>
      <c r="H2" s="3759"/>
      <c r="I2" s="3759"/>
      <c r="J2" s="3759"/>
      <c r="K2" s="3759"/>
      <c r="L2" s="3759"/>
      <c r="M2" s="3759"/>
      <c r="N2" s="3759"/>
      <c r="O2" s="3759"/>
      <c r="P2" s="3759"/>
      <c r="Q2" s="3759"/>
      <c r="R2" s="3759"/>
      <c r="S2" s="3759"/>
      <c r="T2" s="3759"/>
      <c r="U2" s="3759"/>
      <c r="V2" s="3759"/>
      <c r="W2" s="3759"/>
      <c r="X2" s="3759"/>
      <c r="Y2" s="3759"/>
      <c r="Z2" s="3759"/>
      <c r="AA2" s="3759"/>
      <c r="AB2" s="3759"/>
      <c r="AC2" s="3759"/>
      <c r="AD2" s="3759"/>
      <c r="AE2" s="3759"/>
      <c r="AF2" s="3759"/>
      <c r="AG2" s="3759"/>
    </row>
    <row r="3" spans="1:33" s="1546" customFormat="1" ht="7.15" customHeight="1">
      <c r="A3" s="1545"/>
      <c r="B3" s="1545"/>
      <c r="C3" s="1545"/>
      <c r="D3" s="1545"/>
      <c r="E3" s="1545"/>
      <c r="F3" s="1545"/>
      <c r="G3" s="1545"/>
      <c r="H3" s="1545"/>
      <c r="I3" s="1545"/>
      <c r="J3" s="1545"/>
      <c r="K3" s="1545"/>
      <c r="L3" s="1545"/>
      <c r="M3" s="1545"/>
      <c r="N3" s="1545"/>
      <c r="O3" s="1545"/>
      <c r="P3" s="1545"/>
      <c r="Q3" s="1545"/>
      <c r="R3" s="1545"/>
      <c r="S3" s="1545"/>
      <c r="T3" s="1545"/>
      <c r="U3" s="1545"/>
      <c r="V3" s="1545"/>
      <c r="W3" s="1545"/>
      <c r="X3" s="1545"/>
      <c r="Y3" s="1545"/>
      <c r="Z3" s="1545"/>
      <c r="AA3" s="1545"/>
      <c r="AB3" s="1545"/>
      <c r="AC3" s="1545"/>
      <c r="AD3" s="1545"/>
      <c r="AE3" s="1545"/>
      <c r="AF3" s="1545"/>
      <c r="AG3" s="1545"/>
    </row>
    <row r="4" spans="1:33" s="1546" customFormat="1" ht="16.350000000000001" customHeight="1">
      <c r="A4" s="1545"/>
      <c r="B4" s="1545"/>
      <c r="C4" s="1545"/>
      <c r="D4" s="1545"/>
      <c r="E4" s="1545"/>
      <c r="F4" s="1545"/>
      <c r="G4" s="1545"/>
      <c r="H4" s="1545"/>
      <c r="I4" s="1545"/>
      <c r="J4" s="1545"/>
      <c r="K4" s="1545"/>
      <c r="L4" s="1545"/>
      <c r="M4" s="1545"/>
      <c r="N4" s="1545"/>
      <c r="O4" s="1545"/>
      <c r="P4" s="1545"/>
      <c r="Q4" s="3760" t="s">
        <v>5266</v>
      </c>
      <c r="R4" s="3760"/>
      <c r="S4" s="3760"/>
      <c r="T4" s="3760"/>
      <c r="U4" s="3760"/>
      <c r="V4" s="3761"/>
      <c r="W4" s="3762"/>
      <c r="X4" s="3762"/>
      <c r="Y4" s="3762"/>
      <c r="Z4" s="3762"/>
      <c r="AA4" s="3762"/>
      <c r="AB4" s="3762"/>
      <c r="AC4" s="3762"/>
      <c r="AD4" s="3762"/>
      <c r="AE4" s="3762"/>
      <c r="AF4" s="3762"/>
      <c r="AG4" s="3763"/>
    </row>
    <row r="5" spans="1:33" s="1546" customFormat="1" ht="16.149999999999999" customHeight="1">
      <c r="A5" s="1545"/>
      <c r="B5" s="1545"/>
      <c r="C5" s="1545"/>
      <c r="D5" s="1545"/>
      <c r="E5" s="1545"/>
      <c r="F5" s="1545"/>
      <c r="G5" s="1545"/>
      <c r="H5" s="1545"/>
      <c r="I5" s="1545"/>
      <c r="J5" s="1545"/>
      <c r="K5" s="1545"/>
      <c r="L5" s="1545"/>
      <c r="M5" s="1545"/>
      <c r="N5" s="1545"/>
      <c r="O5" s="1545"/>
      <c r="P5" s="1545"/>
      <c r="Q5" s="3760" t="s">
        <v>1</v>
      </c>
      <c r="R5" s="3760"/>
      <c r="S5" s="3760"/>
      <c r="T5" s="3760"/>
      <c r="U5" s="3760"/>
      <c r="V5" s="3764"/>
      <c r="W5" s="3765"/>
      <c r="X5" s="3765"/>
      <c r="Y5" s="3765"/>
      <c r="Z5" s="3765"/>
      <c r="AA5" s="3765"/>
      <c r="AB5" s="3765"/>
      <c r="AC5" s="3765"/>
      <c r="AD5" s="3765"/>
      <c r="AE5" s="3765"/>
      <c r="AF5" s="3765"/>
      <c r="AG5" s="3766"/>
    </row>
    <row r="6" spans="1:33" s="1546" customFormat="1" ht="6" customHeight="1">
      <c r="A6" s="1545"/>
      <c r="B6" s="1545"/>
      <c r="C6" s="1545"/>
      <c r="D6" s="1545"/>
      <c r="E6" s="1545"/>
      <c r="F6" s="1545"/>
      <c r="G6" s="1545"/>
      <c r="H6" s="1545"/>
      <c r="I6" s="1545"/>
      <c r="J6" s="1545"/>
      <c r="K6" s="1545"/>
      <c r="L6" s="1545"/>
      <c r="M6" s="1545"/>
      <c r="N6" s="1545"/>
      <c r="O6" s="1545"/>
      <c r="P6" s="1545"/>
      <c r="Q6" s="1545"/>
      <c r="R6" s="1545"/>
      <c r="S6" s="1545"/>
      <c r="T6" s="1545"/>
      <c r="U6" s="1545"/>
      <c r="V6" s="1545"/>
      <c r="W6" s="1545"/>
      <c r="X6" s="1545"/>
      <c r="Y6" s="1545"/>
      <c r="Z6" s="1545"/>
      <c r="AA6" s="1545"/>
      <c r="AB6" s="1545"/>
      <c r="AC6" s="1545"/>
      <c r="AD6" s="1545"/>
      <c r="AE6" s="1545"/>
      <c r="AF6" s="1545"/>
      <c r="AG6" s="1545"/>
    </row>
    <row r="7" spans="1:33" s="1546" customFormat="1" ht="16.149999999999999" customHeight="1" thickBot="1">
      <c r="A7" s="1547" t="s">
        <v>5267</v>
      </c>
      <c r="B7" s="1545"/>
      <c r="C7" s="1545"/>
      <c r="D7" s="1545"/>
      <c r="E7" s="1545"/>
      <c r="F7" s="1545"/>
      <c r="G7" s="1545"/>
      <c r="H7" s="1545"/>
      <c r="I7" s="1545"/>
      <c r="J7" s="1545"/>
      <c r="K7" s="1545"/>
      <c r="L7" s="1545"/>
      <c r="M7" s="1545"/>
      <c r="N7" s="1545"/>
      <c r="O7" s="1545"/>
      <c r="P7" s="1545"/>
      <c r="Q7" s="1545"/>
      <c r="R7" s="1545"/>
      <c r="S7" s="1545"/>
      <c r="T7" s="1545"/>
      <c r="U7" s="1545"/>
      <c r="V7" s="1545"/>
      <c r="W7" s="1545"/>
      <c r="X7" s="1545"/>
      <c r="Y7" s="1545"/>
      <c r="Z7" s="1545"/>
      <c r="AA7" s="1545"/>
      <c r="AB7" s="1545"/>
      <c r="AC7" s="1545"/>
      <c r="AD7" s="1545"/>
      <c r="AE7" s="1545"/>
      <c r="AF7" s="1545"/>
      <c r="AG7" s="1545"/>
    </row>
    <row r="8" spans="1:33" s="1546" customFormat="1" ht="16.149999999999999" customHeight="1" thickBot="1">
      <c r="A8" s="1548" t="s">
        <v>511</v>
      </c>
      <c r="B8" s="1549" t="s">
        <v>5268</v>
      </c>
      <c r="C8" s="1549"/>
      <c r="D8" s="3769"/>
      <c r="E8" s="3769"/>
      <c r="F8" s="1549" t="s">
        <v>741</v>
      </c>
      <c r="G8" s="3769"/>
      <c r="H8" s="3769"/>
      <c r="I8" s="1549" t="s">
        <v>1536</v>
      </c>
      <c r="J8" s="1549"/>
      <c r="K8" s="1549" t="s">
        <v>5269</v>
      </c>
      <c r="L8" s="1549" t="s">
        <v>5268</v>
      </c>
      <c r="M8" s="1549"/>
      <c r="N8" s="3769"/>
      <c r="O8" s="3769"/>
      <c r="P8" s="1549" t="s">
        <v>741</v>
      </c>
      <c r="Q8" s="3769"/>
      <c r="R8" s="3769"/>
      <c r="S8" s="1550" t="s">
        <v>1536</v>
      </c>
      <c r="T8" s="1545"/>
      <c r="U8" s="1545"/>
      <c r="V8" s="1545"/>
      <c r="W8" s="1545"/>
      <c r="X8" s="1545"/>
      <c r="Y8" s="1545"/>
      <c r="Z8" s="1545"/>
      <c r="AA8" s="1545"/>
      <c r="AB8" s="1545"/>
      <c r="AC8" s="1545"/>
      <c r="AD8" s="1545"/>
      <c r="AE8" s="1545"/>
      <c r="AF8" s="1545"/>
      <c r="AG8" s="1545"/>
    </row>
    <row r="9" spans="1:33" s="1546" customFormat="1" ht="16.149999999999999" customHeight="1">
      <c r="A9" s="1545"/>
      <c r="D9" s="1551"/>
      <c r="E9" s="1551"/>
      <c r="G9" s="1551"/>
      <c r="H9" s="1551"/>
      <c r="N9" s="1551"/>
      <c r="O9" s="1551"/>
      <c r="Q9" s="1551"/>
      <c r="R9" s="1551"/>
      <c r="U9" s="1545"/>
      <c r="V9" s="1545"/>
      <c r="W9" s="1545"/>
      <c r="X9" s="1545"/>
      <c r="Y9" s="1545"/>
      <c r="Z9" s="1545"/>
      <c r="AA9" s="1545"/>
      <c r="AB9" s="1545"/>
      <c r="AC9" s="1545"/>
      <c r="AD9" s="1545"/>
      <c r="AE9" s="1545"/>
      <c r="AF9" s="1545"/>
      <c r="AG9" s="1545"/>
    </row>
    <row r="10" spans="1:33" s="1546" customFormat="1" ht="16.149999999999999" customHeight="1" thickBot="1">
      <c r="A10" s="1547" t="s">
        <v>5270</v>
      </c>
      <c r="B10" s="1545"/>
      <c r="C10" s="1545"/>
      <c r="D10" s="1545"/>
      <c r="E10" s="1545"/>
      <c r="F10" s="1545"/>
      <c r="G10" s="1545"/>
      <c r="H10" s="1545"/>
      <c r="I10" s="1545"/>
      <c r="J10" s="1545"/>
      <c r="K10" s="1545"/>
      <c r="L10" s="1545"/>
      <c r="M10" s="1545"/>
      <c r="N10" s="1545"/>
      <c r="O10" s="1545"/>
      <c r="P10" s="1545"/>
      <c r="Q10" s="1545"/>
      <c r="R10" s="1545"/>
      <c r="S10" s="1545"/>
      <c r="T10" s="1545"/>
      <c r="U10" s="1545"/>
      <c r="V10" s="1545"/>
      <c r="W10" s="1545"/>
      <c r="X10" s="1545"/>
      <c r="Y10" s="1545"/>
      <c r="Z10" s="1545"/>
      <c r="AA10" s="1545"/>
      <c r="AB10" s="1545"/>
      <c r="AC10" s="1545"/>
      <c r="AD10" s="1545"/>
      <c r="AE10" s="1545"/>
      <c r="AF10" s="1545"/>
      <c r="AG10" s="1545"/>
    </row>
    <row r="11" spans="1:33" s="1546" customFormat="1" ht="16.149999999999999" customHeight="1">
      <c r="A11" s="1552" t="s">
        <v>5271</v>
      </c>
      <c r="B11" s="1553"/>
      <c r="C11" s="1553"/>
      <c r="D11" s="1553"/>
      <c r="E11" s="1553"/>
      <c r="F11" s="1553"/>
      <c r="G11" s="1553"/>
      <c r="H11" s="1553"/>
      <c r="I11" s="1553"/>
      <c r="J11" s="1553"/>
      <c r="K11" s="1553"/>
      <c r="L11" s="1553"/>
      <c r="M11" s="1554"/>
      <c r="N11" s="1554"/>
      <c r="O11" s="1554"/>
      <c r="P11" s="1554"/>
      <c r="Q11" s="1554"/>
      <c r="R11" s="1554"/>
      <c r="S11" s="1554"/>
      <c r="T11" s="1554"/>
      <c r="U11" s="1554"/>
      <c r="V11" s="1554"/>
      <c r="W11" s="1554"/>
      <c r="X11" s="1554"/>
      <c r="Y11" s="1554"/>
      <c r="Z11" s="1554"/>
      <c r="AA11" s="1554"/>
      <c r="AB11" s="1554"/>
      <c r="AC11" s="1554"/>
      <c r="AD11" s="1554"/>
      <c r="AE11" s="1554"/>
      <c r="AF11" s="1554"/>
      <c r="AG11" s="1555"/>
    </row>
    <row r="12" spans="1:33" s="1546" customFormat="1" ht="16.149999999999999" customHeight="1">
      <c r="A12" s="1556"/>
      <c r="B12" s="1557"/>
      <c r="C12" s="1557"/>
      <c r="D12" s="1557"/>
      <c r="E12" s="1557"/>
      <c r="F12" s="1557"/>
      <c r="G12" s="1557"/>
      <c r="H12" s="1557"/>
      <c r="I12" s="1557"/>
      <c r="J12" s="1557"/>
      <c r="K12" s="1557"/>
      <c r="L12" s="1557"/>
      <c r="M12" s="1558" t="s">
        <v>5272</v>
      </c>
      <c r="N12" s="1558"/>
      <c r="O12" s="1559" t="s">
        <v>504</v>
      </c>
      <c r="P12" s="3770"/>
      <c r="Q12" s="3770"/>
      <c r="R12" s="3770"/>
      <c r="S12" s="3770"/>
      <c r="T12" s="3770"/>
      <c r="U12" s="3770"/>
      <c r="V12" s="3770"/>
      <c r="W12" s="3770"/>
      <c r="X12" s="1559" t="s">
        <v>843</v>
      </c>
      <c r="Y12" s="1559" t="s">
        <v>5273</v>
      </c>
      <c r="Z12" s="1559" t="s">
        <v>5274</v>
      </c>
      <c r="AA12" s="1559"/>
      <c r="AB12" s="3767"/>
      <c r="AC12" s="3767"/>
      <c r="AD12" s="3767"/>
      <c r="AE12" s="3767"/>
      <c r="AF12" s="3767"/>
      <c r="AG12" s="1560" t="s">
        <v>5275</v>
      </c>
    </row>
    <row r="13" spans="1:33" s="1546" customFormat="1" ht="16.149999999999999" customHeight="1">
      <c r="A13" s="1561" t="s">
        <v>5276</v>
      </c>
      <c r="B13" s="1562"/>
      <c r="C13" s="1562"/>
      <c r="D13" s="1562"/>
      <c r="E13" s="1562"/>
      <c r="F13" s="1562"/>
      <c r="G13" s="1562"/>
      <c r="H13" s="1562"/>
      <c r="I13" s="1562"/>
      <c r="J13" s="1562"/>
      <c r="K13" s="1562"/>
      <c r="L13" s="1562"/>
      <c r="M13" s="1562"/>
      <c r="N13" s="1562"/>
      <c r="O13" s="1562"/>
      <c r="P13" s="1562"/>
      <c r="Q13" s="1562"/>
      <c r="R13" s="1562"/>
      <c r="S13" s="1562"/>
      <c r="T13" s="1562"/>
      <c r="U13" s="1562"/>
      <c r="V13" s="1562"/>
      <c r="W13" s="1562"/>
      <c r="X13" s="1562"/>
      <c r="Y13" s="1562"/>
      <c r="Z13" s="1562"/>
      <c r="AA13" s="1562"/>
      <c r="AB13" s="3768"/>
      <c r="AC13" s="3768"/>
      <c r="AD13" s="3768"/>
      <c r="AE13" s="3768"/>
      <c r="AF13" s="3768"/>
      <c r="AG13" s="1563" t="s">
        <v>1225</v>
      </c>
    </row>
    <row r="14" spans="1:33" s="1546" customFormat="1" ht="16.149999999999999" customHeight="1" thickBot="1">
      <c r="A14" s="1564" t="s">
        <v>5277</v>
      </c>
      <c r="B14" s="1565"/>
      <c r="C14" s="1565"/>
      <c r="D14" s="1565"/>
      <c r="E14" s="1565"/>
      <c r="F14" s="1565"/>
      <c r="G14" s="1565"/>
      <c r="H14" s="1565"/>
      <c r="I14" s="1565"/>
      <c r="J14" s="1565"/>
      <c r="K14" s="1565"/>
      <c r="L14" s="1565"/>
      <c r="M14" s="1565"/>
      <c r="N14" s="1565"/>
      <c r="O14" s="1565"/>
      <c r="P14" s="1565"/>
      <c r="Q14" s="1565"/>
      <c r="R14" s="1565"/>
      <c r="S14" s="1565"/>
      <c r="T14" s="1565"/>
      <c r="U14" s="1565"/>
      <c r="V14" s="1565"/>
      <c r="W14" s="1565"/>
      <c r="X14" s="1565"/>
      <c r="Y14" s="1565"/>
      <c r="Z14" s="1565"/>
      <c r="AA14" s="1565"/>
      <c r="AB14" s="3754"/>
      <c r="AC14" s="3754"/>
      <c r="AD14" s="3754"/>
      <c r="AE14" s="3754"/>
      <c r="AF14" s="3754"/>
      <c r="AG14" s="1566" t="s">
        <v>2103</v>
      </c>
    </row>
    <row r="15" spans="1:33" s="1546" customFormat="1" ht="15" customHeight="1">
      <c r="A15" s="1545"/>
      <c r="B15" s="1545"/>
      <c r="C15" s="1545"/>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1545"/>
      <c r="Z15" s="1545"/>
      <c r="AA15" s="1545"/>
      <c r="AB15" s="1545"/>
      <c r="AC15" s="1545"/>
      <c r="AD15" s="1545"/>
      <c r="AE15" s="1545"/>
      <c r="AF15" s="1545"/>
      <c r="AG15" s="1545"/>
    </row>
    <row r="16" spans="1:33" s="1546" customFormat="1" ht="15.6" customHeight="1">
      <c r="A16" s="1545"/>
      <c r="B16" s="1545"/>
      <c r="C16" s="1545"/>
      <c r="D16" s="1567"/>
      <c r="E16" s="1567"/>
      <c r="F16" s="1545"/>
      <c r="G16" s="1567"/>
      <c r="H16" s="1567"/>
      <c r="I16" s="1545"/>
      <c r="J16" s="1545"/>
      <c r="K16" s="1545"/>
      <c r="L16" s="1545"/>
      <c r="M16" s="1545"/>
      <c r="N16" s="1567"/>
      <c r="O16" s="1567"/>
      <c r="P16" s="1545"/>
      <c r="Q16" s="1567"/>
      <c r="R16" s="1567"/>
      <c r="S16" s="1545"/>
      <c r="T16" s="1545"/>
      <c r="U16" s="1545"/>
      <c r="V16" s="1545"/>
      <c r="W16" s="1545"/>
      <c r="X16" s="1545"/>
      <c r="Y16" s="1545"/>
      <c r="Z16" s="1545"/>
      <c r="AA16" s="1545"/>
      <c r="AB16" s="1545"/>
      <c r="AC16" s="1545"/>
      <c r="AD16" s="1545"/>
      <c r="AE16" s="1545"/>
      <c r="AF16" s="1545"/>
      <c r="AG16" s="1545"/>
    </row>
    <row r="17" spans="1:33" s="1546" customFormat="1" ht="16.149999999999999" customHeight="1" thickBot="1">
      <c r="A17" s="1547" t="s">
        <v>5278</v>
      </c>
      <c r="B17" s="1545"/>
      <c r="C17" s="1545"/>
      <c r="D17" s="1545"/>
      <c r="E17" s="1545"/>
      <c r="F17" s="1545"/>
      <c r="G17" s="1545"/>
      <c r="H17" s="1545"/>
      <c r="I17" s="1545"/>
      <c r="J17" s="1545"/>
      <c r="K17" s="1545"/>
      <c r="L17" s="1545"/>
      <c r="M17" s="1545"/>
      <c r="N17" s="1545"/>
      <c r="O17" s="1545"/>
      <c r="P17" s="1545"/>
      <c r="Q17" s="1545"/>
      <c r="R17" s="1545"/>
      <c r="S17" s="1545"/>
      <c r="T17" s="1545"/>
      <c r="U17" s="1545"/>
      <c r="V17" s="1545"/>
      <c r="W17" s="1545"/>
      <c r="X17" s="1545"/>
      <c r="Y17" s="1545"/>
      <c r="Z17" s="1545"/>
      <c r="AA17" s="1545"/>
      <c r="AB17" s="1545"/>
      <c r="AC17" s="1545"/>
      <c r="AD17" s="1545"/>
      <c r="AE17" s="1545"/>
      <c r="AF17" s="1545"/>
      <c r="AG17" s="1545"/>
    </row>
    <row r="18" spans="1:33" s="1546" customFormat="1" ht="16.149999999999999" customHeight="1">
      <c r="A18" s="1568" t="s">
        <v>5279</v>
      </c>
      <c r="B18" s="1569"/>
      <c r="C18" s="1569"/>
      <c r="D18" s="1569"/>
      <c r="E18" s="1569"/>
      <c r="F18" s="1569"/>
      <c r="G18" s="1569"/>
      <c r="H18" s="1569"/>
      <c r="I18" s="1569"/>
      <c r="J18" s="1569"/>
      <c r="K18" s="1569"/>
      <c r="L18" s="1569"/>
      <c r="M18" s="1569"/>
      <c r="N18" s="1569"/>
      <c r="O18" s="1569"/>
      <c r="P18" s="1569"/>
      <c r="Q18" s="1569"/>
      <c r="R18" s="1569"/>
      <c r="S18" s="1569"/>
      <c r="T18" s="1569"/>
      <c r="U18" s="1569"/>
      <c r="V18" s="1569"/>
      <c r="W18" s="1569"/>
      <c r="X18" s="1569"/>
      <c r="Y18" s="1569"/>
      <c r="Z18" s="1569"/>
      <c r="AA18" s="1569"/>
      <c r="AB18" s="1569"/>
      <c r="AC18" s="1569"/>
      <c r="AD18" s="1569"/>
      <c r="AE18" s="1569"/>
      <c r="AF18" s="1569"/>
      <c r="AG18" s="1570"/>
    </row>
    <row r="19" spans="1:33" s="1546" customFormat="1" ht="16.149999999999999" customHeight="1">
      <c r="A19" s="1571"/>
      <c r="B19" s="1559"/>
      <c r="C19" s="1559"/>
      <c r="D19" s="1559"/>
      <c r="E19" s="1559"/>
      <c r="F19" s="1559"/>
      <c r="G19" s="1559"/>
      <c r="H19" s="1559"/>
      <c r="I19" s="1559"/>
      <c r="J19" s="1559"/>
      <c r="K19" s="1559"/>
      <c r="L19" s="1559"/>
      <c r="M19" s="1559"/>
      <c r="N19" s="1559"/>
      <c r="O19" s="1559"/>
      <c r="P19" s="1559"/>
      <c r="Q19" s="1559"/>
      <c r="R19" s="1559"/>
      <c r="S19" s="1559"/>
      <c r="T19" s="1559"/>
      <c r="U19" s="1559"/>
      <c r="V19" s="1559"/>
      <c r="W19" s="1559"/>
      <c r="X19" s="1559"/>
      <c r="Y19" s="1559"/>
      <c r="Z19" s="1559"/>
      <c r="AA19" s="1559"/>
      <c r="AB19" s="3758"/>
      <c r="AC19" s="3758"/>
      <c r="AD19" s="3758"/>
      <c r="AE19" s="3758"/>
      <c r="AF19" s="3758"/>
      <c r="AG19" s="1560" t="s">
        <v>2103</v>
      </c>
    </row>
    <row r="20" spans="1:33" s="1546" customFormat="1" ht="16.149999999999999" customHeight="1">
      <c r="A20" s="1572" t="s">
        <v>5280</v>
      </c>
      <c r="B20" s="1545"/>
      <c r="C20" s="1545"/>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3744"/>
      <c r="AC20" s="3744"/>
      <c r="AD20" s="3744"/>
      <c r="AE20" s="3744"/>
      <c r="AF20" s="3744"/>
      <c r="AG20" s="1573" t="s">
        <v>2103</v>
      </c>
    </row>
    <row r="21" spans="1:33" s="1546" customFormat="1" ht="16.149999999999999" customHeight="1" thickBot="1">
      <c r="A21" s="1574" t="s">
        <v>5281</v>
      </c>
      <c r="B21" s="1575"/>
      <c r="C21" s="1575"/>
      <c r="D21" s="1575"/>
      <c r="E21" s="1575"/>
      <c r="F21" s="1575"/>
      <c r="G21" s="1575"/>
      <c r="H21" s="1575"/>
      <c r="I21" s="1575"/>
      <c r="J21" s="1575"/>
      <c r="K21" s="1575"/>
      <c r="L21" s="1575"/>
      <c r="M21" s="1575"/>
      <c r="N21" s="1575"/>
      <c r="O21" s="1575"/>
      <c r="P21" s="1575"/>
      <c r="Q21" s="1575"/>
      <c r="R21" s="1575"/>
      <c r="S21" s="1575"/>
      <c r="T21" s="1575"/>
      <c r="U21" s="1575"/>
      <c r="V21" s="1575"/>
      <c r="W21" s="1575"/>
      <c r="X21" s="1575"/>
      <c r="Y21" s="1575"/>
      <c r="Z21" s="1575"/>
      <c r="AA21" s="1575"/>
      <c r="AB21" s="3755" t="str">
        <f>IF(AB19="","",AB19-AB20)</f>
        <v/>
      </c>
      <c r="AC21" s="3755"/>
      <c r="AD21" s="3755"/>
      <c r="AE21" s="3755"/>
      <c r="AF21" s="3755"/>
      <c r="AG21" s="1576" t="s">
        <v>2103</v>
      </c>
    </row>
    <row r="22" spans="1:33" s="1546" customFormat="1" ht="16.149999999999999" customHeight="1" thickBot="1">
      <c r="A22" s="1545"/>
      <c r="B22" s="1545"/>
      <c r="C22" s="1545"/>
      <c r="D22" s="1545"/>
      <c r="E22" s="1545"/>
      <c r="F22" s="1545"/>
      <c r="G22" s="1545"/>
      <c r="H22" s="1545"/>
      <c r="I22" s="1545"/>
      <c r="J22" s="1545"/>
      <c r="K22" s="1545"/>
      <c r="L22" s="1545"/>
      <c r="M22" s="1545"/>
      <c r="N22" s="1545"/>
      <c r="O22" s="1545"/>
      <c r="P22" s="1545"/>
      <c r="Q22" s="1545"/>
      <c r="R22" s="1545"/>
      <c r="S22" s="1564" t="s">
        <v>5282</v>
      </c>
      <c r="T22" s="1565"/>
      <c r="U22" s="1565"/>
      <c r="V22" s="1565"/>
      <c r="W22" s="1565"/>
      <c r="X22" s="1565"/>
      <c r="Y22" s="1565"/>
      <c r="Z22" s="1565"/>
      <c r="AA22" s="1565"/>
      <c r="AB22" s="3740" t="str">
        <f>IF(AB14="","",IF(AB14&gt;AB21,"問題あり","問題なし"))</f>
        <v/>
      </c>
      <c r="AC22" s="3740"/>
      <c r="AD22" s="3740"/>
      <c r="AE22" s="3740"/>
      <c r="AF22" s="3740"/>
      <c r="AG22" s="1566"/>
    </row>
    <row r="23" spans="1:33" s="1546" customFormat="1" ht="15.6" customHeight="1">
      <c r="A23" s="1545"/>
      <c r="B23" s="1545"/>
      <c r="C23" s="1545"/>
      <c r="D23" s="1567"/>
      <c r="E23" s="1567"/>
      <c r="F23" s="1545"/>
      <c r="G23" s="1567"/>
      <c r="H23" s="1567"/>
      <c r="I23" s="1545"/>
      <c r="J23" s="1545"/>
      <c r="K23" s="1545"/>
      <c r="L23" s="1545"/>
      <c r="M23" s="1545"/>
      <c r="N23" s="1567"/>
      <c r="O23" s="1567"/>
      <c r="P23" s="1545"/>
      <c r="Q23" s="1567"/>
      <c r="R23" s="1567"/>
      <c r="S23" s="1545"/>
      <c r="T23" s="1545"/>
      <c r="U23" s="1545"/>
      <c r="V23" s="1545"/>
      <c r="W23" s="1545"/>
      <c r="X23" s="1545"/>
      <c r="Y23" s="1545"/>
      <c r="Z23" s="1545"/>
      <c r="AA23" s="1545"/>
      <c r="AB23" s="1545"/>
      <c r="AC23" s="1545"/>
      <c r="AD23" s="1545"/>
      <c r="AE23" s="1545"/>
      <c r="AF23" s="1545"/>
      <c r="AG23" s="1545"/>
    </row>
    <row r="24" spans="1:33" s="1546" customFormat="1" ht="16.149999999999999" customHeight="1" thickBot="1">
      <c r="A24" s="1547" t="s">
        <v>5283</v>
      </c>
      <c r="B24" s="1545"/>
      <c r="C24" s="1545"/>
      <c r="D24" s="1545"/>
      <c r="E24" s="1545"/>
      <c r="F24" s="1545"/>
      <c r="G24" s="1545"/>
      <c r="H24" s="1545"/>
      <c r="I24" s="1545"/>
      <c r="J24" s="1545"/>
      <c r="K24" s="1545"/>
      <c r="L24" s="1545"/>
      <c r="M24" s="1545"/>
      <c r="N24" s="1545"/>
      <c r="O24" s="1545"/>
      <c r="P24" s="1545"/>
      <c r="Q24" s="1545"/>
      <c r="R24" s="1545"/>
      <c r="S24" s="1545"/>
      <c r="T24" s="1545"/>
      <c r="U24" s="1545"/>
      <c r="V24" s="1545"/>
      <c r="W24" s="1545"/>
      <c r="X24" s="1545"/>
      <c r="Y24" s="1545"/>
      <c r="Z24" s="1545"/>
      <c r="AA24" s="1545"/>
      <c r="AB24" s="1567"/>
      <c r="AC24" s="1567"/>
      <c r="AD24" s="1567"/>
      <c r="AE24" s="1567"/>
      <c r="AF24" s="1567"/>
      <c r="AG24" s="1545"/>
    </row>
    <row r="25" spans="1:33" s="1546" customFormat="1" ht="16.149999999999999" customHeight="1">
      <c r="A25" s="1577" t="s">
        <v>5284</v>
      </c>
      <c r="B25" s="1578"/>
      <c r="C25" s="1578"/>
      <c r="D25" s="1578"/>
      <c r="E25" s="1578"/>
      <c r="F25" s="1578"/>
      <c r="G25" s="1578"/>
      <c r="H25" s="1578"/>
      <c r="I25" s="1578"/>
      <c r="J25" s="1578"/>
      <c r="K25" s="1578"/>
      <c r="L25" s="1578"/>
      <c r="M25" s="1578"/>
      <c r="N25" s="1578"/>
      <c r="O25" s="1578"/>
      <c r="P25" s="1578"/>
      <c r="Q25" s="1578"/>
      <c r="R25" s="1578"/>
      <c r="S25" s="1578"/>
      <c r="T25" s="1578"/>
      <c r="U25" s="1578"/>
      <c r="V25" s="1578"/>
      <c r="W25" s="1578"/>
      <c r="X25" s="1578"/>
      <c r="Y25" s="1578"/>
      <c r="Z25" s="1578"/>
      <c r="AA25" s="1578"/>
      <c r="AB25" s="3756"/>
      <c r="AC25" s="3756"/>
      <c r="AD25" s="3756"/>
      <c r="AE25" s="3756"/>
      <c r="AF25" s="3756"/>
      <c r="AG25" s="1579" t="s">
        <v>1225</v>
      </c>
    </row>
    <row r="26" spans="1:33" s="1546" customFormat="1" ht="16.149999999999999" customHeight="1">
      <c r="A26" s="1561" t="s">
        <v>5285</v>
      </c>
      <c r="B26" s="1562"/>
      <c r="C26" s="1562"/>
      <c r="D26" s="1562"/>
      <c r="E26" s="1562"/>
      <c r="F26" s="1562"/>
      <c r="G26" s="1562"/>
      <c r="H26" s="1562"/>
      <c r="I26" s="1562"/>
      <c r="J26" s="1562"/>
      <c r="K26" s="1562"/>
      <c r="L26" s="1562"/>
      <c r="M26" s="1562"/>
      <c r="N26" s="1562"/>
      <c r="O26" s="1562"/>
      <c r="P26" s="1562"/>
      <c r="Q26" s="1562"/>
      <c r="R26" s="1562"/>
      <c r="S26" s="1562"/>
      <c r="T26" s="1562"/>
      <c r="U26" s="1562"/>
      <c r="V26" s="1562"/>
      <c r="W26" s="1562"/>
      <c r="X26" s="1562"/>
      <c r="Y26" s="1562"/>
      <c r="Z26" s="1562"/>
      <c r="AA26" s="1562"/>
      <c r="AB26" s="3757"/>
      <c r="AC26" s="3757"/>
      <c r="AD26" s="3757"/>
      <c r="AE26" s="3757"/>
      <c r="AF26" s="3757"/>
      <c r="AG26" s="1563" t="s">
        <v>2103</v>
      </c>
    </row>
    <row r="27" spans="1:33" s="1546" customFormat="1" ht="16.149999999999999" customHeight="1">
      <c r="A27" s="1572"/>
      <c r="B27" s="1580" t="s">
        <v>5286</v>
      </c>
      <c r="C27" s="1545"/>
      <c r="D27" s="1545"/>
      <c r="E27" s="1545"/>
      <c r="F27" s="1545"/>
      <c r="G27" s="1545"/>
      <c r="H27" s="1545"/>
      <c r="I27" s="1545"/>
      <c r="J27" s="1545"/>
      <c r="K27" s="1545"/>
      <c r="L27" s="1545"/>
      <c r="M27" s="1545"/>
      <c r="N27" s="1545"/>
      <c r="O27" s="1545"/>
      <c r="P27" s="1545"/>
      <c r="Q27" s="1545"/>
      <c r="R27" s="1545"/>
      <c r="S27" s="1545"/>
      <c r="T27" s="1545"/>
      <c r="U27" s="1545"/>
      <c r="V27" s="1545"/>
      <c r="W27" s="1545"/>
      <c r="X27" s="1545"/>
      <c r="Y27" s="1545"/>
      <c r="Z27" s="1545"/>
      <c r="AA27" s="1545"/>
      <c r="AB27" s="3744"/>
      <c r="AC27" s="3744"/>
      <c r="AD27" s="3744"/>
      <c r="AE27" s="3744"/>
      <c r="AF27" s="3744"/>
      <c r="AG27" s="1573" t="s">
        <v>2103</v>
      </c>
    </row>
    <row r="28" spans="1:33" s="1546" customFormat="1" ht="16.149999999999999" customHeight="1">
      <c r="A28" s="1572"/>
      <c r="B28" s="1581" t="s">
        <v>5287</v>
      </c>
      <c r="C28" s="1559"/>
      <c r="D28" s="1559"/>
      <c r="E28" s="1559"/>
      <c r="F28" s="1559"/>
      <c r="G28" s="1559"/>
      <c r="H28" s="1559"/>
      <c r="I28" s="1559"/>
      <c r="J28" s="1559"/>
      <c r="K28" s="1559"/>
      <c r="L28" s="1559"/>
      <c r="M28" s="1559"/>
      <c r="N28" s="1559"/>
      <c r="O28" s="1559"/>
      <c r="P28" s="1559"/>
      <c r="Q28" s="1559"/>
      <c r="R28" s="1559"/>
      <c r="S28" s="1559"/>
      <c r="T28" s="1559"/>
      <c r="U28" s="1559"/>
      <c r="V28" s="1559"/>
      <c r="W28" s="1559"/>
      <c r="X28" s="1559"/>
      <c r="Y28" s="1559"/>
      <c r="Z28" s="1559"/>
      <c r="AA28" s="1559"/>
      <c r="AB28" s="1559"/>
      <c r="AC28" s="1559"/>
      <c r="AD28" s="1559"/>
      <c r="AE28" s="1559"/>
      <c r="AF28" s="1559"/>
      <c r="AG28" s="1560"/>
    </row>
    <row r="29" spans="1:33" s="1546" customFormat="1" ht="16.149999999999999" customHeight="1" thickBot="1">
      <c r="A29" s="1564"/>
      <c r="B29" s="1582" t="s">
        <v>5288</v>
      </c>
      <c r="C29" s="1575"/>
      <c r="D29" s="1575"/>
      <c r="E29" s="1575"/>
      <c r="F29" s="1575"/>
      <c r="G29" s="1575"/>
      <c r="H29" s="1575"/>
      <c r="I29" s="1575"/>
      <c r="J29" s="1575"/>
      <c r="K29" s="1575"/>
      <c r="L29" s="1575"/>
      <c r="M29" s="1575"/>
      <c r="N29" s="1575"/>
      <c r="O29" s="1575"/>
      <c r="P29" s="1575"/>
      <c r="Q29" s="1575"/>
      <c r="R29" s="1575"/>
      <c r="S29" s="1575"/>
      <c r="T29" s="1575"/>
      <c r="U29" s="1575"/>
      <c r="V29" s="1575"/>
      <c r="W29" s="1575"/>
      <c r="X29" s="1575"/>
      <c r="Y29" s="1575"/>
      <c r="Z29" s="1575"/>
      <c r="AA29" s="1575"/>
      <c r="AB29" s="3739" t="str">
        <f>IF(AB27="","",AB27/AB26*100)</f>
        <v/>
      </c>
      <c r="AC29" s="3739"/>
      <c r="AD29" s="3739"/>
      <c r="AE29" s="3739"/>
      <c r="AF29" s="3739"/>
      <c r="AG29" s="1576" t="s">
        <v>5289</v>
      </c>
    </row>
    <row r="30" spans="1:33" s="1546" customFormat="1" ht="16.149999999999999" customHeight="1" thickBot="1">
      <c r="A30" s="1545"/>
      <c r="B30" s="1545"/>
      <c r="C30" s="1545"/>
      <c r="D30" s="1545"/>
      <c r="E30" s="1545"/>
      <c r="F30" s="1545"/>
      <c r="G30" s="1545"/>
      <c r="H30" s="1545"/>
      <c r="I30" s="1545"/>
      <c r="J30" s="1545"/>
      <c r="K30" s="1545"/>
      <c r="L30" s="1545"/>
      <c r="M30" s="1545"/>
      <c r="N30" s="1545"/>
      <c r="O30" s="1545"/>
      <c r="P30" s="1545"/>
      <c r="Q30" s="1545"/>
      <c r="R30" s="1545"/>
      <c r="S30" s="1564" t="s">
        <v>5290</v>
      </c>
      <c r="T30" s="1565"/>
      <c r="U30" s="1565"/>
      <c r="V30" s="1565"/>
      <c r="W30" s="1565"/>
      <c r="X30" s="1565"/>
      <c r="Y30" s="1565"/>
      <c r="Z30" s="1565"/>
      <c r="AA30" s="1565"/>
      <c r="AB30" s="3740" t="str">
        <f>IF(AB29="","",IF(AB29&lt;2/3*100,"問題あり","問題なし"))</f>
        <v/>
      </c>
      <c r="AC30" s="3740"/>
      <c r="AD30" s="3740"/>
      <c r="AE30" s="3740"/>
      <c r="AF30" s="3740"/>
      <c r="AG30" s="1566"/>
    </row>
    <row r="31" spans="1:33" s="1546" customFormat="1" ht="15.6" customHeight="1">
      <c r="A31" s="1545"/>
      <c r="B31" s="1545"/>
      <c r="C31" s="1545"/>
      <c r="D31" s="1545"/>
      <c r="E31" s="1545"/>
      <c r="F31" s="1545"/>
      <c r="G31" s="1545"/>
      <c r="H31" s="1545"/>
      <c r="I31" s="1545"/>
      <c r="J31" s="1545"/>
      <c r="K31" s="1545"/>
      <c r="L31" s="1545"/>
      <c r="M31" s="1545"/>
      <c r="N31" s="1545"/>
      <c r="O31" s="1545"/>
      <c r="P31" s="1545"/>
      <c r="Q31" s="1545"/>
      <c r="R31" s="1545"/>
      <c r="S31" s="1545"/>
      <c r="T31" s="1545"/>
      <c r="U31" s="1545"/>
      <c r="V31" s="1545"/>
      <c r="W31" s="1545"/>
      <c r="X31" s="1545"/>
      <c r="Y31" s="1545"/>
      <c r="Z31" s="1545"/>
      <c r="AA31" s="1545"/>
      <c r="AB31" s="1545"/>
      <c r="AC31" s="1545"/>
      <c r="AD31" s="1545"/>
      <c r="AE31" s="1545"/>
      <c r="AF31" s="1545"/>
      <c r="AG31" s="1545"/>
    </row>
    <row r="32" spans="1:33" s="1546" customFormat="1" ht="15.75" customHeight="1">
      <c r="A32" s="1547" t="s">
        <v>5291</v>
      </c>
      <c r="B32" s="1545"/>
      <c r="C32" s="1545"/>
      <c r="D32" s="1545"/>
      <c r="E32" s="1545"/>
      <c r="F32" s="1545"/>
      <c r="G32" s="1545"/>
      <c r="H32" s="1545"/>
      <c r="I32" s="1545"/>
      <c r="J32" s="1545"/>
      <c r="K32" s="1545"/>
      <c r="L32" s="1545"/>
      <c r="M32" s="1545"/>
      <c r="N32" s="1545"/>
      <c r="O32" s="1545"/>
      <c r="P32" s="1545"/>
      <c r="Q32" s="1545"/>
      <c r="R32" s="1545"/>
      <c r="S32" s="1545"/>
      <c r="T32" s="1545"/>
      <c r="U32" s="1545"/>
      <c r="V32" s="1545"/>
      <c r="W32" s="1545"/>
      <c r="X32" s="1545"/>
      <c r="Y32" s="1545"/>
      <c r="Z32" s="1545"/>
      <c r="AA32" s="1545"/>
      <c r="AB32" s="1545"/>
      <c r="AC32" s="1545"/>
      <c r="AD32" s="1545"/>
      <c r="AE32" s="1545"/>
      <c r="AF32" s="1545"/>
      <c r="AG32" s="1545"/>
    </row>
    <row r="33" spans="1:33" s="1546" customFormat="1" ht="15.75" customHeight="1" thickBot="1">
      <c r="A33" s="1547"/>
      <c r="B33" s="1547" t="s">
        <v>5292</v>
      </c>
      <c r="C33" s="1545"/>
      <c r="D33" s="1545"/>
      <c r="E33" s="1545"/>
      <c r="F33" s="1545"/>
      <c r="G33" s="1545"/>
      <c r="H33" s="1545"/>
      <c r="I33" s="1545"/>
      <c r="J33" s="1545"/>
      <c r="K33" s="1545"/>
      <c r="L33" s="1545"/>
      <c r="M33" s="1545"/>
      <c r="N33" s="1545"/>
      <c r="O33" s="1545"/>
      <c r="P33" s="1545"/>
      <c r="Q33" s="1545"/>
      <c r="R33" s="1545"/>
      <c r="S33" s="1545"/>
      <c r="T33" s="1545"/>
      <c r="U33" s="1545"/>
      <c r="V33" s="1545"/>
      <c r="W33" s="1545"/>
      <c r="X33" s="1545"/>
      <c r="Y33" s="1545"/>
      <c r="Z33" s="1545"/>
      <c r="AA33" s="1545"/>
      <c r="AB33" s="1545"/>
      <c r="AC33" s="1545"/>
      <c r="AD33" s="1545"/>
      <c r="AE33" s="1545"/>
      <c r="AF33" s="1545"/>
      <c r="AG33" s="1545"/>
    </row>
    <row r="34" spans="1:33" s="1546" customFormat="1" ht="16.149999999999999" customHeight="1">
      <c r="A34" s="3745" t="s">
        <v>5293</v>
      </c>
      <c r="B34" s="3746"/>
      <c r="C34" s="3746"/>
      <c r="D34" s="3746"/>
      <c r="E34" s="3746"/>
      <c r="F34" s="3746"/>
      <c r="G34" s="3746"/>
      <c r="H34" s="3746"/>
      <c r="I34" s="1569"/>
      <c r="J34" s="3750"/>
      <c r="K34" s="3750"/>
      <c r="L34" s="3750"/>
      <c r="M34" s="3750"/>
      <c r="N34" s="3750"/>
      <c r="O34" s="3750"/>
      <c r="P34" s="3750"/>
      <c r="Q34" s="3750"/>
      <c r="R34" s="3750"/>
      <c r="S34" s="3750"/>
      <c r="T34" s="3750"/>
      <c r="U34" s="3750"/>
      <c r="V34" s="3750"/>
      <c r="W34" s="3750"/>
      <c r="X34" s="3750"/>
      <c r="Y34" s="3750"/>
      <c r="Z34" s="3750"/>
      <c r="AA34" s="3750"/>
      <c r="AB34" s="3750"/>
      <c r="AC34" s="3750"/>
      <c r="AD34" s="3750"/>
      <c r="AE34" s="3750"/>
      <c r="AF34" s="3750"/>
      <c r="AG34" s="1570"/>
    </row>
    <row r="35" spans="1:33" s="1546" customFormat="1" ht="16.149999999999999" customHeight="1">
      <c r="A35" s="3747"/>
      <c r="B35" s="3743"/>
      <c r="C35" s="3743"/>
      <c r="D35" s="3743"/>
      <c r="E35" s="3743"/>
      <c r="F35" s="3743"/>
      <c r="G35" s="3743"/>
      <c r="H35" s="3743"/>
      <c r="I35" s="1545"/>
      <c r="J35" s="3751"/>
      <c r="K35" s="3751"/>
      <c r="L35" s="3751"/>
      <c r="M35" s="3751"/>
      <c r="N35" s="3751"/>
      <c r="O35" s="3751"/>
      <c r="P35" s="3751"/>
      <c r="Q35" s="3751"/>
      <c r="R35" s="3751"/>
      <c r="S35" s="3751"/>
      <c r="T35" s="3751"/>
      <c r="U35" s="3751"/>
      <c r="V35" s="3751"/>
      <c r="W35" s="3751"/>
      <c r="X35" s="3751"/>
      <c r="Y35" s="3751"/>
      <c r="Z35" s="3751"/>
      <c r="AA35" s="3751"/>
      <c r="AB35" s="3751"/>
      <c r="AC35" s="3751"/>
      <c r="AD35" s="3751"/>
      <c r="AE35" s="3751"/>
      <c r="AF35" s="3751"/>
      <c r="AG35" s="1573"/>
    </row>
    <row r="36" spans="1:33" s="1546" customFormat="1" ht="16.149999999999999" customHeight="1">
      <c r="A36" s="3748"/>
      <c r="B36" s="3749"/>
      <c r="C36" s="3749"/>
      <c r="D36" s="3749"/>
      <c r="E36" s="3749"/>
      <c r="F36" s="3749"/>
      <c r="G36" s="3749"/>
      <c r="H36" s="3749"/>
      <c r="I36" s="1559"/>
      <c r="J36" s="3752"/>
      <c r="K36" s="3752"/>
      <c r="L36" s="3752"/>
      <c r="M36" s="3752"/>
      <c r="N36" s="3752"/>
      <c r="O36" s="3752"/>
      <c r="P36" s="3752"/>
      <c r="Q36" s="3752"/>
      <c r="R36" s="3752"/>
      <c r="S36" s="3752"/>
      <c r="T36" s="3752"/>
      <c r="U36" s="3752"/>
      <c r="V36" s="3752"/>
      <c r="W36" s="3752"/>
      <c r="X36" s="3752"/>
      <c r="Y36" s="3752"/>
      <c r="Z36" s="3752"/>
      <c r="AA36" s="3752"/>
      <c r="AB36" s="3752"/>
      <c r="AC36" s="3752"/>
      <c r="AD36" s="3752"/>
      <c r="AE36" s="3752"/>
      <c r="AF36" s="3752"/>
      <c r="AG36" s="1560"/>
    </row>
    <row r="37" spans="1:33" s="1546" customFormat="1" ht="16.149999999999999" customHeight="1">
      <c r="A37" s="1583" t="s">
        <v>5294</v>
      </c>
      <c r="B37" s="1583"/>
      <c r="C37" s="1584"/>
      <c r="D37" s="1584"/>
      <c r="E37" s="1584"/>
      <c r="F37" s="1584"/>
      <c r="G37" s="1584"/>
      <c r="H37" s="1584"/>
      <c r="I37" s="1584"/>
      <c r="J37" s="1584"/>
      <c r="K37" s="1584"/>
      <c r="L37" s="1584"/>
      <c r="M37" s="1584"/>
      <c r="N37" s="1584"/>
      <c r="O37" s="1584"/>
      <c r="P37" s="1584"/>
      <c r="Q37" s="1584"/>
      <c r="R37" s="1584"/>
      <c r="S37" s="1584"/>
      <c r="T37" s="1584"/>
      <c r="U37" s="1584"/>
      <c r="V37" s="1584"/>
      <c r="W37" s="1584"/>
      <c r="X37" s="1584"/>
      <c r="Y37" s="1584"/>
      <c r="Z37" s="1584"/>
      <c r="AA37" s="1584"/>
      <c r="AB37" s="1585"/>
      <c r="AC37" s="1585"/>
      <c r="AD37" s="1585"/>
      <c r="AE37" s="1585"/>
      <c r="AF37" s="1585"/>
      <c r="AG37" s="1586"/>
    </row>
    <row r="38" spans="1:33" s="1546" customFormat="1" ht="16.149999999999999" customHeight="1">
      <c r="A38" s="1571" t="s">
        <v>5295</v>
      </c>
      <c r="B38" s="1559"/>
      <c r="C38" s="1559"/>
      <c r="D38" s="1559"/>
      <c r="E38" s="1559"/>
      <c r="F38" s="1559"/>
      <c r="G38" s="1559"/>
      <c r="H38" s="1559"/>
      <c r="I38" s="1559"/>
      <c r="J38" s="1559"/>
      <c r="K38" s="1559"/>
      <c r="L38" s="1559"/>
      <c r="M38" s="1559"/>
      <c r="N38" s="1559"/>
      <c r="O38" s="1559"/>
      <c r="P38" s="1559"/>
      <c r="Q38" s="1559"/>
      <c r="R38" s="1559"/>
      <c r="S38" s="1559"/>
      <c r="T38" s="1559"/>
      <c r="U38" s="1559"/>
      <c r="V38" s="1559"/>
      <c r="W38" s="1559"/>
      <c r="X38" s="1559"/>
      <c r="Y38" s="1559"/>
      <c r="Z38" s="1559"/>
      <c r="AA38" s="1559"/>
      <c r="AB38" s="3753"/>
      <c r="AC38" s="3753"/>
      <c r="AD38" s="3753"/>
      <c r="AE38" s="3753"/>
      <c r="AF38" s="3753"/>
      <c r="AG38" s="1587" t="s">
        <v>1225</v>
      </c>
    </row>
    <row r="39" spans="1:33" s="1546" customFormat="1" ht="16.149999999999999" customHeight="1">
      <c r="A39" s="1583" t="s">
        <v>5296</v>
      </c>
      <c r="B39" s="1584"/>
      <c r="C39" s="1584"/>
      <c r="D39" s="1584"/>
      <c r="E39" s="1584"/>
      <c r="F39" s="1584"/>
      <c r="G39" s="1584"/>
      <c r="H39" s="1584"/>
      <c r="I39" s="1584"/>
      <c r="J39" s="1584"/>
      <c r="K39" s="1584"/>
      <c r="L39" s="1584"/>
      <c r="M39" s="1584"/>
      <c r="N39" s="1584"/>
      <c r="O39" s="1584"/>
      <c r="P39" s="1584"/>
      <c r="Q39" s="1584"/>
      <c r="R39" s="1584"/>
      <c r="S39" s="1584"/>
      <c r="T39" s="1584"/>
      <c r="U39" s="1584"/>
      <c r="V39" s="1584"/>
      <c r="W39" s="1584"/>
      <c r="X39" s="1584"/>
      <c r="Y39" s="1584"/>
      <c r="Z39" s="1584"/>
      <c r="AA39" s="1584"/>
      <c r="AB39" s="1588"/>
      <c r="AC39" s="1588"/>
      <c r="AD39" s="1588"/>
      <c r="AE39" s="1588"/>
      <c r="AF39" s="1588"/>
      <c r="AG39" s="1586"/>
    </row>
    <row r="40" spans="1:33" s="1546" customFormat="1" ht="16.149999999999999" customHeight="1">
      <c r="A40" s="1571"/>
      <c r="B40" s="1559"/>
      <c r="C40" s="1559"/>
      <c r="D40" s="1559"/>
      <c r="E40" s="1559"/>
      <c r="F40" s="1559"/>
      <c r="G40" s="1559"/>
      <c r="H40" s="1559"/>
      <c r="I40" s="1559"/>
      <c r="J40" s="1559"/>
      <c r="K40" s="1559"/>
      <c r="L40" s="1559"/>
      <c r="M40" s="1559"/>
      <c r="N40" s="1559"/>
      <c r="O40" s="1559"/>
      <c r="P40" s="1559"/>
      <c r="Q40" s="1559"/>
      <c r="R40" s="1559"/>
      <c r="S40" s="1559"/>
      <c r="T40" s="1559"/>
      <c r="U40" s="1559"/>
      <c r="V40" s="1559"/>
      <c r="W40" s="1559"/>
      <c r="X40" s="1559"/>
      <c r="Y40" s="1559"/>
      <c r="Z40" s="1559"/>
      <c r="AA40" s="1559"/>
      <c r="AB40" s="3753"/>
      <c r="AC40" s="3753"/>
      <c r="AD40" s="3753"/>
      <c r="AE40" s="3753"/>
      <c r="AF40" s="3753"/>
      <c r="AG40" s="1587" t="s">
        <v>2103</v>
      </c>
    </row>
    <row r="41" spans="1:33" s="1546" customFormat="1" ht="16.149999999999999" customHeight="1">
      <c r="A41" s="1572"/>
      <c r="B41" s="1580" t="s">
        <v>5297</v>
      </c>
      <c r="C41" s="1545"/>
      <c r="D41" s="1545"/>
      <c r="E41" s="1545"/>
      <c r="F41" s="1545"/>
      <c r="G41" s="1545"/>
      <c r="H41" s="1545"/>
      <c r="I41" s="1545"/>
      <c r="J41" s="1545"/>
      <c r="K41" s="1545"/>
      <c r="L41" s="1545"/>
      <c r="M41" s="1545"/>
      <c r="N41" s="1545"/>
      <c r="O41" s="1545"/>
      <c r="P41" s="1545"/>
      <c r="Q41" s="1545"/>
      <c r="R41" s="1545"/>
      <c r="S41" s="1545"/>
      <c r="T41" s="1545"/>
      <c r="U41" s="1545"/>
      <c r="V41" s="1545"/>
      <c r="W41" s="1545"/>
      <c r="X41" s="1545"/>
      <c r="Y41" s="1545"/>
      <c r="Z41" s="1545"/>
      <c r="AA41" s="1545"/>
      <c r="AB41" s="3736"/>
      <c r="AC41" s="3736"/>
      <c r="AD41" s="3736"/>
      <c r="AE41" s="3736"/>
      <c r="AF41" s="3736"/>
      <c r="AG41" s="1573" t="s">
        <v>2103</v>
      </c>
    </row>
    <row r="42" spans="1:33" s="1546" customFormat="1" ht="16.149999999999999" customHeight="1">
      <c r="A42" s="1572"/>
      <c r="B42" s="1581" t="s">
        <v>5287</v>
      </c>
      <c r="C42" s="1559"/>
      <c r="D42" s="1559"/>
      <c r="E42" s="1559"/>
      <c r="F42" s="1559"/>
      <c r="G42" s="1559"/>
      <c r="H42" s="1559"/>
      <c r="I42" s="1559"/>
      <c r="J42" s="1559"/>
      <c r="K42" s="1559"/>
      <c r="L42" s="1559"/>
      <c r="M42" s="1559"/>
      <c r="N42" s="1559"/>
      <c r="O42" s="1559"/>
      <c r="P42" s="1559"/>
      <c r="Q42" s="1559"/>
      <c r="R42" s="1559"/>
      <c r="S42" s="1559"/>
      <c r="T42" s="1559"/>
      <c r="U42" s="1559"/>
      <c r="V42" s="1559"/>
      <c r="W42" s="1559"/>
      <c r="X42" s="1559"/>
      <c r="Y42" s="1559"/>
      <c r="Z42" s="1559"/>
      <c r="AA42" s="1559"/>
      <c r="AB42" s="1559"/>
      <c r="AC42" s="1559"/>
      <c r="AD42" s="1559"/>
      <c r="AE42" s="1559"/>
      <c r="AF42" s="1559"/>
      <c r="AG42" s="1560"/>
    </row>
    <row r="43" spans="1:33" s="1546" customFormat="1" ht="16.149999999999999" customHeight="1" thickBot="1">
      <c r="A43" s="1564"/>
      <c r="B43" s="1582" t="s">
        <v>5298</v>
      </c>
      <c r="C43" s="1575"/>
      <c r="D43" s="1575"/>
      <c r="E43" s="1575"/>
      <c r="F43" s="1575"/>
      <c r="G43" s="1575"/>
      <c r="H43" s="1575"/>
      <c r="I43" s="1575"/>
      <c r="J43" s="1575"/>
      <c r="K43" s="1575"/>
      <c r="L43" s="1575"/>
      <c r="M43" s="1575"/>
      <c r="N43" s="1575"/>
      <c r="O43" s="1575"/>
      <c r="P43" s="1575"/>
      <c r="Q43" s="1575"/>
      <c r="R43" s="1575"/>
      <c r="S43" s="1575"/>
      <c r="T43" s="1575"/>
      <c r="U43" s="1575"/>
      <c r="V43" s="1575"/>
      <c r="W43" s="1575"/>
      <c r="X43" s="1575"/>
      <c r="Y43" s="1575"/>
      <c r="Z43" s="1575"/>
      <c r="AA43" s="1575"/>
      <c r="AB43" s="3739" t="str">
        <f>IF(AB41="","",AB41/AB40*100)</f>
        <v/>
      </c>
      <c r="AC43" s="3739"/>
      <c r="AD43" s="3739"/>
      <c r="AE43" s="3739"/>
      <c r="AF43" s="3739"/>
      <c r="AG43" s="1576" t="s">
        <v>5289</v>
      </c>
    </row>
    <row r="44" spans="1:33" s="1546" customFormat="1" ht="17.45" customHeight="1" thickBot="1">
      <c r="A44" s="1545"/>
      <c r="B44" s="1545"/>
      <c r="C44" s="1545"/>
      <c r="D44" s="1545"/>
      <c r="E44" s="1545"/>
      <c r="F44" s="1545"/>
      <c r="G44" s="1545"/>
      <c r="H44" s="1545"/>
      <c r="I44" s="1545"/>
      <c r="J44" s="1545"/>
      <c r="K44" s="1545"/>
      <c r="L44" s="1545"/>
      <c r="M44" s="1545"/>
      <c r="N44" s="1545"/>
      <c r="O44" s="1545"/>
      <c r="P44" s="1545"/>
      <c r="Q44" s="1545"/>
      <c r="R44" s="1545"/>
      <c r="S44" s="1564" t="s">
        <v>5299</v>
      </c>
      <c r="T44" s="1565"/>
      <c r="U44" s="1565"/>
      <c r="V44" s="1565"/>
      <c r="W44" s="1565"/>
      <c r="X44" s="1565"/>
      <c r="Y44" s="1565"/>
      <c r="Z44" s="1565"/>
      <c r="AA44" s="1565"/>
      <c r="AB44" s="3740" t="str">
        <f>IF(AB43="","",IF(AB43&lt;2/3*100,"問題あり","問題なし"))</f>
        <v/>
      </c>
      <c r="AC44" s="3740"/>
      <c r="AD44" s="3740"/>
      <c r="AE44" s="3740"/>
      <c r="AF44" s="3740"/>
      <c r="AG44" s="1566"/>
    </row>
    <row r="45" spans="1:33" s="1546" customFormat="1" ht="15.6" customHeight="1">
      <c r="A45" s="1545"/>
      <c r="B45" s="1545"/>
      <c r="C45" s="1545"/>
      <c r="D45" s="1545"/>
      <c r="E45" s="1545"/>
      <c r="F45" s="1545"/>
      <c r="G45" s="1545"/>
      <c r="H45" s="1545"/>
      <c r="I45" s="1545"/>
      <c r="J45" s="1545"/>
      <c r="K45" s="1545"/>
      <c r="L45" s="1545"/>
      <c r="M45" s="1545"/>
      <c r="N45" s="1545"/>
      <c r="O45" s="1545"/>
      <c r="P45" s="1545"/>
      <c r="Q45" s="1545"/>
      <c r="R45" s="1545"/>
      <c r="S45" s="1545"/>
      <c r="T45" s="1545"/>
      <c r="U45" s="1545"/>
      <c r="V45" s="1545"/>
      <c r="W45" s="1545"/>
      <c r="X45" s="1545"/>
      <c r="Y45" s="1545"/>
      <c r="Z45" s="1545"/>
      <c r="AA45" s="1545"/>
      <c r="AB45" s="1567"/>
      <c r="AC45" s="1567"/>
      <c r="AD45" s="1567"/>
      <c r="AE45" s="1567"/>
      <c r="AF45" s="1567"/>
      <c r="AG45" s="1545"/>
    </row>
    <row r="46" spans="1:33" s="1546" customFormat="1" ht="5.45" customHeight="1">
      <c r="A46" s="1545"/>
      <c r="B46" s="1545"/>
      <c r="C46" s="1545"/>
      <c r="D46" s="1545"/>
      <c r="E46" s="1545"/>
      <c r="F46" s="1545"/>
      <c r="G46" s="1545"/>
      <c r="H46" s="1545"/>
      <c r="I46" s="1545"/>
      <c r="J46" s="1545"/>
      <c r="K46" s="1545"/>
      <c r="L46" s="1545"/>
      <c r="M46" s="1545"/>
      <c r="N46" s="1545"/>
      <c r="O46" s="1545"/>
      <c r="P46" s="1545"/>
      <c r="Q46" s="1545"/>
      <c r="R46" s="1545"/>
      <c r="S46" s="1545"/>
      <c r="T46" s="1545"/>
      <c r="U46" s="1545"/>
      <c r="V46" s="1545"/>
      <c r="W46" s="1545"/>
      <c r="X46" s="1545"/>
      <c r="Y46" s="1545"/>
      <c r="Z46" s="1545"/>
      <c r="AA46" s="1545"/>
      <c r="AB46" s="1567"/>
      <c r="AC46" s="1567"/>
      <c r="AD46" s="1567"/>
      <c r="AE46" s="1567"/>
      <c r="AF46" s="1567"/>
      <c r="AG46" s="1545"/>
    </row>
    <row r="47" spans="1:33" s="1546" customFormat="1" ht="16.149999999999999" customHeight="1" thickBot="1">
      <c r="A47" s="1547" t="s">
        <v>5300</v>
      </c>
      <c r="B47" s="1545"/>
      <c r="C47" s="1545"/>
      <c r="D47" s="1545"/>
      <c r="E47" s="1545"/>
      <c r="F47" s="1545"/>
      <c r="G47" s="1545"/>
      <c r="H47" s="1545"/>
      <c r="I47" s="1545"/>
      <c r="J47" s="1545"/>
      <c r="K47" s="1545"/>
      <c r="L47" s="1545"/>
      <c r="M47" s="1545"/>
      <c r="N47" s="1545"/>
      <c r="O47" s="1545"/>
      <c r="P47" s="1545"/>
      <c r="Q47" s="1545"/>
      <c r="R47" s="1545"/>
      <c r="S47" s="1545"/>
      <c r="T47" s="1545"/>
      <c r="U47" s="1545"/>
      <c r="V47" s="1545"/>
      <c r="W47" s="1545"/>
      <c r="X47" s="1545"/>
      <c r="Y47" s="1545"/>
      <c r="Z47" s="1545"/>
      <c r="AA47" s="1545"/>
      <c r="AB47" s="1545"/>
      <c r="AC47" s="1545"/>
      <c r="AD47" s="1545"/>
      <c r="AE47" s="1545"/>
      <c r="AF47" s="1545"/>
      <c r="AG47" s="1545"/>
    </row>
    <row r="48" spans="1:33" s="1546" customFormat="1" ht="16.149999999999999" customHeight="1">
      <c r="A48" s="1568" t="s">
        <v>5301</v>
      </c>
      <c r="B48" s="1569"/>
      <c r="C48" s="1569"/>
      <c r="D48" s="1569"/>
      <c r="E48" s="1569"/>
      <c r="F48" s="1569"/>
      <c r="G48" s="1569"/>
      <c r="H48" s="1569"/>
      <c r="I48" s="1569"/>
      <c r="J48" s="1569"/>
      <c r="K48" s="1569"/>
      <c r="L48" s="1569"/>
      <c r="M48" s="1569"/>
      <c r="N48" s="1569"/>
      <c r="O48" s="1569"/>
      <c r="P48" s="1569"/>
      <c r="Q48" s="1569"/>
      <c r="R48" s="1569"/>
      <c r="S48" s="1569"/>
      <c r="T48" s="1569"/>
      <c r="U48" s="1569"/>
      <c r="V48" s="1569"/>
      <c r="W48" s="1569"/>
      <c r="X48" s="1569"/>
      <c r="Y48" s="1569"/>
      <c r="Z48" s="1569"/>
      <c r="AA48" s="1569"/>
      <c r="AB48" s="1569"/>
      <c r="AC48" s="1569"/>
      <c r="AD48" s="1569"/>
      <c r="AE48" s="1569"/>
      <c r="AF48" s="1569"/>
      <c r="AG48" s="1570"/>
    </row>
    <row r="49" spans="1:33" s="1546" customFormat="1" ht="16.149999999999999" customHeight="1">
      <c r="A49" s="1572"/>
      <c r="B49" s="1545"/>
      <c r="C49" s="1545" t="s">
        <v>5302</v>
      </c>
      <c r="D49" s="1545"/>
      <c r="E49" s="1545"/>
      <c r="F49" s="1545"/>
      <c r="G49" s="1589" t="s">
        <v>5303</v>
      </c>
      <c r="H49" s="1545"/>
      <c r="I49" s="1545"/>
      <c r="J49" s="1545"/>
      <c r="K49" s="1545"/>
      <c r="L49" s="1545"/>
      <c r="M49" s="1545"/>
      <c r="N49" s="1545"/>
      <c r="O49" s="1545"/>
      <c r="P49" s="1545"/>
      <c r="Q49" s="1545"/>
      <c r="R49" s="1545"/>
      <c r="S49" s="1545"/>
      <c r="T49" s="1589" t="s">
        <v>5304</v>
      </c>
      <c r="U49" s="1545"/>
      <c r="V49" s="1545"/>
      <c r="W49" s="1545"/>
      <c r="X49" s="1545"/>
      <c r="Y49" s="1545"/>
      <c r="Z49" s="1545"/>
      <c r="AA49" s="1545"/>
      <c r="AB49" s="1545"/>
      <c r="AC49" s="1545"/>
      <c r="AD49" s="1545"/>
      <c r="AE49" s="1545"/>
      <c r="AF49" s="1545"/>
      <c r="AG49" s="1573"/>
    </row>
    <row r="50" spans="1:33" s="1546" customFormat="1" ht="16.149999999999999" customHeight="1">
      <c r="A50" s="1572"/>
      <c r="B50" s="1545"/>
      <c r="C50" s="1545" t="s">
        <v>5305</v>
      </c>
      <c r="D50" s="1545"/>
      <c r="E50" s="1545"/>
      <c r="G50" s="1589" t="s">
        <v>5306</v>
      </c>
      <c r="H50" s="1545"/>
      <c r="I50" s="1545"/>
      <c r="J50" s="1545"/>
      <c r="K50" s="1545"/>
      <c r="L50" s="1545"/>
      <c r="M50" s="1545"/>
      <c r="N50" s="1545"/>
      <c r="O50" s="1545"/>
      <c r="P50" s="1545"/>
      <c r="Q50" s="1545"/>
      <c r="R50" s="1545"/>
      <c r="S50" s="1545"/>
      <c r="T50" s="1589" t="s">
        <v>5307</v>
      </c>
      <c r="U50" s="1545"/>
      <c r="V50" s="1545"/>
      <c r="W50" s="1545"/>
      <c r="X50" s="1545"/>
      <c r="Y50" s="1545"/>
      <c r="Z50" s="1545"/>
      <c r="AA50" s="1545"/>
      <c r="AB50" s="1545"/>
      <c r="AC50" s="1545"/>
      <c r="AD50" s="1545"/>
      <c r="AE50" s="1545"/>
      <c r="AF50" s="1545"/>
      <c r="AG50" s="1573"/>
    </row>
    <row r="51" spans="1:33" s="1546" customFormat="1" ht="16.149999999999999" customHeight="1">
      <c r="A51" s="1572"/>
      <c r="B51" s="1545"/>
      <c r="C51" s="1546" t="s">
        <v>5308</v>
      </c>
      <c r="D51" s="1545"/>
      <c r="E51" s="1545"/>
      <c r="F51" s="1545" t="s">
        <v>504</v>
      </c>
      <c r="G51" s="3741"/>
      <c r="H51" s="3741"/>
      <c r="I51" s="3741"/>
      <c r="J51" s="3741"/>
      <c r="K51" s="3741"/>
      <c r="L51" s="3741"/>
      <c r="M51" s="3741"/>
      <c r="N51" s="3741"/>
      <c r="O51" s="3741"/>
      <c r="P51" s="3741"/>
      <c r="Q51" s="3741"/>
      <c r="R51" s="3741"/>
      <c r="S51" s="3741"/>
      <c r="T51" s="3741"/>
      <c r="U51" s="3741"/>
      <c r="V51" s="3741"/>
      <c r="W51" s="3741"/>
      <c r="X51" s="3741"/>
      <c r="Y51" s="3741"/>
      <c r="Z51" s="3741"/>
      <c r="AA51" s="3741"/>
      <c r="AB51" s="3741"/>
      <c r="AC51" s="3741"/>
      <c r="AD51" s="3741"/>
      <c r="AE51" s="3741"/>
      <c r="AF51" s="3741"/>
      <c r="AG51" s="1573" t="s">
        <v>843</v>
      </c>
    </row>
    <row r="52" spans="1:33" s="1546" customFormat="1" ht="6.6" customHeight="1">
      <c r="A52" s="1571"/>
      <c r="B52" s="1559"/>
      <c r="C52" s="1559"/>
      <c r="D52" s="1559"/>
      <c r="E52" s="1559"/>
      <c r="F52" s="1559"/>
      <c r="G52" s="1559"/>
      <c r="H52" s="1559"/>
      <c r="I52" s="1559"/>
      <c r="J52" s="1559"/>
      <c r="K52" s="1559"/>
      <c r="L52" s="1559"/>
      <c r="M52" s="1559"/>
      <c r="N52" s="1559"/>
      <c r="O52" s="1559"/>
      <c r="P52" s="1559"/>
      <c r="Q52" s="1559"/>
      <c r="R52" s="1559"/>
      <c r="S52" s="1559"/>
      <c r="T52" s="1559"/>
      <c r="U52" s="1559"/>
      <c r="V52" s="1559"/>
      <c r="W52" s="1559"/>
      <c r="X52" s="1559"/>
      <c r="Y52" s="1559"/>
      <c r="Z52" s="1559"/>
      <c r="AA52" s="1559"/>
      <c r="AB52" s="1559"/>
      <c r="AC52" s="1559"/>
      <c r="AD52" s="1559"/>
      <c r="AE52" s="1559"/>
      <c r="AF52" s="1559"/>
      <c r="AG52" s="1560"/>
    </row>
    <row r="53" spans="1:33" s="1546" customFormat="1" ht="16.149999999999999" customHeight="1">
      <c r="A53" s="1583" t="s">
        <v>5309</v>
      </c>
      <c r="B53" s="1584"/>
      <c r="C53" s="1584"/>
      <c r="D53" s="1584"/>
      <c r="E53" s="1584"/>
      <c r="F53" s="1584"/>
      <c r="G53" s="1584"/>
      <c r="H53" s="1584"/>
      <c r="I53" s="1584"/>
      <c r="J53" s="1584"/>
      <c r="K53" s="1584"/>
      <c r="L53" s="1584"/>
      <c r="M53" s="1584"/>
      <c r="N53" s="1584"/>
      <c r="O53" s="1584"/>
      <c r="P53" s="1584"/>
      <c r="Q53" s="1584"/>
      <c r="R53" s="1584"/>
      <c r="S53" s="1584"/>
      <c r="T53" s="1584"/>
      <c r="U53" s="1584"/>
      <c r="V53" s="1584"/>
      <c r="W53" s="1584"/>
      <c r="X53" s="1584"/>
      <c r="Y53" s="1584"/>
      <c r="Z53" s="1584"/>
      <c r="AA53" s="1584"/>
      <c r="AB53" s="1584"/>
      <c r="AC53" s="1584"/>
      <c r="AD53" s="1584"/>
      <c r="AE53" s="1584"/>
      <c r="AF53" s="1584"/>
      <c r="AG53" s="1590"/>
    </row>
    <row r="54" spans="1:33" s="1546" customFormat="1" ht="16.149999999999999" customHeight="1">
      <c r="A54" s="1572"/>
      <c r="B54" s="1545"/>
      <c r="C54" s="1545" t="s">
        <v>5310</v>
      </c>
      <c r="D54" s="1545"/>
      <c r="E54" s="1545"/>
      <c r="F54" s="1545"/>
      <c r="G54" s="1545"/>
      <c r="H54" s="1545"/>
      <c r="I54" s="1545"/>
      <c r="J54" s="1545"/>
      <c r="K54" s="1545"/>
      <c r="L54" s="1545"/>
      <c r="M54" s="1545" t="s">
        <v>5311</v>
      </c>
      <c r="N54" s="1545"/>
      <c r="O54" s="1545"/>
      <c r="P54" s="1545"/>
      <c r="Q54" s="1545"/>
      <c r="R54" s="1545"/>
      <c r="S54" s="1545"/>
      <c r="T54" s="1545"/>
      <c r="U54" s="1545"/>
      <c r="V54" s="1545"/>
      <c r="W54" s="1545"/>
      <c r="X54" s="1545"/>
      <c r="Y54" s="1545"/>
      <c r="Z54" s="1545"/>
      <c r="AA54" s="1545"/>
      <c r="AB54" s="1545"/>
      <c r="AC54" s="1545"/>
      <c r="AD54" s="1545"/>
      <c r="AE54" s="1545"/>
      <c r="AF54" s="1545"/>
      <c r="AG54" s="1573"/>
    </row>
    <row r="55" spans="1:33" s="1546" customFormat="1" ht="15.6" customHeight="1">
      <c r="A55" s="1572"/>
      <c r="B55" s="1545"/>
      <c r="C55" s="1545" t="s">
        <v>5312</v>
      </c>
      <c r="D55" s="1545"/>
      <c r="E55" s="1545"/>
      <c r="F55" s="1545"/>
      <c r="G55" s="1545"/>
      <c r="H55" s="1545"/>
      <c r="I55" s="1545"/>
      <c r="J55" s="1545"/>
      <c r="K55" s="1545"/>
      <c r="L55" s="3741"/>
      <c r="M55" s="3741"/>
      <c r="N55" s="3741"/>
      <c r="O55" s="3741"/>
      <c r="P55" s="3741"/>
      <c r="Q55" s="3741"/>
      <c r="R55" s="3741"/>
      <c r="S55" s="3741"/>
      <c r="T55" s="3741"/>
      <c r="U55" s="3741"/>
      <c r="V55" s="3741"/>
      <c r="W55" s="3741"/>
      <c r="X55" s="3741"/>
      <c r="Y55" s="3741"/>
      <c r="Z55" s="3741"/>
      <c r="AA55" s="3741"/>
      <c r="AB55" s="3741"/>
      <c r="AC55" s="3741"/>
      <c r="AD55" s="3741"/>
      <c r="AE55" s="3741"/>
      <c r="AF55" s="3741"/>
      <c r="AG55" s="1573" t="s">
        <v>843</v>
      </c>
    </row>
    <row r="56" spans="1:33" s="1546" customFormat="1" ht="5.45" customHeight="1">
      <c r="A56" s="1571"/>
      <c r="B56" s="1559"/>
      <c r="C56" s="1559"/>
      <c r="D56" s="1559"/>
      <c r="E56" s="1559"/>
      <c r="F56" s="1559"/>
      <c r="G56" s="1559"/>
      <c r="H56" s="1559"/>
      <c r="I56" s="1559"/>
      <c r="J56" s="1559"/>
      <c r="K56" s="1559"/>
      <c r="L56" s="1591"/>
      <c r="M56" s="1591"/>
      <c r="N56" s="1591"/>
      <c r="O56" s="1591"/>
      <c r="P56" s="1591"/>
      <c r="Q56" s="1591"/>
      <c r="R56" s="1591"/>
      <c r="S56" s="1591"/>
      <c r="T56" s="1591"/>
      <c r="U56" s="1591"/>
      <c r="V56" s="1591"/>
      <c r="W56" s="1591"/>
      <c r="X56" s="1591"/>
      <c r="Y56" s="1591"/>
      <c r="Z56" s="1591"/>
      <c r="AA56" s="1591"/>
      <c r="AB56" s="1591"/>
      <c r="AC56" s="1591"/>
      <c r="AD56" s="1591"/>
      <c r="AE56" s="1591"/>
      <c r="AF56" s="1591"/>
      <c r="AG56" s="1560"/>
    </row>
    <row r="57" spans="1:33" s="1546" customFormat="1" ht="13.5">
      <c r="A57" s="1583" t="s">
        <v>5313</v>
      </c>
      <c r="B57" s="1584"/>
      <c r="C57" s="1584"/>
      <c r="D57" s="1584"/>
      <c r="E57" s="1584"/>
      <c r="F57" s="1584"/>
      <c r="G57" s="1584"/>
      <c r="H57" s="1584"/>
      <c r="I57" s="1584"/>
      <c r="J57" s="1584"/>
      <c r="K57" s="1584"/>
      <c r="L57" s="1592"/>
      <c r="M57" s="1592"/>
      <c r="N57" s="1592"/>
      <c r="O57" s="1592"/>
      <c r="P57" s="1592"/>
      <c r="Q57" s="1592"/>
      <c r="R57" s="1592"/>
      <c r="S57" s="1592"/>
      <c r="T57" s="1592"/>
      <c r="U57" s="1592"/>
      <c r="V57" s="1592"/>
      <c r="W57" s="1592"/>
      <c r="X57" s="1592"/>
      <c r="Y57" s="1592"/>
      <c r="Z57" s="1592"/>
      <c r="AA57" s="1592"/>
      <c r="AB57" s="1592"/>
      <c r="AC57" s="1592"/>
      <c r="AD57" s="1592"/>
      <c r="AE57" s="1592"/>
      <c r="AF57" s="1592"/>
      <c r="AG57" s="1590"/>
    </row>
    <row r="58" spans="1:33" s="1546" customFormat="1" ht="49.15" customHeight="1" thickBot="1">
      <c r="A58" s="1564"/>
      <c r="B58" s="1565"/>
      <c r="C58" s="3742"/>
      <c r="D58" s="3742"/>
      <c r="E58" s="3742"/>
      <c r="F58" s="3742"/>
      <c r="G58" s="3742"/>
      <c r="H58" s="3742"/>
      <c r="I58" s="3742"/>
      <c r="J58" s="3742"/>
      <c r="K58" s="3742"/>
      <c r="L58" s="3742"/>
      <c r="M58" s="3742"/>
      <c r="N58" s="3742"/>
      <c r="O58" s="3742"/>
      <c r="P58" s="3742"/>
      <c r="Q58" s="3742"/>
      <c r="R58" s="3742"/>
      <c r="S58" s="3742"/>
      <c r="T58" s="3742"/>
      <c r="U58" s="3742"/>
      <c r="V58" s="3742"/>
      <c r="W58" s="3742"/>
      <c r="X58" s="3742"/>
      <c r="Y58" s="3742"/>
      <c r="Z58" s="3742"/>
      <c r="AA58" s="3742"/>
      <c r="AB58" s="3742"/>
      <c r="AC58" s="3742"/>
      <c r="AD58" s="3742"/>
      <c r="AE58" s="3742"/>
      <c r="AF58" s="3742"/>
      <c r="AG58" s="1566"/>
    </row>
    <row r="59" spans="1:33" s="1546" customFormat="1" ht="15" customHeight="1">
      <c r="A59" s="1545"/>
      <c r="B59" s="1545"/>
      <c r="C59" s="1545"/>
      <c r="D59" s="1545"/>
      <c r="E59" s="1545"/>
      <c r="F59" s="1545"/>
      <c r="G59" s="1545"/>
      <c r="H59" s="1545"/>
      <c r="I59" s="1545"/>
      <c r="J59" s="1545"/>
      <c r="K59" s="1545"/>
      <c r="L59" s="1545"/>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row>
    <row r="60" spans="1:33" s="1546" customFormat="1" ht="16.149999999999999" customHeight="1">
      <c r="A60" s="3743" t="s">
        <v>5314</v>
      </c>
      <c r="B60" s="3743"/>
      <c r="C60" s="3743"/>
      <c r="D60" s="3743"/>
      <c r="E60" s="3743"/>
      <c r="F60" s="3743"/>
      <c r="G60" s="3743"/>
      <c r="H60" s="3743"/>
      <c r="I60" s="3743"/>
      <c r="J60" s="3743"/>
      <c r="K60" s="3743"/>
      <c r="L60" s="3743"/>
      <c r="M60" s="3743"/>
      <c r="N60" s="3743"/>
      <c r="O60" s="3743"/>
      <c r="P60" s="3743"/>
      <c r="Q60" s="3743"/>
      <c r="R60" s="3743"/>
      <c r="S60" s="3743"/>
      <c r="T60" s="3743"/>
      <c r="U60" s="3743"/>
      <c r="V60" s="3743"/>
      <c r="W60" s="3743"/>
      <c r="X60" s="3743"/>
      <c r="Y60" s="3743"/>
      <c r="Z60" s="3743"/>
      <c r="AA60" s="3743"/>
      <c r="AB60" s="3743"/>
      <c r="AC60" s="3743"/>
      <c r="AD60" s="3743"/>
      <c r="AE60" s="3743"/>
      <c r="AF60" s="3743"/>
      <c r="AG60" s="3743"/>
    </row>
    <row r="61" spans="1:33" s="1546" customFormat="1" ht="16.149999999999999" customHeight="1">
      <c r="A61" s="3743"/>
      <c r="B61" s="3743"/>
      <c r="C61" s="3743"/>
      <c r="D61" s="3743"/>
      <c r="E61" s="3743"/>
      <c r="F61" s="3743"/>
      <c r="G61" s="3743"/>
      <c r="H61" s="3743"/>
      <c r="I61" s="3743"/>
      <c r="J61" s="3743"/>
      <c r="K61" s="3743"/>
      <c r="L61" s="3743"/>
      <c r="M61" s="3743"/>
      <c r="N61" s="3743"/>
      <c r="O61" s="3743"/>
      <c r="P61" s="3743"/>
      <c r="Q61" s="3743"/>
      <c r="R61" s="3743"/>
      <c r="S61" s="3743"/>
      <c r="T61" s="3743"/>
      <c r="U61" s="3743"/>
      <c r="V61" s="3743"/>
      <c r="W61" s="3743"/>
      <c r="X61" s="3743"/>
      <c r="Y61" s="3743"/>
      <c r="Z61" s="3743"/>
      <c r="AA61" s="3743"/>
      <c r="AB61" s="3743"/>
      <c r="AC61" s="3743"/>
      <c r="AD61" s="3743"/>
      <c r="AE61" s="3743"/>
      <c r="AF61" s="3743"/>
      <c r="AG61" s="3743"/>
    </row>
    <row r="62" spans="1:33" s="1546" customFormat="1" ht="16.149999999999999" customHeight="1">
      <c r="A62" s="1593"/>
      <c r="B62" s="1593"/>
      <c r="C62" s="1593"/>
      <c r="D62" s="1593"/>
      <c r="E62" s="1593"/>
      <c r="F62" s="1593"/>
      <c r="G62" s="1593"/>
      <c r="H62" s="1593"/>
      <c r="I62" s="1593"/>
      <c r="J62" s="1593"/>
      <c r="K62" s="1593"/>
      <c r="L62" s="1593"/>
      <c r="M62" s="1593"/>
      <c r="N62" s="1593"/>
      <c r="O62" s="1593"/>
      <c r="P62" s="1593"/>
      <c r="Q62" s="1593"/>
      <c r="R62" s="1593"/>
      <c r="S62" s="1593"/>
      <c r="T62" s="1593"/>
      <c r="U62" s="1593"/>
      <c r="V62" s="1593"/>
      <c r="W62" s="1593"/>
      <c r="X62" s="1593"/>
      <c r="Y62" s="1593"/>
      <c r="Z62" s="1593"/>
      <c r="AA62" s="1593"/>
      <c r="AB62" s="1593"/>
      <c r="AC62" s="1593"/>
      <c r="AD62" s="1593"/>
      <c r="AE62" s="1593"/>
      <c r="AF62" s="1593"/>
      <c r="AG62" s="1593"/>
    </row>
    <row r="63" spans="1:33" s="1546" customFormat="1" ht="13.5">
      <c r="A63" s="1545"/>
      <c r="B63" s="1545"/>
      <c r="C63" s="1545" t="s">
        <v>5268</v>
      </c>
      <c r="D63" s="1545"/>
      <c r="E63" s="3737"/>
      <c r="F63" s="3737"/>
      <c r="G63" s="1545" t="s">
        <v>741</v>
      </c>
      <c r="H63" s="3737"/>
      <c r="I63" s="3737"/>
      <c r="J63" s="1545" t="s">
        <v>1536</v>
      </c>
      <c r="K63" s="3737"/>
      <c r="L63" s="3737"/>
      <c r="M63" s="1545" t="s">
        <v>1214</v>
      </c>
      <c r="N63" s="1545"/>
      <c r="O63" s="1545"/>
      <c r="P63" s="1545" t="s">
        <v>5315</v>
      </c>
      <c r="Q63" s="1545"/>
      <c r="R63" s="1545"/>
      <c r="S63" s="1545"/>
      <c r="T63" s="3738"/>
      <c r="U63" s="3738"/>
      <c r="V63" s="3738"/>
      <c r="W63" s="3738"/>
      <c r="X63" s="3738"/>
      <c r="Y63" s="3738"/>
      <c r="Z63" s="3738"/>
      <c r="AA63" s="3738"/>
      <c r="AB63" s="3738"/>
      <c r="AC63" s="3738"/>
      <c r="AD63" s="3738"/>
      <c r="AE63" s="3738"/>
      <c r="AF63" s="3738"/>
      <c r="AG63" s="1545"/>
    </row>
    <row r="64" spans="1:33" s="1546" customFormat="1" ht="16.149999999999999" customHeight="1">
      <c r="A64" s="1545"/>
      <c r="B64" s="1545"/>
      <c r="C64" s="1545"/>
      <c r="D64" s="1545"/>
      <c r="E64" s="1567"/>
      <c r="F64" s="1567"/>
      <c r="G64" s="1545"/>
      <c r="H64" s="1567"/>
      <c r="I64" s="1567"/>
      <c r="J64" s="1545"/>
      <c r="K64" s="1567"/>
      <c r="L64" s="1567"/>
      <c r="M64" s="1545"/>
      <c r="N64" s="1545"/>
      <c r="O64" s="1545"/>
      <c r="P64" s="1545"/>
      <c r="Q64" s="1545"/>
      <c r="R64" s="1545"/>
      <c r="S64" s="1545"/>
      <c r="T64" s="1567"/>
      <c r="U64" s="1567"/>
      <c r="V64" s="1567"/>
      <c r="W64" s="1567"/>
      <c r="X64" s="1567"/>
      <c r="Y64" s="1567"/>
      <c r="Z64" s="1567"/>
      <c r="AA64" s="1567"/>
      <c r="AB64" s="1567"/>
      <c r="AC64" s="1567"/>
      <c r="AD64" s="1567"/>
      <c r="AE64" s="1567"/>
      <c r="AF64" s="1567"/>
      <c r="AG64" s="1545"/>
    </row>
    <row r="65" spans="1:34" s="1546" customFormat="1" ht="13.5">
      <c r="A65" s="1589" t="s">
        <v>5316</v>
      </c>
      <c r="B65" s="1589"/>
      <c r="C65" s="1589"/>
      <c r="D65" s="1589"/>
      <c r="E65" s="1589"/>
      <c r="F65" s="1589"/>
      <c r="G65" s="1589"/>
      <c r="H65" s="1589"/>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94"/>
    </row>
    <row r="66" spans="1:34" s="1546" customFormat="1" ht="15" customHeight="1">
      <c r="A66" s="1589" t="s">
        <v>5317</v>
      </c>
      <c r="B66" s="1589"/>
      <c r="C66" s="1589"/>
      <c r="D66" s="1589"/>
      <c r="E66" s="1589"/>
      <c r="F66" s="1589"/>
      <c r="G66" s="1589"/>
      <c r="H66" s="1589"/>
      <c r="I66" s="1589"/>
      <c r="J66" s="1589"/>
      <c r="K66" s="1589"/>
      <c r="L66" s="1589"/>
      <c r="M66" s="1589"/>
      <c r="N66" s="1589"/>
      <c r="O66" s="1589"/>
      <c r="P66" s="1589"/>
      <c r="Q66" s="1589"/>
      <c r="R66" s="1589"/>
      <c r="S66" s="1589"/>
      <c r="T66" s="1589"/>
      <c r="U66" s="1589"/>
      <c r="V66" s="1589"/>
      <c r="W66" s="1589"/>
      <c r="X66" s="1589"/>
      <c r="Y66" s="1589"/>
      <c r="Z66" s="1589"/>
      <c r="AA66" s="1589"/>
      <c r="AB66" s="1589"/>
      <c r="AC66" s="1589"/>
      <c r="AD66" s="1589"/>
      <c r="AE66" s="1589"/>
      <c r="AF66" s="1589"/>
      <c r="AG66" s="1589"/>
      <c r="AH66" s="1594"/>
    </row>
    <row r="67" spans="1:34" s="1546" customFormat="1" ht="15" customHeight="1">
      <c r="A67" s="1589"/>
      <c r="B67" s="1589" t="s">
        <v>5318</v>
      </c>
      <c r="C67" s="1589"/>
      <c r="D67" s="1589"/>
      <c r="E67" s="1589"/>
      <c r="F67" s="1589"/>
      <c r="G67" s="1589"/>
      <c r="H67" s="1589"/>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94"/>
    </row>
    <row r="68" spans="1:34" s="1546" customFormat="1" ht="15" customHeight="1">
      <c r="A68" s="1589" t="s">
        <v>5319</v>
      </c>
      <c r="B68" s="1589"/>
      <c r="C68" s="1589"/>
      <c r="D68" s="1589"/>
      <c r="E68" s="1589"/>
      <c r="F68" s="1589"/>
      <c r="G68" s="1589"/>
      <c r="H68" s="1589"/>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94"/>
    </row>
    <row r="69" spans="1:34" s="1546" customFormat="1" ht="15" customHeight="1">
      <c r="A69" s="1589"/>
      <c r="B69" s="1589" t="s">
        <v>5320</v>
      </c>
      <c r="C69" s="1589"/>
      <c r="D69" s="1589"/>
      <c r="E69" s="1589"/>
      <c r="F69" s="1589"/>
      <c r="G69" s="1589"/>
      <c r="H69" s="1589"/>
      <c r="I69" s="1589"/>
      <c r="J69" s="1589"/>
      <c r="K69" s="1589"/>
      <c r="L69" s="1589"/>
      <c r="M69" s="1589"/>
      <c r="N69" s="1589"/>
      <c r="O69" s="1589"/>
      <c r="P69" s="1589"/>
      <c r="Q69" s="1589"/>
      <c r="R69" s="1589"/>
      <c r="S69" s="1589"/>
      <c r="T69" s="1589"/>
      <c r="U69" s="1589"/>
      <c r="V69" s="1589"/>
      <c r="W69" s="1589"/>
      <c r="X69" s="1589"/>
      <c r="Y69" s="1589"/>
      <c r="Z69" s="1589"/>
      <c r="AA69" s="1589"/>
      <c r="AB69" s="1589"/>
      <c r="AC69" s="1589"/>
      <c r="AD69" s="1589"/>
      <c r="AE69" s="1589"/>
      <c r="AF69" s="1589"/>
      <c r="AG69" s="1589"/>
      <c r="AH69" s="1594"/>
    </row>
    <row r="70" spans="1:34" s="1546" customFormat="1" ht="15" customHeight="1">
      <c r="A70" s="1589" t="s">
        <v>5321</v>
      </c>
      <c r="B70" s="1589"/>
      <c r="C70" s="1589"/>
      <c r="D70" s="1589"/>
      <c r="E70" s="1589"/>
      <c r="F70" s="1589"/>
      <c r="G70" s="1589"/>
      <c r="H70" s="1589"/>
      <c r="I70" s="1589"/>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94"/>
    </row>
    <row r="71" spans="1:34" s="1546" customFormat="1" ht="15" customHeight="1">
      <c r="A71" s="1589"/>
      <c r="B71" s="1589" t="s">
        <v>5322</v>
      </c>
      <c r="C71" s="1589"/>
      <c r="D71" s="1589"/>
      <c r="E71" s="1589"/>
      <c r="F71" s="1589"/>
      <c r="G71" s="1589"/>
      <c r="H71" s="1589"/>
      <c r="I71" s="1589"/>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94"/>
    </row>
    <row r="72" spans="1:34" s="1546" customFormat="1" ht="15" customHeight="1">
      <c r="A72" s="1589"/>
      <c r="B72" s="1589" t="s">
        <v>5323</v>
      </c>
      <c r="C72" s="1589"/>
      <c r="D72" s="1589"/>
      <c r="E72" s="1589"/>
      <c r="F72" s="1589"/>
      <c r="G72" s="1589"/>
      <c r="H72" s="1589"/>
      <c r="I72" s="1589"/>
      <c r="J72" s="1589"/>
      <c r="K72" s="1589"/>
      <c r="L72" s="1589"/>
      <c r="M72" s="1589"/>
      <c r="N72" s="1589"/>
      <c r="O72" s="1589"/>
      <c r="P72" s="1589"/>
      <c r="Q72" s="1589"/>
      <c r="R72" s="1589"/>
      <c r="S72" s="1589"/>
      <c r="T72" s="1589"/>
      <c r="U72" s="1589"/>
      <c r="V72" s="1589"/>
      <c r="W72" s="1589"/>
      <c r="X72" s="1589"/>
      <c r="Y72" s="1589"/>
      <c r="Z72" s="1589"/>
      <c r="AA72" s="1589"/>
      <c r="AB72" s="1589"/>
      <c r="AC72" s="1589"/>
      <c r="AD72" s="1589"/>
      <c r="AE72" s="1589"/>
      <c r="AF72" s="1589"/>
      <c r="AG72" s="1589"/>
      <c r="AH72" s="1594"/>
    </row>
    <row r="73" spans="1:34" s="1546" customFormat="1" ht="15" customHeight="1">
      <c r="A73" s="1589"/>
      <c r="B73" s="1589" t="s">
        <v>5324</v>
      </c>
      <c r="C73" s="1589"/>
      <c r="D73" s="1589"/>
      <c r="E73" s="1589"/>
      <c r="F73" s="1589"/>
      <c r="G73" s="1589"/>
      <c r="H73" s="1589"/>
      <c r="I73" s="1589"/>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94"/>
    </row>
    <row r="74" spans="1:34" s="1546" customFormat="1" ht="15" customHeight="1">
      <c r="A74" s="1589"/>
      <c r="B74" s="1589" t="s">
        <v>5325</v>
      </c>
      <c r="C74" s="1589"/>
      <c r="D74" s="1589"/>
      <c r="E74" s="1589"/>
      <c r="F74" s="1589"/>
      <c r="G74" s="1589"/>
      <c r="H74" s="1589"/>
      <c r="I74" s="1589"/>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94"/>
    </row>
    <row r="75" spans="1:34" s="1546" customFormat="1" ht="15" customHeight="1">
      <c r="A75" s="1589" t="s">
        <v>5326</v>
      </c>
      <c r="B75" s="1589"/>
      <c r="C75" s="1589"/>
      <c r="D75" s="1589"/>
      <c r="E75" s="1589"/>
      <c r="F75" s="1589"/>
      <c r="G75" s="1589"/>
      <c r="H75" s="1589"/>
      <c r="I75" s="1589"/>
      <c r="J75" s="1589"/>
      <c r="K75" s="1589"/>
      <c r="L75" s="1589"/>
      <c r="M75" s="1589"/>
      <c r="N75" s="1589"/>
      <c r="O75" s="1589"/>
      <c r="P75" s="1589"/>
      <c r="Q75" s="1589"/>
      <c r="R75" s="1589"/>
      <c r="S75" s="1589"/>
      <c r="T75" s="1589"/>
      <c r="U75" s="1589"/>
      <c r="V75" s="1589"/>
      <c r="W75" s="1589"/>
      <c r="X75" s="1589"/>
      <c r="Y75" s="1589"/>
      <c r="Z75" s="1589"/>
      <c r="AA75" s="1589"/>
      <c r="AB75" s="1589"/>
      <c r="AC75" s="1589"/>
      <c r="AD75" s="1589"/>
      <c r="AE75" s="1589"/>
      <c r="AF75" s="1589"/>
      <c r="AG75" s="1589"/>
      <c r="AH75" s="1594"/>
    </row>
    <row r="76" spans="1:34" s="1546" customFormat="1" ht="15" customHeight="1">
      <c r="A76" s="1595"/>
      <c r="B76" s="1596" t="s">
        <v>5327</v>
      </c>
      <c r="C76" s="1595"/>
      <c r="D76" s="1595"/>
      <c r="E76" s="1595"/>
      <c r="F76" s="1595"/>
      <c r="G76" s="1595"/>
      <c r="H76" s="1595"/>
      <c r="I76" s="1595"/>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4"/>
    </row>
    <row r="77" spans="1:34" s="1546" customFormat="1" ht="15" customHeight="1">
      <c r="A77" s="1597" t="s">
        <v>5328</v>
      </c>
      <c r="B77" s="1596"/>
      <c r="C77" s="1595"/>
      <c r="D77" s="1595"/>
      <c r="E77" s="1595"/>
      <c r="F77" s="1595"/>
      <c r="G77" s="1595"/>
      <c r="H77" s="1595"/>
      <c r="I77" s="1595"/>
      <c r="J77" s="1595"/>
      <c r="K77" s="1595"/>
      <c r="L77" s="1595"/>
      <c r="M77" s="1595"/>
      <c r="N77" s="1595"/>
      <c r="O77" s="1595"/>
      <c r="P77" s="1595"/>
      <c r="Q77" s="1595"/>
      <c r="R77" s="1595"/>
      <c r="S77" s="1595"/>
      <c r="T77" s="1595"/>
      <c r="U77" s="1595"/>
      <c r="V77" s="1595"/>
      <c r="W77" s="1595"/>
      <c r="X77" s="1595"/>
      <c r="Y77" s="1595"/>
      <c r="Z77" s="1595"/>
      <c r="AA77" s="1595"/>
      <c r="AB77" s="1595"/>
      <c r="AC77" s="1595"/>
      <c r="AD77" s="1595"/>
      <c r="AE77" s="1595"/>
      <c r="AF77" s="1595"/>
      <c r="AG77" s="1595"/>
      <c r="AH77" s="1594"/>
    </row>
    <row r="78" spans="1:34" s="1546" customFormat="1" ht="15" customHeight="1">
      <c r="A78" s="1596"/>
      <c r="B78" s="1597" t="s">
        <v>5329</v>
      </c>
      <c r="C78" s="1598"/>
      <c r="D78" s="1595"/>
      <c r="E78" s="1595"/>
      <c r="F78" s="1595"/>
      <c r="G78" s="1595"/>
      <c r="H78" s="1595"/>
      <c r="I78" s="1595"/>
      <c r="J78" s="1595"/>
      <c r="K78" s="1595"/>
      <c r="L78" s="1595"/>
      <c r="M78" s="1595"/>
      <c r="N78" s="1595"/>
      <c r="O78" s="1595"/>
      <c r="P78" s="1595"/>
      <c r="Q78" s="1595"/>
      <c r="R78" s="1595"/>
      <c r="S78" s="1595"/>
      <c r="T78" s="1595"/>
      <c r="U78" s="1595"/>
      <c r="V78" s="1595"/>
      <c r="W78" s="1595"/>
      <c r="X78" s="1595"/>
      <c r="Y78" s="1595"/>
      <c r="Z78" s="1595"/>
      <c r="AA78" s="1595"/>
      <c r="AB78" s="1595"/>
      <c r="AC78" s="1595"/>
      <c r="AD78" s="1595"/>
      <c r="AE78" s="1595"/>
      <c r="AF78" s="1595"/>
      <c r="AG78" s="1595"/>
      <c r="AH78" s="1594"/>
    </row>
    <row r="79" spans="1:34" s="1546" customFormat="1" ht="15" customHeight="1">
      <c r="A79" s="1596"/>
      <c r="B79" s="1597" t="s">
        <v>5330</v>
      </c>
      <c r="C79" s="1598"/>
      <c r="D79" s="1595"/>
      <c r="E79" s="1595"/>
      <c r="F79" s="1595"/>
      <c r="G79" s="1595"/>
      <c r="H79" s="1595"/>
      <c r="I79" s="1595"/>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4"/>
    </row>
    <row r="80" spans="1:34" s="1546" customFormat="1" ht="15" customHeight="1">
      <c r="A80" s="1596"/>
      <c r="B80" s="1597" t="s">
        <v>5331</v>
      </c>
      <c r="C80" s="1598"/>
      <c r="D80" s="1595"/>
      <c r="E80" s="1595"/>
      <c r="F80" s="1595"/>
      <c r="G80" s="1595"/>
      <c r="H80" s="1595"/>
      <c r="I80" s="1595"/>
      <c r="J80" s="1595"/>
      <c r="K80" s="1595"/>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4"/>
    </row>
    <row r="81" spans="1:34" s="1546" customFormat="1" ht="15" customHeight="1">
      <c r="A81" s="1597" t="s">
        <v>5332</v>
      </c>
      <c r="B81" s="1596"/>
      <c r="C81" s="1595"/>
      <c r="D81" s="1595"/>
      <c r="E81" s="1595"/>
      <c r="F81" s="1595"/>
      <c r="G81" s="1595"/>
      <c r="H81" s="1595"/>
      <c r="I81" s="1595"/>
      <c r="J81" s="1595"/>
      <c r="K81" s="1595"/>
      <c r="L81" s="1595"/>
      <c r="M81" s="1595"/>
      <c r="N81" s="1595"/>
      <c r="O81" s="1595"/>
      <c r="P81" s="1595"/>
      <c r="Q81" s="1595"/>
      <c r="R81" s="1595"/>
      <c r="S81" s="1595"/>
      <c r="T81" s="1595"/>
      <c r="U81" s="1595"/>
      <c r="V81" s="1595"/>
      <c r="W81" s="1595"/>
      <c r="X81" s="1595"/>
      <c r="Y81" s="1595"/>
      <c r="Z81" s="1595"/>
      <c r="AA81" s="1595"/>
      <c r="AB81" s="1595"/>
      <c r="AC81" s="1595"/>
      <c r="AD81" s="1595"/>
      <c r="AE81" s="1595"/>
      <c r="AF81" s="1595"/>
      <c r="AG81" s="1595"/>
      <c r="AH81" s="1594"/>
    </row>
    <row r="82" spans="1:34" s="1546" customFormat="1" ht="15" customHeight="1">
      <c r="A82" s="1595"/>
      <c r="B82" s="1596" t="s">
        <v>5333</v>
      </c>
      <c r="C82" s="1595"/>
      <c r="D82" s="1595"/>
      <c r="E82" s="1595"/>
      <c r="F82" s="1595"/>
      <c r="G82" s="1595"/>
      <c r="H82" s="1595"/>
      <c r="I82" s="1595"/>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4"/>
    </row>
    <row r="83" spans="1:34" s="1546" customFormat="1" ht="15" customHeight="1">
      <c r="A83" s="1595"/>
      <c r="B83" s="1596" t="s">
        <v>5334</v>
      </c>
      <c r="C83" s="1595"/>
      <c r="D83" s="1595"/>
      <c r="E83" s="1595"/>
      <c r="F83" s="1595"/>
      <c r="G83" s="1595"/>
      <c r="H83" s="1595"/>
      <c r="I83" s="1595"/>
      <c r="J83" s="1595"/>
      <c r="K83" s="1595"/>
      <c r="L83" s="1595"/>
      <c r="M83" s="1595"/>
      <c r="N83" s="1595"/>
      <c r="O83" s="1595"/>
      <c r="P83" s="1595"/>
      <c r="Q83" s="1595"/>
      <c r="R83" s="1595"/>
      <c r="S83" s="1595"/>
      <c r="T83" s="1595"/>
      <c r="U83" s="1595"/>
      <c r="V83" s="1595"/>
      <c r="W83" s="1595"/>
      <c r="X83" s="1595"/>
      <c r="Y83" s="1595"/>
      <c r="Z83" s="1595"/>
      <c r="AA83" s="1595"/>
      <c r="AB83" s="1595"/>
      <c r="AC83" s="1595"/>
      <c r="AD83" s="1595"/>
      <c r="AE83" s="1595"/>
      <c r="AF83" s="1595"/>
      <c r="AG83" s="1595"/>
      <c r="AH83" s="1594"/>
    </row>
    <row r="84" spans="1:34" s="1546" customFormat="1" ht="15" customHeight="1">
      <c r="A84" s="1595"/>
      <c r="B84" s="1596" t="s">
        <v>5335</v>
      </c>
      <c r="C84" s="1595"/>
      <c r="D84" s="1595"/>
      <c r="E84" s="1595"/>
      <c r="F84" s="1595"/>
      <c r="G84" s="1595"/>
      <c r="H84" s="1595"/>
      <c r="I84" s="1595"/>
      <c r="J84" s="1595"/>
      <c r="K84" s="1595"/>
      <c r="L84" s="1595"/>
      <c r="M84" s="1595"/>
      <c r="N84" s="1595"/>
      <c r="O84" s="1595"/>
      <c r="P84" s="1595"/>
      <c r="Q84" s="1595"/>
      <c r="R84" s="1595"/>
      <c r="S84" s="1595"/>
      <c r="T84" s="1595"/>
      <c r="U84" s="1595"/>
      <c r="V84" s="1595"/>
      <c r="W84" s="1595"/>
      <c r="X84" s="1595"/>
      <c r="Y84" s="1595"/>
      <c r="Z84" s="1595"/>
      <c r="AA84" s="1595"/>
      <c r="AB84" s="1595"/>
      <c r="AC84" s="1595"/>
      <c r="AD84" s="1595"/>
      <c r="AE84" s="1595"/>
      <c r="AF84" s="1595"/>
      <c r="AG84" s="1595"/>
      <c r="AH84" s="1594"/>
    </row>
    <row r="85" spans="1:34" s="1546" customFormat="1" ht="15" customHeight="1">
      <c r="A85" s="1597" t="s">
        <v>5336</v>
      </c>
      <c r="B85" s="1596"/>
      <c r="C85" s="1595"/>
      <c r="D85" s="1595"/>
      <c r="E85" s="1595"/>
      <c r="F85" s="1595"/>
      <c r="G85" s="1595"/>
      <c r="H85" s="1595"/>
      <c r="I85" s="1595"/>
      <c r="J85" s="1595"/>
      <c r="K85" s="1595"/>
      <c r="L85" s="1595"/>
      <c r="M85" s="1595"/>
      <c r="N85" s="1595"/>
      <c r="O85" s="1595"/>
      <c r="P85" s="1595"/>
      <c r="Q85" s="1595"/>
      <c r="R85" s="1595"/>
      <c r="S85" s="1595"/>
      <c r="T85" s="1595"/>
      <c r="U85" s="1595"/>
      <c r="V85" s="1595"/>
      <c r="W85" s="1595"/>
      <c r="X85" s="1595"/>
      <c r="Y85" s="1595"/>
      <c r="Z85" s="1595"/>
      <c r="AA85" s="1595"/>
      <c r="AB85" s="1595"/>
      <c r="AC85" s="1595"/>
      <c r="AD85" s="1595"/>
      <c r="AE85" s="1595"/>
      <c r="AF85" s="1595"/>
      <c r="AG85" s="1595"/>
      <c r="AH85" s="1594"/>
    </row>
    <row r="86" spans="1:34" s="1546" customFormat="1" ht="15" customHeight="1">
      <c r="A86" s="1595"/>
      <c r="B86" s="1596" t="s">
        <v>5337</v>
      </c>
      <c r="C86" s="1595"/>
      <c r="D86" s="1595"/>
      <c r="E86" s="1595"/>
      <c r="F86" s="1595"/>
      <c r="G86" s="1595"/>
      <c r="H86" s="1595"/>
      <c r="I86" s="1595"/>
      <c r="J86" s="1595"/>
      <c r="K86" s="1595"/>
      <c r="L86" s="1595"/>
      <c r="M86" s="1595"/>
      <c r="N86" s="1595"/>
      <c r="O86" s="1595"/>
      <c r="P86" s="1595"/>
      <c r="Q86" s="1595"/>
      <c r="R86" s="1595"/>
      <c r="S86" s="1595"/>
      <c r="T86" s="1595"/>
      <c r="U86" s="1595"/>
      <c r="V86" s="1595"/>
      <c r="W86" s="1595"/>
      <c r="X86" s="1595"/>
      <c r="Y86" s="1595"/>
      <c r="Z86" s="1595"/>
      <c r="AA86" s="1595"/>
      <c r="AB86" s="1595"/>
      <c r="AC86" s="1595"/>
      <c r="AD86" s="1595"/>
      <c r="AE86" s="1595"/>
      <c r="AF86" s="1595"/>
      <c r="AG86" s="1595"/>
      <c r="AH86" s="1594"/>
    </row>
    <row r="87" spans="1:34" s="1546" customFormat="1" ht="15" customHeight="1">
      <c r="A87" s="1595"/>
      <c r="B87" s="1596" t="s">
        <v>5338</v>
      </c>
      <c r="C87" s="1595"/>
      <c r="D87" s="1595"/>
      <c r="E87" s="1595"/>
      <c r="F87" s="1595"/>
      <c r="G87" s="1595"/>
      <c r="H87" s="1595"/>
      <c r="I87" s="1595"/>
      <c r="J87" s="1595"/>
      <c r="K87" s="1595"/>
      <c r="L87" s="1595"/>
      <c r="M87" s="1595"/>
      <c r="N87" s="1595"/>
      <c r="O87" s="1595"/>
      <c r="P87" s="1595"/>
      <c r="Q87" s="1595"/>
      <c r="R87" s="1595"/>
      <c r="S87" s="1595"/>
      <c r="T87" s="1595"/>
      <c r="U87" s="1595"/>
      <c r="V87" s="1595"/>
      <c r="W87" s="1595"/>
      <c r="X87" s="1595"/>
      <c r="Y87" s="1595"/>
      <c r="Z87" s="1595"/>
      <c r="AA87" s="1595"/>
      <c r="AB87" s="1595"/>
      <c r="AC87" s="1595"/>
      <c r="AD87" s="1595"/>
      <c r="AE87" s="1595"/>
      <c r="AF87" s="1595"/>
      <c r="AG87" s="1595"/>
      <c r="AH87" s="1594"/>
    </row>
    <row r="88" spans="1:34" s="1546" customFormat="1" ht="15" customHeight="1">
      <c r="A88" s="1597" t="s">
        <v>5339</v>
      </c>
      <c r="B88" s="1596"/>
      <c r="C88" s="1595"/>
      <c r="D88" s="1595"/>
      <c r="E88" s="1595"/>
      <c r="F88" s="1595"/>
      <c r="G88" s="1595"/>
      <c r="H88" s="1595"/>
      <c r="I88" s="1595"/>
      <c r="J88" s="1595"/>
      <c r="K88" s="1595"/>
      <c r="L88" s="1595"/>
      <c r="M88" s="1595"/>
      <c r="N88" s="1595"/>
      <c r="O88" s="1595"/>
      <c r="P88" s="1595"/>
      <c r="Q88" s="1595"/>
      <c r="R88" s="1595"/>
      <c r="S88" s="1595"/>
      <c r="T88" s="1595"/>
      <c r="U88" s="1595"/>
      <c r="V88" s="1595"/>
      <c r="W88" s="1595"/>
      <c r="X88" s="1595"/>
      <c r="Y88" s="1595"/>
      <c r="Z88" s="1595"/>
      <c r="AA88" s="1595"/>
      <c r="AB88" s="1595"/>
      <c r="AC88" s="1595"/>
      <c r="AD88" s="1595"/>
      <c r="AE88" s="1595"/>
      <c r="AF88" s="1595"/>
      <c r="AG88" s="1595"/>
      <c r="AH88" s="1594"/>
    </row>
    <row r="89" spans="1:34" s="1546" customFormat="1" ht="15" customHeight="1">
      <c r="A89" s="1595"/>
      <c r="B89" s="1596" t="s">
        <v>5340</v>
      </c>
      <c r="C89" s="1595"/>
      <c r="D89" s="1595"/>
      <c r="E89" s="1595"/>
      <c r="F89" s="1595"/>
      <c r="G89" s="1595"/>
      <c r="H89" s="1595"/>
      <c r="I89" s="1595"/>
      <c r="J89" s="1595"/>
      <c r="K89" s="1595"/>
      <c r="L89" s="1595"/>
      <c r="M89" s="1595"/>
      <c r="N89" s="1595"/>
      <c r="O89" s="1595"/>
      <c r="P89" s="1595"/>
      <c r="Q89" s="1595"/>
      <c r="R89" s="1595"/>
      <c r="S89" s="1595"/>
      <c r="T89" s="1595"/>
      <c r="U89" s="1595"/>
      <c r="V89" s="1595"/>
      <c r="W89" s="1595"/>
      <c r="X89" s="1595"/>
      <c r="Y89" s="1595"/>
      <c r="Z89" s="1595"/>
      <c r="AA89" s="1595"/>
      <c r="AB89" s="1595"/>
      <c r="AC89" s="1595"/>
      <c r="AD89" s="1595"/>
      <c r="AE89" s="1595"/>
      <c r="AF89" s="1595"/>
      <c r="AG89" s="1595"/>
      <c r="AH89" s="1594"/>
    </row>
  </sheetData>
  <mergeCells count="37">
    <mergeCell ref="AB12:AF12"/>
    <mergeCell ref="AB13:AF13"/>
    <mergeCell ref="D8:E8"/>
    <mergeCell ref="G8:H8"/>
    <mergeCell ref="N8:O8"/>
    <mergeCell ref="Q8:R8"/>
    <mergeCell ref="P12:W12"/>
    <mergeCell ref="A2:AG2"/>
    <mergeCell ref="Q4:U4"/>
    <mergeCell ref="V4:AG4"/>
    <mergeCell ref="Q5:U5"/>
    <mergeCell ref="V5:AG5"/>
    <mergeCell ref="AB14:AF14"/>
    <mergeCell ref="AB21:AF21"/>
    <mergeCell ref="AB22:AF22"/>
    <mergeCell ref="AB25:AF25"/>
    <mergeCell ref="AB26:AF26"/>
    <mergeCell ref="AB19:AF19"/>
    <mergeCell ref="AB20:AF20"/>
    <mergeCell ref="AB27:AF27"/>
    <mergeCell ref="A34:H36"/>
    <mergeCell ref="J34:AF36"/>
    <mergeCell ref="AB38:AF38"/>
    <mergeCell ref="AB40:AF40"/>
    <mergeCell ref="AB29:AF29"/>
    <mergeCell ref="AB30:AF30"/>
    <mergeCell ref="AB41:AF41"/>
    <mergeCell ref="E63:F63"/>
    <mergeCell ref="H63:I63"/>
    <mergeCell ref="K63:L63"/>
    <mergeCell ref="T63:AF63"/>
    <mergeCell ref="AB43:AF43"/>
    <mergeCell ref="AB44:AF44"/>
    <mergeCell ref="G51:AF51"/>
    <mergeCell ref="L55:AF55"/>
    <mergeCell ref="C58:AF58"/>
    <mergeCell ref="A60:AG61"/>
  </mergeCells>
  <phoneticPr fontId="1"/>
  <pageMargins left="0.7" right="0.7" top="0.75" bottom="0.75" header="0.3" footer="0.3"/>
  <pageSetup paperSize="9" scale="86" orientation="portrait" r:id="rId1"/>
  <rowBreaks count="1" manualBreakCount="1">
    <brk id="46" max="33" man="1"/>
  </rowBreaks>
  <drawing r:id="rId2"/>
  <legacyDrawing r:id="rId3"/>
  <mc:AlternateContent xmlns:mc="http://schemas.openxmlformats.org/markup-compatibility/2006">
    <mc:Choice Requires="x14">
      <controls>
        <mc:AlternateContent xmlns:mc="http://schemas.openxmlformats.org/markup-compatibility/2006">
          <mc:Choice Requires="x14">
            <control shapeId="603137" r:id="rId4" name="Check Box 1">
              <controlPr defaultSize="0" autoFill="0" autoLine="0" autoPict="0">
                <anchor moveWithCells="1">
                  <from>
                    <xdr:col>1</xdr:col>
                    <xdr:colOff>19050</xdr:colOff>
                    <xdr:row>47</xdr:row>
                    <xdr:rowOff>133350</xdr:rowOff>
                  </from>
                  <to>
                    <xdr:col>2</xdr:col>
                    <xdr:colOff>95250</xdr:colOff>
                    <xdr:row>49</xdr:row>
                    <xdr:rowOff>104775</xdr:rowOff>
                  </to>
                </anchor>
              </controlPr>
            </control>
          </mc:Choice>
        </mc:AlternateContent>
        <mc:AlternateContent xmlns:mc="http://schemas.openxmlformats.org/markup-compatibility/2006">
          <mc:Choice Requires="x14">
            <control shapeId="603138" r:id="rId5" name="Check Box 2">
              <controlPr defaultSize="0" autoFill="0" autoLine="0" autoPict="0">
                <anchor moveWithCells="1">
                  <from>
                    <xdr:col>5</xdr:col>
                    <xdr:colOff>38100</xdr:colOff>
                    <xdr:row>47</xdr:row>
                    <xdr:rowOff>133350</xdr:rowOff>
                  </from>
                  <to>
                    <xdr:col>6</xdr:col>
                    <xdr:colOff>114300</xdr:colOff>
                    <xdr:row>49</xdr:row>
                    <xdr:rowOff>85725</xdr:rowOff>
                  </to>
                </anchor>
              </controlPr>
            </control>
          </mc:Choice>
        </mc:AlternateContent>
        <mc:AlternateContent xmlns:mc="http://schemas.openxmlformats.org/markup-compatibility/2006">
          <mc:Choice Requires="x14">
            <control shapeId="603139" r:id="rId6" name="Check Box 3">
              <controlPr defaultSize="0" autoFill="0" autoLine="0" autoPict="0">
                <anchor moveWithCells="1">
                  <from>
                    <xdr:col>1</xdr:col>
                    <xdr:colOff>19050</xdr:colOff>
                    <xdr:row>49</xdr:row>
                    <xdr:rowOff>0</xdr:rowOff>
                  </from>
                  <to>
                    <xdr:col>2</xdr:col>
                    <xdr:colOff>85725</xdr:colOff>
                    <xdr:row>50</xdr:row>
                    <xdr:rowOff>47625</xdr:rowOff>
                  </to>
                </anchor>
              </controlPr>
            </control>
          </mc:Choice>
        </mc:AlternateContent>
        <mc:AlternateContent xmlns:mc="http://schemas.openxmlformats.org/markup-compatibility/2006">
          <mc:Choice Requires="x14">
            <control shapeId="603140" r:id="rId7" name="Check Box 4">
              <controlPr defaultSize="0" autoFill="0" autoLine="0" autoPict="0">
                <anchor moveWithCells="1">
                  <from>
                    <xdr:col>1</xdr:col>
                    <xdr:colOff>19050</xdr:colOff>
                    <xdr:row>52</xdr:row>
                    <xdr:rowOff>171450</xdr:rowOff>
                  </from>
                  <to>
                    <xdr:col>2</xdr:col>
                    <xdr:colOff>85725</xdr:colOff>
                    <xdr:row>54</xdr:row>
                    <xdr:rowOff>19050</xdr:rowOff>
                  </to>
                </anchor>
              </controlPr>
            </control>
          </mc:Choice>
        </mc:AlternateContent>
        <mc:AlternateContent xmlns:mc="http://schemas.openxmlformats.org/markup-compatibility/2006">
          <mc:Choice Requires="x14">
            <control shapeId="603141" r:id="rId8" name="Check Box 5">
              <controlPr defaultSize="0" autoFill="0" autoLine="0" autoPict="0">
                <anchor moveWithCells="1">
                  <from>
                    <xdr:col>1</xdr:col>
                    <xdr:colOff>19050</xdr:colOff>
                    <xdr:row>53</xdr:row>
                    <xdr:rowOff>180975</xdr:rowOff>
                  </from>
                  <to>
                    <xdr:col>2</xdr:col>
                    <xdr:colOff>85725</xdr:colOff>
                    <xdr:row>55</xdr:row>
                    <xdr:rowOff>28575</xdr:rowOff>
                  </to>
                </anchor>
              </controlPr>
            </control>
          </mc:Choice>
        </mc:AlternateContent>
        <mc:AlternateContent xmlns:mc="http://schemas.openxmlformats.org/markup-compatibility/2006">
          <mc:Choice Requires="x14">
            <control shapeId="603142" r:id="rId9" name="Check Box 6">
              <controlPr defaultSize="0" autoFill="0" autoLine="0" autoPict="0">
                <anchor moveWithCells="1">
                  <from>
                    <xdr:col>11</xdr:col>
                    <xdr:colOff>47625</xdr:colOff>
                    <xdr:row>52</xdr:row>
                    <xdr:rowOff>171450</xdr:rowOff>
                  </from>
                  <to>
                    <xdr:col>12</xdr:col>
                    <xdr:colOff>114300</xdr:colOff>
                    <xdr:row>54</xdr:row>
                    <xdr:rowOff>19050</xdr:rowOff>
                  </to>
                </anchor>
              </controlPr>
            </control>
          </mc:Choice>
        </mc:AlternateContent>
        <mc:AlternateContent xmlns:mc="http://schemas.openxmlformats.org/markup-compatibility/2006">
          <mc:Choice Requires="x14">
            <control shapeId="603143" r:id="rId10" name="Check Box 7">
              <controlPr defaultSize="0" autoFill="0" autoLine="0" autoPict="0">
                <anchor moveWithCells="1">
                  <from>
                    <xdr:col>18</xdr:col>
                    <xdr:colOff>19050</xdr:colOff>
                    <xdr:row>47</xdr:row>
                    <xdr:rowOff>133350</xdr:rowOff>
                  </from>
                  <to>
                    <xdr:col>19</xdr:col>
                    <xdr:colOff>85725</xdr:colOff>
                    <xdr:row>49</xdr:row>
                    <xdr:rowOff>85725</xdr:rowOff>
                  </to>
                </anchor>
              </controlPr>
            </control>
          </mc:Choice>
        </mc:AlternateContent>
        <mc:AlternateContent xmlns:mc="http://schemas.openxmlformats.org/markup-compatibility/2006">
          <mc:Choice Requires="x14">
            <control shapeId="603144" r:id="rId11" name="Check Box 8">
              <controlPr defaultSize="0" autoFill="0" autoLine="0" autoPict="0">
                <anchor moveWithCells="1">
                  <from>
                    <xdr:col>18</xdr:col>
                    <xdr:colOff>19050</xdr:colOff>
                    <xdr:row>48</xdr:row>
                    <xdr:rowOff>190500</xdr:rowOff>
                  </from>
                  <to>
                    <xdr:col>19</xdr:col>
                    <xdr:colOff>95250</xdr:colOff>
                    <xdr:row>50</xdr:row>
                    <xdr:rowOff>38100</xdr:rowOff>
                  </to>
                </anchor>
              </controlPr>
            </control>
          </mc:Choice>
        </mc:AlternateContent>
        <mc:AlternateContent xmlns:mc="http://schemas.openxmlformats.org/markup-compatibility/2006">
          <mc:Choice Requires="x14">
            <control shapeId="603145" r:id="rId12" name="Check Box 9">
              <controlPr defaultSize="0" autoFill="0" autoLine="0" autoPict="0">
                <anchor moveWithCells="1">
                  <from>
                    <xdr:col>1</xdr:col>
                    <xdr:colOff>19050</xdr:colOff>
                    <xdr:row>49</xdr:row>
                    <xdr:rowOff>171450</xdr:rowOff>
                  </from>
                  <to>
                    <xdr:col>2</xdr:col>
                    <xdr:colOff>85725</xdr:colOff>
                    <xdr:row>51</xdr:row>
                    <xdr:rowOff>19050</xdr:rowOff>
                  </to>
                </anchor>
              </controlPr>
            </control>
          </mc:Choice>
        </mc:AlternateContent>
        <mc:AlternateContent xmlns:mc="http://schemas.openxmlformats.org/markup-compatibility/2006">
          <mc:Choice Requires="x14">
            <control shapeId="603146" r:id="rId13" name="Check Box 10">
              <controlPr defaultSize="0" autoFill="0" autoLine="0" autoPict="0">
                <anchor moveWithCells="1">
                  <from>
                    <xdr:col>5</xdr:col>
                    <xdr:colOff>38100</xdr:colOff>
                    <xdr:row>48</xdr:row>
                    <xdr:rowOff>171450</xdr:rowOff>
                  </from>
                  <to>
                    <xdr:col>6</xdr:col>
                    <xdr:colOff>114300</xdr:colOff>
                    <xdr:row>50</xdr:row>
                    <xdr:rowOff>19050</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8A153-BB90-41D7-9B84-DFDD6B65AD7D}">
  <dimension ref="A1:AG88"/>
  <sheetViews>
    <sheetView zoomScaleNormal="100" zoomScaleSheetLayoutView="115" workbookViewId="0">
      <selection activeCell="AJ15" sqref="AJ15"/>
    </sheetView>
  </sheetViews>
  <sheetFormatPr defaultColWidth="2.75" defaultRowHeight="18.75"/>
  <cols>
    <col min="1" max="2" width="2.75" style="1543"/>
    <col min="3" max="3" width="4.625" style="1543" customWidth="1"/>
    <col min="4" max="20" width="2.75" style="1543"/>
    <col min="21" max="21" width="3.5" style="1543" customWidth="1"/>
    <col min="22" max="16384" width="2.75" style="1543"/>
  </cols>
  <sheetData>
    <row r="1" spans="1:33" s="1546" customFormat="1" ht="16.149999999999999" customHeight="1">
      <c r="A1" s="1545" t="s">
        <v>5341</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row>
    <row r="2" spans="1:33" s="1546" customFormat="1" ht="16.149999999999999" customHeight="1">
      <c r="A2" s="3759" t="s">
        <v>5342</v>
      </c>
      <c r="B2" s="3759"/>
      <c r="C2" s="3759"/>
      <c r="D2" s="3759"/>
      <c r="E2" s="3759"/>
      <c r="F2" s="3759"/>
      <c r="G2" s="3759"/>
      <c r="H2" s="3759"/>
      <c r="I2" s="3759"/>
      <c r="J2" s="3759"/>
      <c r="K2" s="3759"/>
      <c r="L2" s="3759"/>
      <c r="M2" s="3759"/>
      <c r="N2" s="3759"/>
      <c r="O2" s="3759"/>
      <c r="P2" s="3759"/>
      <c r="Q2" s="3759"/>
      <c r="R2" s="3759"/>
      <c r="S2" s="3759"/>
      <c r="T2" s="3759"/>
      <c r="U2" s="3759"/>
      <c r="V2" s="3759"/>
      <c r="W2" s="3759"/>
      <c r="X2" s="3759"/>
      <c r="Y2" s="3759"/>
      <c r="Z2" s="3759"/>
      <c r="AA2" s="3759"/>
      <c r="AB2" s="3759"/>
      <c r="AC2" s="3759"/>
      <c r="AD2" s="3759"/>
      <c r="AE2" s="3759"/>
      <c r="AF2" s="3759"/>
      <c r="AG2" s="3759"/>
    </row>
    <row r="3" spans="1:33" s="1546" customFormat="1" ht="7.15" customHeight="1">
      <c r="A3" s="1545"/>
      <c r="B3" s="1545"/>
      <c r="C3" s="1545"/>
      <c r="D3" s="1545"/>
      <c r="E3" s="1545"/>
      <c r="F3" s="1545"/>
      <c r="G3" s="1545"/>
      <c r="H3" s="1545"/>
      <c r="I3" s="1545"/>
      <c r="J3" s="1545"/>
      <c r="K3" s="1545"/>
      <c r="L3" s="1545"/>
      <c r="M3" s="1545"/>
      <c r="N3" s="1545"/>
      <c r="O3" s="1545"/>
      <c r="P3" s="1545"/>
      <c r="Q3" s="1545"/>
      <c r="R3" s="1545"/>
      <c r="S3" s="1545"/>
      <c r="T3" s="1545"/>
      <c r="U3" s="1545"/>
      <c r="V3" s="1545"/>
      <c r="W3" s="1545"/>
      <c r="X3" s="1545"/>
      <c r="Y3" s="1545"/>
      <c r="Z3" s="1545"/>
      <c r="AA3" s="1545"/>
      <c r="AB3" s="1545"/>
      <c r="AC3" s="1545"/>
      <c r="AD3" s="1545"/>
      <c r="AE3" s="1545"/>
      <c r="AF3" s="1545"/>
      <c r="AG3" s="1545"/>
    </row>
    <row r="4" spans="1:33" s="1546" customFormat="1" ht="16.350000000000001" customHeight="1">
      <c r="A4" s="1545"/>
      <c r="B4" s="1545"/>
      <c r="C4" s="1545"/>
      <c r="D4" s="1545"/>
      <c r="E4" s="1545"/>
      <c r="F4" s="1545"/>
      <c r="G4" s="1545"/>
      <c r="H4" s="1545"/>
      <c r="I4" s="1545"/>
      <c r="J4" s="1545"/>
      <c r="K4" s="1545"/>
      <c r="L4" s="1545"/>
      <c r="M4" s="1545"/>
      <c r="N4" s="1545"/>
      <c r="O4" s="1545"/>
      <c r="P4" s="1545"/>
      <c r="Q4" s="1545"/>
      <c r="R4" s="1545"/>
      <c r="S4" s="3760" t="s">
        <v>5266</v>
      </c>
      <c r="T4" s="3760"/>
      <c r="U4" s="3760"/>
      <c r="V4" s="3760"/>
      <c r="W4" s="3760"/>
      <c r="X4" s="3761"/>
      <c r="Y4" s="3762"/>
      <c r="Z4" s="3762"/>
      <c r="AA4" s="3762"/>
      <c r="AB4" s="3762"/>
      <c r="AC4" s="3762"/>
      <c r="AD4" s="3762"/>
      <c r="AE4" s="3762"/>
      <c r="AF4" s="3762"/>
      <c r="AG4" s="3763"/>
    </row>
    <row r="5" spans="1:33" s="1546" customFormat="1" ht="16.149999999999999" customHeight="1">
      <c r="A5" s="1545"/>
      <c r="B5" s="1545"/>
      <c r="C5" s="1545"/>
      <c r="D5" s="1545"/>
      <c r="E5" s="1545"/>
      <c r="F5" s="1545"/>
      <c r="G5" s="1545"/>
      <c r="H5" s="1545"/>
      <c r="I5" s="1545"/>
      <c r="J5" s="1545"/>
      <c r="K5" s="1545"/>
      <c r="L5" s="1545"/>
      <c r="M5" s="1545"/>
      <c r="N5" s="1545"/>
      <c r="O5" s="1545"/>
      <c r="P5" s="1545"/>
      <c r="Q5" s="1545"/>
      <c r="R5" s="1545"/>
      <c r="S5" s="3760" t="s">
        <v>1</v>
      </c>
      <c r="T5" s="3760"/>
      <c r="U5" s="3760"/>
      <c r="V5" s="3760"/>
      <c r="W5" s="3760"/>
      <c r="X5" s="3764"/>
      <c r="Y5" s="3765"/>
      <c r="Z5" s="3765"/>
      <c r="AA5" s="3765"/>
      <c r="AB5" s="3765"/>
      <c r="AC5" s="3765"/>
      <c r="AD5" s="3765"/>
      <c r="AE5" s="3765"/>
      <c r="AF5" s="3765"/>
      <c r="AG5" s="3766"/>
    </row>
    <row r="6" spans="1:33" s="1546" customFormat="1" ht="15.6" customHeight="1">
      <c r="A6" s="1545"/>
      <c r="B6" s="1545"/>
      <c r="C6" s="1545"/>
      <c r="D6" s="1545"/>
      <c r="E6" s="1545"/>
      <c r="F6" s="1545"/>
      <c r="G6" s="1545"/>
      <c r="H6" s="1545"/>
      <c r="I6" s="1545"/>
      <c r="J6" s="1545"/>
      <c r="K6" s="1545"/>
      <c r="L6" s="1545"/>
      <c r="M6" s="1545"/>
      <c r="N6" s="1545"/>
      <c r="O6" s="1545"/>
      <c r="P6" s="1545"/>
      <c r="Q6" s="1545"/>
      <c r="R6" s="1545"/>
      <c r="S6" s="1545"/>
      <c r="T6" s="1545"/>
      <c r="U6" s="1545"/>
      <c r="V6" s="1545"/>
      <c r="W6" s="1545"/>
      <c r="X6" s="1545"/>
      <c r="Y6" s="1545"/>
      <c r="Z6" s="1545"/>
      <c r="AA6" s="1545"/>
      <c r="AB6" s="1545"/>
      <c r="AC6" s="1545"/>
      <c r="AD6" s="1545"/>
      <c r="AE6" s="1545"/>
      <c r="AF6" s="1545"/>
      <c r="AG6" s="1545"/>
    </row>
    <row r="7" spans="1:33" s="1546" customFormat="1" ht="16.149999999999999" customHeight="1" thickBot="1">
      <c r="A7" s="1547" t="s">
        <v>5343</v>
      </c>
      <c r="B7" s="1547"/>
      <c r="C7" s="1545"/>
      <c r="D7" s="1545"/>
      <c r="E7" s="1545"/>
      <c r="F7" s="1545"/>
      <c r="G7" s="1545"/>
      <c r="H7" s="1545"/>
      <c r="I7" s="1545"/>
      <c r="J7" s="1545"/>
      <c r="K7" s="1545"/>
      <c r="L7" s="1545"/>
      <c r="M7" s="1545"/>
      <c r="N7" s="1545"/>
      <c r="O7" s="1545"/>
      <c r="P7" s="1545"/>
      <c r="Q7" s="1545"/>
      <c r="R7" s="1545"/>
      <c r="S7" s="1545"/>
      <c r="T7" s="1545"/>
      <c r="U7" s="1545"/>
      <c r="V7" s="1545"/>
      <c r="W7" s="1545"/>
      <c r="X7" s="1545"/>
      <c r="Y7" s="1545"/>
      <c r="Z7" s="1545"/>
      <c r="AA7" s="1545"/>
      <c r="AB7" s="1545"/>
      <c r="AC7" s="1545"/>
      <c r="AD7" s="1545"/>
      <c r="AE7" s="1545"/>
      <c r="AF7" s="1545"/>
      <c r="AG7" s="1545"/>
    </row>
    <row r="8" spans="1:33" s="1546" customFormat="1" ht="16.149999999999999" customHeight="1">
      <c r="A8" s="1568" t="s">
        <v>5344</v>
      </c>
      <c r="B8" s="1569"/>
      <c r="C8" s="1569"/>
      <c r="D8" s="1569"/>
      <c r="E8" s="1569"/>
      <c r="F8" s="1569"/>
      <c r="G8" s="1569"/>
      <c r="H8" s="1569"/>
      <c r="I8" s="1569"/>
      <c r="J8" s="1569"/>
      <c r="K8" s="1554"/>
      <c r="L8" s="1569"/>
      <c r="M8" s="1569"/>
      <c r="N8" s="1569"/>
      <c r="O8" s="1569"/>
      <c r="P8" s="1569"/>
      <c r="Q8" s="1569"/>
      <c r="R8" s="3788"/>
      <c r="S8" s="3789"/>
      <c r="T8" s="3789"/>
      <c r="U8" s="3789"/>
      <c r="V8" s="3789"/>
      <c r="W8" s="3789"/>
      <c r="X8" s="3789"/>
      <c r="Y8" s="1578"/>
      <c r="Z8" s="1578"/>
      <c r="AA8" s="1578"/>
      <c r="AB8" s="1578"/>
      <c r="AC8" s="3790"/>
      <c r="AD8" s="3790"/>
      <c r="AE8" s="3790"/>
      <c r="AF8" s="3790"/>
      <c r="AG8" s="1579"/>
    </row>
    <row r="9" spans="1:33" s="1546" customFormat="1" ht="16.149999999999999" customHeight="1">
      <c r="A9" s="1572"/>
      <c r="B9" s="3781" t="s">
        <v>5345</v>
      </c>
      <c r="C9" s="3781"/>
      <c r="D9" s="3781"/>
      <c r="E9" s="3781"/>
      <c r="F9" s="3781"/>
      <c r="G9" s="3781"/>
      <c r="H9" s="3781"/>
      <c r="I9" s="3781"/>
      <c r="J9" s="3781"/>
      <c r="K9" s="3781"/>
      <c r="L9" s="3781"/>
      <c r="M9" s="3781"/>
      <c r="N9" s="3781"/>
      <c r="O9" s="3781"/>
      <c r="P9" s="3781"/>
      <c r="Q9" s="3781"/>
      <c r="R9" s="3781"/>
      <c r="S9" s="3782" t="s">
        <v>5346</v>
      </c>
      <c r="T9" s="3783"/>
      <c r="U9" s="3783"/>
      <c r="V9" s="3783"/>
      <c r="W9" s="3783"/>
      <c r="X9" s="3783"/>
      <c r="Y9" s="3783"/>
      <c r="Z9" s="3783"/>
      <c r="AA9" s="3791"/>
      <c r="AB9" s="3782" t="s">
        <v>5274</v>
      </c>
      <c r="AC9" s="3783"/>
      <c r="AD9" s="3783"/>
      <c r="AE9" s="3783"/>
      <c r="AF9" s="3783"/>
      <c r="AG9" s="3784"/>
    </row>
    <row r="10" spans="1:33" s="1546" customFormat="1" ht="16.149999999999999" customHeight="1">
      <c r="A10" s="1572"/>
      <c r="B10" s="1599" t="s">
        <v>5347</v>
      </c>
      <c r="C10" s="1581" t="s">
        <v>5268</v>
      </c>
      <c r="D10" s="3765"/>
      <c r="E10" s="3765"/>
      <c r="F10" s="1559" t="s">
        <v>741</v>
      </c>
      <c r="G10" s="3765"/>
      <c r="H10" s="3765"/>
      <c r="I10" s="1559" t="s">
        <v>1536</v>
      </c>
      <c r="J10" s="1559" t="s">
        <v>1622</v>
      </c>
      <c r="K10" s="1559" t="s">
        <v>5348</v>
      </c>
      <c r="L10" s="1559"/>
      <c r="M10" s="3765"/>
      <c r="N10" s="3765"/>
      <c r="O10" s="1591" t="s">
        <v>741</v>
      </c>
      <c r="P10" s="3765"/>
      <c r="Q10" s="3765"/>
      <c r="R10" s="1600" t="s">
        <v>1536</v>
      </c>
      <c r="S10" s="1581"/>
      <c r="T10" s="3787"/>
      <c r="U10" s="3787"/>
      <c r="V10" s="3787"/>
      <c r="W10" s="3787"/>
      <c r="X10" s="3787"/>
      <c r="Y10" s="3787"/>
      <c r="Z10" s="3787"/>
      <c r="AA10" s="1559"/>
      <c r="AB10" s="1601"/>
      <c r="AC10" s="3765"/>
      <c r="AD10" s="3765"/>
      <c r="AE10" s="3765"/>
      <c r="AF10" s="3765"/>
      <c r="AG10" s="1563" t="s">
        <v>5275</v>
      </c>
    </row>
    <row r="11" spans="1:33" s="1546" customFormat="1" ht="16.149999999999999" customHeight="1">
      <c r="A11" s="1572"/>
      <c r="B11" s="1599" t="s">
        <v>5349</v>
      </c>
      <c r="C11" s="1581" t="s">
        <v>5268</v>
      </c>
      <c r="D11" s="3765"/>
      <c r="E11" s="3765"/>
      <c r="F11" s="1559" t="s">
        <v>741</v>
      </c>
      <c r="G11" s="3765"/>
      <c r="H11" s="3765"/>
      <c r="I11" s="1559" t="s">
        <v>1536</v>
      </c>
      <c r="J11" s="1559" t="s">
        <v>1622</v>
      </c>
      <c r="K11" s="1559" t="s">
        <v>5348</v>
      </c>
      <c r="L11" s="1559"/>
      <c r="M11" s="3765"/>
      <c r="N11" s="3765"/>
      <c r="O11" s="1591" t="s">
        <v>741</v>
      </c>
      <c r="P11" s="3765"/>
      <c r="Q11" s="3765"/>
      <c r="R11" s="1600" t="s">
        <v>1536</v>
      </c>
      <c r="S11" s="1581"/>
      <c r="T11" s="3787"/>
      <c r="U11" s="3787"/>
      <c r="V11" s="3787"/>
      <c r="W11" s="3787"/>
      <c r="X11" s="3787"/>
      <c r="Y11" s="3787"/>
      <c r="Z11" s="3787"/>
      <c r="AA11" s="1559"/>
      <c r="AB11" s="1601"/>
      <c r="AC11" s="3765"/>
      <c r="AD11" s="3765"/>
      <c r="AE11" s="3765"/>
      <c r="AF11" s="3765"/>
      <c r="AG11" s="1563" t="s">
        <v>5275</v>
      </c>
    </row>
    <row r="12" spans="1:33" s="1546" customFormat="1" ht="16.149999999999999" customHeight="1">
      <c r="A12" s="1572"/>
      <c r="B12" s="1599" t="s">
        <v>5350</v>
      </c>
      <c r="C12" s="1581" t="s">
        <v>5268</v>
      </c>
      <c r="D12" s="3765"/>
      <c r="E12" s="3765"/>
      <c r="F12" s="1559" t="s">
        <v>741</v>
      </c>
      <c r="G12" s="3765"/>
      <c r="H12" s="3765"/>
      <c r="I12" s="1559" t="s">
        <v>1536</v>
      </c>
      <c r="J12" s="1559" t="s">
        <v>1622</v>
      </c>
      <c r="K12" s="1559" t="s">
        <v>5348</v>
      </c>
      <c r="L12" s="1559"/>
      <c r="M12" s="3765"/>
      <c r="N12" s="3765"/>
      <c r="O12" s="1591" t="s">
        <v>741</v>
      </c>
      <c r="P12" s="3765"/>
      <c r="Q12" s="3765"/>
      <c r="R12" s="1600" t="s">
        <v>1536</v>
      </c>
      <c r="S12" s="1581"/>
      <c r="T12" s="3787"/>
      <c r="U12" s="3787"/>
      <c r="V12" s="3787"/>
      <c r="W12" s="3787"/>
      <c r="X12" s="3787"/>
      <c r="Y12" s="3787"/>
      <c r="Z12" s="3787"/>
      <c r="AA12" s="1559"/>
      <c r="AB12" s="1601"/>
      <c r="AC12" s="3765"/>
      <c r="AD12" s="3765"/>
      <c r="AE12" s="3765"/>
      <c r="AF12" s="3765"/>
      <c r="AG12" s="1563" t="s">
        <v>5275</v>
      </c>
    </row>
    <row r="13" spans="1:33" s="1546" customFormat="1" ht="16.149999999999999" customHeight="1">
      <c r="A13" s="1572"/>
      <c r="B13" s="1602" t="s">
        <v>5351</v>
      </c>
      <c r="C13" s="1581" t="s">
        <v>5268</v>
      </c>
      <c r="D13" s="3765"/>
      <c r="E13" s="3765"/>
      <c r="F13" s="1559" t="s">
        <v>741</v>
      </c>
      <c r="G13" s="3765"/>
      <c r="H13" s="3765"/>
      <c r="I13" s="1559" t="s">
        <v>1536</v>
      </c>
      <c r="J13" s="1559" t="s">
        <v>1622</v>
      </c>
      <c r="K13" s="1559" t="s">
        <v>5348</v>
      </c>
      <c r="L13" s="1559"/>
      <c r="M13" s="3765"/>
      <c r="N13" s="3765"/>
      <c r="O13" s="1591" t="s">
        <v>741</v>
      </c>
      <c r="P13" s="3765"/>
      <c r="Q13" s="3765"/>
      <c r="R13" s="1600" t="s">
        <v>1536</v>
      </c>
      <c r="S13" s="1581"/>
      <c r="T13" s="3787"/>
      <c r="U13" s="3787"/>
      <c r="V13" s="3787"/>
      <c r="W13" s="3787"/>
      <c r="X13" s="3787"/>
      <c r="Y13" s="3787"/>
      <c r="Z13" s="3787"/>
      <c r="AA13" s="1559"/>
      <c r="AB13" s="1601"/>
      <c r="AC13" s="3765"/>
      <c r="AD13" s="3765"/>
      <c r="AE13" s="3765"/>
      <c r="AF13" s="3765"/>
      <c r="AG13" s="1563" t="s">
        <v>5275</v>
      </c>
    </row>
    <row r="14" spans="1:33" s="1546" customFormat="1" ht="16.149999999999999" customHeight="1">
      <c r="A14" s="1583" t="s">
        <v>5352</v>
      </c>
      <c r="B14" s="1562"/>
      <c r="C14" s="1562"/>
      <c r="D14" s="1562"/>
      <c r="E14" s="1562"/>
      <c r="F14" s="1562"/>
      <c r="G14" s="1562"/>
      <c r="H14" s="1562"/>
      <c r="I14" s="1562"/>
      <c r="J14" s="1562"/>
      <c r="K14" s="1562"/>
      <c r="L14" s="1562"/>
      <c r="M14" s="1562"/>
      <c r="N14" s="1562"/>
      <c r="O14" s="1562"/>
      <c r="P14" s="1562"/>
      <c r="Q14" s="1562"/>
      <c r="R14" s="1562"/>
      <c r="S14" s="1562"/>
      <c r="T14" s="1562"/>
      <c r="U14" s="1562"/>
      <c r="V14" s="1562"/>
      <c r="W14" s="1562"/>
      <c r="X14" s="1562"/>
      <c r="Y14" s="1562"/>
      <c r="Z14" s="1562"/>
      <c r="AA14" s="1562"/>
      <c r="AB14" s="1562"/>
      <c r="AC14" s="3786"/>
      <c r="AD14" s="3786"/>
      <c r="AE14" s="3786"/>
      <c r="AF14" s="3786"/>
      <c r="AG14" s="1563"/>
    </row>
    <row r="15" spans="1:33" s="1546" customFormat="1" ht="16.149999999999999" customHeight="1">
      <c r="A15" s="1572"/>
      <c r="B15" s="3781" t="s">
        <v>5345</v>
      </c>
      <c r="C15" s="3781"/>
      <c r="D15" s="3781"/>
      <c r="E15" s="3781"/>
      <c r="F15" s="3781"/>
      <c r="G15" s="3781"/>
      <c r="H15" s="3781"/>
      <c r="I15" s="3781"/>
      <c r="J15" s="3781"/>
      <c r="K15" s="3781"/>
      <c r="L15" s="3781"/>
      <c r="M15" s="3781"/>
      <c r="N15" s="3781"/>
      <c r="O15" s="3781"/>
      <c r="P15" s="3781"/>
      <c r="Q15" s="3781"/>
      <c r="R15" s="3781"/>
      <c r="S15" s="3781"/>
      <c r="T15" s="3781"/>
      <c r="U15" s="3781"/>
      <c r="V15" s="3781"/>
      <c r="W15" s="3781"/>
      <c r="X15" s="3781"/>
      <c r="Y15" s="3781"/>
      <c r="Z15" s="3781"/>
      <c r="AA15" s="3781"/>
      <c r="AB15" s="3782" t="s">
        <v>5353</v>
      </c>
      <c r="AC15" s="3783"/>
      <c r="AD15" s="3783"/>
      <c r="AE15" s="3783"/>
      <c r="AF15" s="3783"/>
      <c r="AG15" s="3784"/>
    </row>
    <row r="16" spans="1:33" s="1546" customFormat="1" ht="16.149999999999999" customHeight="1">
      <c r="A16" s="1572"/>
      <c r="B16" s="1599" t="s">
        <v>5347</v>
      </c>
      <c r="C16" s="1581" t="s">
        <v>5268</v>
      </c>
      <c r="D16" s="3777" t="str">
        <f>IF(D10="","",D10)</f>
        <v/>
      </c>
      <c r="E16" s="3777"/>
      <c r="F16" s="1559" t="s">
        <v>741</v>
      </c>
      <c r="G16" s="3777" t="str">
        <f>IF(G10="","",G10)</f>
        <v/>
      </c>
      <c r="H16" s="3777"/>
      <c r="I16" s="1559" t="s">
        <v>1536</v>
      </c>
      <c r="J16" s="1559" t="s">
        <v>1622</v>
      </c>
      <c r="K16" s="1559" t="s">
        <v>5348</v>
      </c>
      <c r="L16" s="1559"/>
      <c r="M16" s="3777" t="str">
        <f>IF(M10="","",M10)</f>
        <v/>
      </c>
      <c r="N16" s="3777"/>
      <c r="O16" s="1591" t="s">
        <v>741</v>
      </c>
      <c r="P16" s="3777" t="str">
        <f>IF(P10="","",P10)</f>
        <v/>
      </c>
      <c r="Q16" s="3777"/>
      <c r="R16" s="1591" t="s">
        <v>1536</v>
      </c>
      <c r="S16" s="1603"/>
      <c r="T16" s="1603"/>
      <c r="U16" s="1603"/>
      <c r="V16" s="1603"/>
      <c r="W16" s="1603"/>
      <c r="X16" s="1603"/>
      <c r="Y16" s="1603"/>
      <c r="Z16" s="1603"/>
      <c r="AA16" s="1604"/>
      <c r="AB16" s="1601"/>
      <c r="AC16" s="3778"/>
      <c r="AD16" s="3778"/>
      <c r="AE16" s="3778"/>
      <c r="AF16" s="3778"/>
      <c r="AG16" s="1563" t="s">
        <v>1575</v>
      </c>
    </row>
    <row r="17" spans="1:33" s="1546" customFormat="1" ht="16.149999999999999" customHeight="1">
      <c r="A17" s="1572"/>
      <c r="B17" s="1599" t="s">
        <v>5349</v>
      </c>
      <c r="C17" s="1581" t="s">
        <v>5268</v>
      </c>
      <c r="D17" s="3777" t="str">
        <f>IF(D11="","",D11)</f>
        <v/>
      </c>
      <c r="E17" s="3777"/>
      <c r="F17" s="1559" t="s">
        <v>741</v>
      </c>
      <c r="G17" s="3777" t="str">
        <f>IF(G11="","",G11)</f>
        <v/>
      </c>
      <c r="H17" s="3777"/>
      <c r="I17" s="1559" t="s">
        <v>1536</v>
      </c>
      <c r="J17" s="1559" t="s">
        <v>1622</v>
      </c>
      <c r="K17" s="1559" t="s">
        <v>5348</v>
      </c>
      <c r="L17" s="1559"/>
      <c r="M17" s="3777" t="str">
        <f>IF(M11="","",M11)</f>
        <v/>
      </c>
      <c r="N17" s="3777"/>
      <c r="O17" s="1591" t="s">
        <v>741</v>
      </c>
      <c r="P17" s="3777" t="str">
        <f>IF(P11="","",P11)</f>
        <v/>
      </c>
      <c r="Q17" s="3777"/>
      <c r="R17" s="1591" t="s">
        <v>1536</v>
      </c>
      <c r="S17" s="1603"/>
      <c r="T17" s="1603"/>
      <c r="U17" s="1603"/>
      <c r="V17" s="1603"/>
      <c r="W17" s="1603"/>
      <c r="X17" s="1603"/>
      <c r="Y17" s="1603"/>
      <c r="Z17" s="1603"/>
      <c r="AA17" s="1604"/>
      <c r="AB17" s="1601"/>
      <c r="AC17" s="3778"/>
      <c r="AD17" s="3778"/>
      <c r="AE17" s="3778"/>
      <c r="AF17" s="3778"/>
      <c r="AG17" s="1563" t="s">
        <v>1575</v>
      </c>
    </row>
    <row r="18" spans="1:33" s="1546" customFormat="1" ht="16.149999999999999" customHeight="1">
      <c r="A18" s="1572"/>
      <c r="B18" s="1599" t="s">
        <v>5350</v>
      </c>
      <c r="C18" s="1581" t="s">
        <v>5268</v>
      </c>
      <c r="D18" s="3777" t="str">
        <f>IF(D12="","",D12)</f>
        <v/>
      </c>
      <c r="E18" s="3777"/>
      <c r="F18" s="1559" t="s">
        <v>741</v>
      </c>
      <c r="G18" s="3777" t="str">
        <f>IF(G12="","",G12)</f>
        <v/>
      </c>
      <c r="H18" s="3777"/>
      <c r="I18" s="1559" t="s">
        <v>1536</v>
      </c>
      <c r="J18" s="1559" t="s">
        <v>1622</v>
      </c>
      <c r="K18" s="1559" t="s">
        <v>5348</v>
      </c>
      <c r="L18" s="1559"/>
      <c r="M18" s="3777" t="str">
        <f>IF(M12="","",M12)</f>
        <v/>
      </c>
      <c r="N18" s="3777"/>
      <c r="O18" s="1591" t="s">
        <v>741</v>
      </c>
      <c r="P18" s="3777" t="str">
        <f>IF(P12="","",P12)</f>
        <v/>
      </c>
      <c r="Q18" s="3777"/>
      <c r="R18" s="1591" t="s">
        <v>1536</v>
      </c>
      <c r="S18" s="1603"/>
      <c r="T18" s="1603"/>
      <c r="U18" s="1603"/>
      <c r="V18" s="1603"/>
      <c r="W18" s="1603"/>
      <c r="X18" s="1603"/>
      <c r="Y18" s="1603"/>
      <c r="Z18" s="1603"/>
      <c r="AA18" s="1604"/>
      <c r="AB18" s="1601"/>
      <c r="AC18" s="3778"/>
      <c r="AD18" s="3778"/>
      <c r="AE18" s="3778"/>
      <c r="AF18" s="3778"/>
      <c r="AG18" s="1563" t="s">
        <v>1575</v>
      </c>
    </row>
    <row r="19" spans="1:33" s="1546" customFormat="1" ht="16.149999999999999" customHeight="1">
      <c r="A19" s="1605"/>
      <c r="B19" s="1602" t="s">
        <v>5351</v>
      </c>
      <c r="C19" s="1581" t="s">
        <v>5268</v>
      </c>
      <c r="D19" s="3777" t="str">
        <f>IF(D13="","",D13)</f>
        <v/>
      </c>
      <c r="E19" s="3777"/>
      <c r="F19" s="1559" t="s">
        <v>741</v>
      </c>
      <c r="G19" s="3777" t="str">
        <f>IF(G13="","",G13)</f>
        <v/>
      </c>
      <c r="H19" s="3777"/>
      <c r="I19" s="1559" t="s">
        <v>1536</v>
      </c>
      <c r="J19" s="1559" t="s">
        <v>1622</v>
      </c>
      <c r="K19" s="1559" t="s">
        <v>5348</v>
      </c>
      <c r="L19" s="1559"/>
      <c r="M19" s="3777" t="str">
        <f>IF(M13="","",M13)</f>
        <v/>
      </c>
      <c r="N19" s="3777"/>
      <c r="O19" s="1591" t="s">
        <v>741</v>
      </c>
      <c r="P19" s="3777" t="str">
        <f>IF(P13="","",P13)</f>
        <v/>
      </c>
      <c r="Q19" s="3777"/>
      <c r="R19" s="1591" t="s">
        <v>1536</v>
      </c>
      <c r="S19" s="1603"/>
      <c r="T19" s="1591"/>
      <c r="U19" s="1591"/>
      <c r="V19" s="1591"/>
      <c r="W19" s="1591"/>
      <c r="X19" s="1591"/>
      <c r="Y19" s="1591"/>
      <c r="Z19" s="1591"/>
      <c r="AA19" s="1591"/>
      <c r="AB19" s="1601"/>
      <c r="AC19" s="3778"/>
      <c r="AD19" s="3778"/>
      <c r="AE19" s="3778"/>
      <c r="AF19" s="3778"/>
      <c r="AG19" s="1563" t="s">
        <v>1575</v>
      </c>
    </row>
    <row r="20" spans="1:33" s="1546" customFormat="1" ht="16.149999999999999" customHeight="1">
      <c r="A20" s="1572"/>
      <c r="B20" s="1602" t="s">
        <v>5354</v>
      </c>
      <c r="C20" s="1559"/>
      <c r="D20" s="1591"/>
      <c r="E20" s="1591"/>
      <c r="F20" s="1559"/>
      <c r="G20" s="1591"/>
      <c r="H20" s="1591"/>
      <c r="I20" s="1559"/>
      <c r="J20" s="1559"/>
      <c r="K20" s="1559"/>
      <c r="L20" s="1559"/>
      <c r="M20" s="1591"/>
      <c r="N20" s="1591"/>
      <c r="O20" s="1591"/>
      <c r="P20" s="1591"/>
      <c r="Q20" s="1591"/>
      <c r="R20" s="1591"/>
      <c r="S20" s="1591"/>
      <c r="T20" s="1591"/>
      <c r="U20" s="1591"/>
      <c r="V20" s="1591"/>
      <c r="W20" s="1591"/>
      <c r="X20" s="1591"/>
      <c r="Y20" s="1591"/>
      <c r="Z20" s="1591"/>
      <c r="AA20" s="1591"/>
      <c r="AB20" s="1601"/>
      <c r="AC20" s="3785" t="str">
        <f>IF(AC16="","",SUM(AC16:AF19))</f>
        <v/>
      </c>
      <c r="AD20" s="3785"/>
      <c r="AE20" s="3785"/>
      <c r="AF20" s="3785"/>
      <c r="AG20" s="1563" t="s">
        <v>1575</v>
      </c>
    </row>
    <row r="21" spans="1:33" s="1546" customFormat="1" ht="16.149999999999999" customHeight="1">
      <c r="A21" s="1583" t="s">
        <v>5355</v>
      </c>
      <c r="B21" s="1606"/>
      <c r="C21" s="1559"/>
      <c r="D21" s="1559"/>
      <c r="E21" s="1559"/>
      <c r="F21" s="1559"/>
      <c r="G21" s="1559"/>
      <c r="H21" s="1559"/>
      <c r="I21" s="1559"/>
      <c r="J21" s="1559"/>
      <c r="K21" s="1559"/>
      <c r="L21" s="1559"/>
      <c r="M21" s="1559"/>
      <c r="N21" s="1559"/>
      <c r="O21" s="1559"/>
      <c r="P21" s="1559"/>
      <c r="Q21" s="1559"/>
      <c r="R21" s="1559"/>
      <c r="S21" s="1559"/>
      <c r="T21" s="1559"/>
      <c r="U21" s="1559"/>
      <c r="V21" s="1559"/>
      <c r="W21" s="1559"/>
      <c r="X21" s="1559"/>
      <c r="Y21" s="1559"/>
      <c r="Z21" s="1559"/>
      <c r="AA21" s="1559"/>
      <c r="AB21" s="1559"/>
      <c r="AC21" s="3780"/>
      <c r="AD21" s="3780"/>
      <c r="AE21" s="3780"/>
      <c r="AF21" s="3780"/>
      <c r="AG21" s="1560"/>
    </row>
    <row r="22" spans="1:33" s="1546" customFormat="1" ht="16.149999999999999" customHeight="1">
      <c r="A22" s="1572"/>
      <c r="B22" s="3781" t="s">
        <v>5345</v>
      </c>
      <c r="C22" s="3781"/>
      <c r="D22" s="3781"/>
      <c r="E22" s="3781"/>
      <c r="F22" s="3781"/>
      <c r="G22" s="3781"/>
      <c r="H22" s="3781"/>
      <c r="I22" s="3781"/>
      <c r="J22" s="3781"/>
      <c r="K22" s="3781"/>
      <c r="L22" s="3781"/>
      <c r="M22" s="3781"/>
      <c r="N22" s="3781"/>
      <c r="O22" s="3781"/>
      <c r="P22" s="3781"/>
      <c r="Q22" s="3781"/>
      <c r="R22" s="3781"/>
      <c r="S22" s="3781"/>
      <c r="T22" s="3781"/>
      <c r="U22" s="3781"/>
      <c r="V22" s="3781"/>
      <c r="W22" s="3781"/>
      <c r="X22" s="3781"/>
      <c r="Y22" s="3781"/>
      <c r="Z22" s="3781"/>
      <c r="AA22" s="3782"/>
      <c r="AB22" s="3782" t="s">
        <v>5356</v>
      </c>
      <c r="AC22" s="3783"/>
      <c r="AD22" s="3783"/>
      <c r="AE22" s="3783"/>
      <c r="AF22" s="3783"/>
      <c r="AG22" s="3784"/>
    </row>
    <row r="23" spans="1:33" s="1546" customFormat="1" ht="16.149999999999999" customHeight="1">
      <c r="A23" s="1572"/>
      <c r="B23" s="1599" t="s">
        <v>5347</v>
      </c>
      <c r="C23" s="1581" t="s">
        <v>5268</v>
      </c>
      <c r="D23" s="3777" t="str">
        <f>IF(D10="","",D10)</f>
        <v/>
      </c>
      <c r="E23" s="3777"/>
      <c r="F23" s="1559" t="s">
        <v>741</v>
      </c>
      <c r="G23" s="3777" t="str">
        <f>IF(G10="","",G10)</f>
        <v/>
      </c>
      <c r="H23" s="3777"/>
      <c r="I23" s="1559" t="s">
        <v>1536</v>
      </c>
      <c r="J23" s="1559" t="s">
        <v>1622</v>
      </c>
      <c r="K23" s="1559" t="s">
        <v>5348</v>
      </c>
      <c r="L23" s="1559"/>
      <c r="M23" s="3777" t="str">
        <f>IF(M10="","",M10)</f>
        <v/>
      </c>
      <c r="N23" s="3777"/>
      <c r="O23" s="1591" t="s">
        <v>741</v>
      </c>
      <c r="P23" s="3777" t="str">
        <f>IF(P10="","",P10)</f>
        <v/>
      </c>
      <c r="Q23" s="3777"/>
      <c r="R23" s="1591" t="s">
        <v>1536</v>
      </c>
      <c r="S23" s="1603"/>
      <c r="T23" s="1603"/>
      <c r="U23" s="1603"/>
      <c r="V23" s="1603"/>
      <c r="W23" s="1603"/>
      <c r="X23" s="1603"/>
      <c r="Y23" s="1603"/>
      <c r="Z23" s="1603"/>
      <c r="AA23" s="1603"/>
      <c r="AB23" s="1601"/>
      <c r="AC23" s="3778"/>
      <c r="AD23" s="3778"/>
      <c r="AE23" s="3778"/>
      <c r="AF23" s="3778"/>
      <c r="AG23" s="1563" t="s">
        <v>2103</v>
      </c>
    </row>
    <row r="24" spans="1:33" s="1546" customFormat="1" ht="16.149999999999999" customHeight="1">
      <c r="A24" s="1572"/>
      <c r="B24" s="1599" t="s">
        <v>5349</v>
      </c>
      <c r="C24" s="1581" t="s">
        <v>5268</v>
      </c>
      <c r="D24" s="3777" t="str">
        <f>IF(D11="","",D11)</f>
        <v/>
      </c>
      <c r="E24" s="3777"/>
      <c r="F24" s="1559" t="s">
        <v>741</v>
      </c>
      <c r="G24" s="3777" t="str">
        <f>IF(G11="","",G11)</f>
        <v/>
      </c>
      <c r="H24" s="3777"/>
      <c r="I24" s="1559" t="s">
        <v>1536</v>
      </c>
      <c r="J24" s="1559" t="s">
        <v>1622</v>
      </c>
      <c r="K24" s="1559" t="s">
        <v>5348</v>
      </c>
      <c r="L24" s="1559"/>
      <c r="M24" s="3777" t="str">
        <f>IF(M11="","",M11)</f>
        <v/>
      </c>
      <c r="N24" s="3777"/>
      <c r="O24" s="1591" t="s">
        <v>741</v>
      </c>
      <c r="P24" s="3777" t="str">
        <f>IF(P11="","",P11)</f>
        <v/>
      </c>
      <c r="Q24" s="3777"/>
      <c r="R24" s="1591" t="s">
        <v>1536</v>
      </c>
      <c r="S24" s="1603"/>
      <c r="T24" s="1603"/>
      <c r="U24" s="1603"/>
      <c r="V24" s="1603"/>
      <c r="W24" s="1603"/>
      <c r="X24" s="1603"/>
      <c r="Y24" s="1603"/>
      <c r="Z24" s="1603"/>
      <c r="AA24" s="1603"/>
      <c r="AB24" s="1601"/>
      <c r="AC24" s="3778"/>
      <c r="AD24" s="3778"/>
      <c r="AE24" s="3778"/>
      <c r="AF24" s="3778"/>
      <c r="AG24" s="1563" t="s">
        <v>2103</v>
      </c>
    </row>
    <row r="25" spans="1:33" s="1546" customFormat="1" ht="16.149999999999999" customHeight="1">
      <c r="A25" s="1572"/>
      <c r="B25" s="1599" t="s">
        <v>5350</v>
      </c>
      <c r="C25" s="1581" t="s">
        <v>5268</v>
      </c>
      <c r="D25" s="3777" t="str">
        <f>IF(D12="","",D12)</f>
        <v/>
      </c>
      <c r="E25" s="3777"/>
      <c r="F25" s="1559" t="s">
        <v>741</v>
      </c>
      <c r="G25" s="3777" t="str">
        <f>IF(G12="","",G12)</f>
        <v/>
      </c>
      <c r="H25" s="3777"/>
      <c r="I25" s="1559" t="s">
        <v>1536</v>
      </c>
      <c r="J25" s="1559" t="s">
        <v>1622</v>
      </c>
      <c r="K25" s="1559" t="s">
        <v>5348</v>
      </c>
      <c r="L25" s="1559"/>
      <c r="M25" s="3777" t="str">
        <f>IF(M12="","",M12)</f>
        <v/>
      </c>
      <c r="N25" s="3777"/>
      <c r="O25" s="1591" t="s">
        <v>741</v>
      </c>
      <c r="P25" s="3777" t="str">
        <f>IF(P12="","",P12)</f>
        <v/>
      </c>
      <c r="Q25" s="3777"/>
      <c r="R25" s="1591" t="s">
        <v>1536</v>
      </c>
      <c r="S25" s="1603"/>
      <c r="T25" s="1603"/>
      <c r="U25" s="1603"/>
      <c r="V25" s="1603"/>
      <c r="W25" s="1603"/>
      <c r="X25" s="1603"/>
      <c r="Y25" s="1603"/>
      <c r="Z25" s="1603"/>
      <c r="AA25" s="1603"/>
      <c r="AB25" s="1601"/>
      <c r="AC25" s="3778"/>
      <c r="AD25" s="3778"/>
      <c r="AE25" s="3778"/>
      <c r="AF25" s="3778"/>
      <c r="AG25" s="1563" t="s">
        <v>2103</v>
      </c>
    </row>
    <row r="26" spans="1:33" s="1546" customFormat="1" ht="16.149999999999999" customHeight="1">
      <c r="A26" s="1572"/>
      <c r="B26" s="1607" t="s">
        <v>5351</v>
      </c>
      <c r="C26" s="1601" t="s">
        <v>5268</v>
      </c>
      <c r="D26" s="3777" t="str">
        <f>IF(D13="","",D13)</f>
        <v/>
      </c>
      <c r="E26" s="3777"/>
      <c r="F26" s="1559" t="s">
        <v>741</v>
      </c>
      <c r="G26" s="3777" t="str">
        <f>IF(G13="","",G13)</f>
        <v/>
      </c>
      <c r="H26" s="3777"/>
      <c r="I26" s="1559" t="s">
        <v>1536</v>
      </c>
      <c r="J26" s="1559" t="s">
        <v>1622</v>
      </c>
      <c r="K26" s="1559" t="s">
        <v>5348</v>
      </c>
      <c r="L26" s="1559"/>
      <c r="M26" s="3777" t="str">
        <f>IF(M13="","",M13)</f>
        <v/>
      </c>
      <c r="N26" s="3777"/>
      <c r="O26" s="1591" t="s">
        <v>741</v>
      </c>
      <c r="P26" s="3777" t="str">
        <f>IF(P13="","",P13)</f>
        <v/>
      </c>
      <c r="Q26" s="3777"/>
      <c r="R26" s="1591" t="s">
        <v>1536</v>
      </c>
      <c r="S26" s="1603"/>
      <c r="T26" s="1591"/>
      <c r="U26" s="1591"/>
      <c r="V26" s="1591"/>
      <c r="W26" s="1591"/>
      <c r="X26" s="1591"/>
      <c r="Y26" s="1591"/>
      <c r="Z26" s="1591"/>
      <c r="AA26" s="1591"/>
      <c r="AB26" s="1601"/>
      <c r="AC26" s="3778"/>
      <c r="AD26" s="3778"/>
      <c r="AE26" s="3778"/>
      <c r="AF26" s="3778"/>
      <c r="AG26" s="1563" t="s">
        <v>2103</v>
      </c>
    </row>
    <row r="27" spans="1:33" s="1546" customFormat="1" ht="16.149999999999999" customHeight="1" thickBot="1">
      <c r="A27" s="1564"/>
      <c r="B27" s="1608" t="s">
        <v>5354</v>
      </c>
      <c r="C27" s="1565"/>
      <c r="D27" s="1609"/>
      <c r="E27" s="1609"/>
      <c r="F27" s="1565"/>
      <c r="G27" s="1609"/>
      <c r="H27" s="1609"/>
      <c r="I27" s="1565"/>
      <c r="J27" s="1565"/>
      <c r="K27" s="1565"/>
      <c r="L27" s="1565"/>
      <c r="M27" s="1609"/>
      <c r="N27" s="1609"/>
      <c r="O27" s="1609"/>
      <c r="P27" s="1609"/>
      <c r="Q27" s="1609"/>
      <c r="R27" s="1609"/>
      <c r="S27" s="1609"/>
      <c r="T27" s="1609"/>
      <c r="U27" s="1609"/>
      <c r="V27" s="1609"/>
      <c r="W27" s="1609"/>
      <c r="X27" s="1609"/>
      <c r="Y27" s="1609"/>
      <c r="Z27" s="1609"/>
      <c r="AA27" s="1609"/>
      <c r="AB27" s="1610"/>
      <c r="AC27" s="3779"/>
      <c r="AD27" s="3779"/>
      <c r="AE27" s="3779"/>
      <c r="AF27" s="3779"/>
      <c r="AG27" s="1566" t="s">
        <v>2103</v>
      </c>
    </row>
    <row r="28" spans="1:33" s="1546" customFormat="1" ht="15.6" customHeight="1">
      <c r="A28" s="1545"/>
      <c r="B28" s="1545"/>
      <c r="C28" s="1545"/>
      <c r="D28" s="1545"/>
      <c r="E28" s="1545"/>
      <c r="F28" s="1545"/>
      <c r="G28" s="1545"/>
      <c r="H28" s="1545"/>
      <c r="I28" s="1545"/>
      <c r="J28" s="1545"/>
      <c r="K28" s="1545"/>
      <c r="L28" s="1545"/>
      <c r="M28" s="1545"/>
      <c r="N28" s="1545"/>
      <c r="O28" s="1545"/>
      <c r="P28" s="1545"/>
      <c r="Q28" s="1545"/>
      <c r="R28" s="1545"/>
      <c r="S28" s="1545"/>
      <c r="T28" s="1545"/>
      <c r="U28" s="1545"/>
      <c r="V28" s="1545"/>
      <c r="W28" s="1545"/>
      <c r="X28" s="1545"/>
      <c r="Y28" s="1545"/>
      <c r="Z28" s="1545"/>
      <c r="AA28" s="1545"/>
      <c r="AB28" s="1545"/>
      <c r="AC28" s="1545"/>
      <c r="AD28" s="1545"/>
      <c r="AE28" s="1545"/>
      <c r="AF28" s="1545"/>
      <c r="AG28" s="1545"/>
    </row>
    <row r="29" spans="1:33" s="1546" customFormat="1" ht="16.149999999999999" customHeight="1" thickBot="1">
      <c r="A29" s="1547" t="s">
        <v>5357</v>
      </c>
      <c r="B29" s="1547"/>
      <c r="C29" s="1545"/>
      <c r="D29" s="1545"/>
      <c r="E29" s="1545"/>
      <c r="F29" s="1545"/>
      <c r="G29" s="1545"/>
      <c r="H29" s="1545"/>
      <c r="I29" s="1545"/>
      <c r="J29" s="1545"/>
      <c r="K29" s="1545"/>
      <c r="L29" s="1545"/>
      <c r="M29" s="1545"/>
      <c r="N29" s="1545"/>
      <c r="O29" s="1545"/>
      <c r="P29" s="1545"/>
      <c r="Q29" s="1545"/>
      <c r="R29" s="1545"/>
      <c r="S29" s="1545"/>
      <c r="T29" s="1545"/>
      <c r="U29" s="1545"/>
      <c r="V29" s="1545"/>
      <c r="W29" s="1545"/>
      <c r="X29" s="1545"/>
      <c r="Y29" s="1545"/>
      <c r="Z29" s="1545"/>
      <c r="AA29" s="1545"/>
      <c r="AB29" s="1545"/>
      <c r="AC29" s="1545"/>
      <c r="AD29" s="1545"/>
      <c r="AE29" s="1545"/>
      <c r="AF29" s="1545"/>
      <c r="AG29" s="1545"/>
    </row>
    <row r="30" spans="1:33" s="1546" customFormat="1" ht="16.149999999999999" customHeight="1">
      <c r="A30" s="1577" t="s">
        <v>5358</v>
      </c>
      <c r="B30" s="1578"/>
      <c r="C30" s="1578"/>
      <c r="D30" s="1578"/>
      <c r="E30" s="1578"/>
      <c r="F30" s="1578"/>
      <c r="G30" s="1578"/>
      <c r="H30" s="1578"/>
      <c r="I30" s="1578"/>
      <c r="J30" s="1578"/>
      <c r="K30" s="1578"/>
      <c r="L30" s="1578"/>
      <c r="M30" s="1578"/>
      <c r="N30" s="1578"/>
      <c r="O30" s="1578"/>
      <c r="P30" s="1578"/>
      <c r="Q30" s="1578"/>
      <c r="R30" s="1578"/>
      <c r="S30" s="1578"/>
      <c r="T30" s="1578"/>
      <c r="U30" s="1578"/>
      <c r="V30" s="1578"/>
      <c r="W30" s="1578"/>
      <c r="X30" s="1578"/>
      <c r="Y30" s="1578"/>
      <c r="Z30" s="1578"/>
      <c r="AA30" s="1578"/>
      <c r="AB30" s="1578"/>
      <c r="AC30" s="3774"/>
      <c r="AD30" s="3774"/>
      <c r="AE30" s="3774"/>
      <c r="AF30" s="3774"/>
      <c r="AG30" s="1579" t="s">
        <v>2103</v>
      </c>
    </row>
    <row r="31" spans="1:33" s="1546" customFormat="1" ht="16.149999999999999" customHeight="1">
      <c r="A31" s="1572" t="s">
        <v>5359</v>
      </c>
      <c r="B31" s="1545"/>
      <c r="C31" s="1545"/>
      <c r="D31" s="1545"/>
      <c r="E31" s="1545"/>
      <c r="F31" s="1545"/>
      <c r="G31" s="1545"/>
      <c r="H31" s="1545"/>
      <c r="I31" s="1545"/>
      <c r="J31" s="1545"/>
      <c r="K31" s="1545"/>
      <c r="L31" s="1545"/>
      <c r="M31" s="1545"/>
      <c r="N31" s="1545"/>
      <c r="O31" s="1545"/>
      <c r="P31" s="1545"/>
      <c r="Q31" s="1545"/>
      <c r="R31" s="1545"/>
      <c r="S31" s="1545"/>
      <c r="T31" s="1545"/>
      <c r="U31" s="1545"/>
      <c r="V31" s="1545"/>
      <c r="W31" s="1545"/>
      <c r="X31" s="1545"/>
      <c r="Y31" s="1545"/>
      <c r="Z31" s="1545"/>
      <c r="AA31" s="1545"/>
      <c r="AB31" s="1545"/>
      <c r="AC31" s="3744"/>
      <c r="AD31" s="3744"/>
      <c r="AE31" s="3744"/>
      <c r="AF31" s="3744"/>
      <c r="AG31" s="1573" t="s">
        <v>2103</v>
      </c>
    </row>
    <row r="32" spans="1:33" s="1546" customFormat="1" ht="16.149999999999999" customHeight="1" thickBot="1">
      <c r="A32" s="1574" t="s">
        <v>5360</v>
      </c>
      <c r="B32" s="1575"/>
      <c r="C32" s="1575"/>
      <c r="D32" s="1575"/>
      <c r="E32" s="1575"/>
      <c r="F32" s="1575"/>
      <c r="G32" s="1575"/>
      <c r="H32" s="1575"/>
      <c r="I32" s="1575"/>
      <c r="J32" s="1575"/>
      <c r="K32" s="1575"/>
      <c r="L32" s="1575"/>
      <c r="M32" s="1575"/>
      <c r="N32" s="1575"/>
      <c r="O32" s="1575"/>
      <c r="P32" s="1575"/>
      <c r="Q32" s="1575"/>
      <c r="R32" s="1575"/>
      <c r="S32" s="1575"/>
      <c r="T32" s="1575"/>
      <c r="U32" s="1575"/>
      <c r="V32" s="1575"/>
      <c r="W32" s="1575"/>
      <c r="X32" s="1575"/>
      <c r="Y32" s="1575"/>
      <c r="Z32" s="1575"/>
      <c r="AA32" s="1575"/>
      <c r="AB32" s="1575"/>
      <c r="AC32" s="3755" t="str">
        <f>IF(AC30="","",AC30-AC31)</f>
        <v/>
      </c>
      <c r="AD32" s="3755"/>
      <c r="AE32" s="3755"/>
      <c r="AF32" s="3755"/>
      <c r="AG32" s="1576" t="s">
        <v>2103</v>
      </c>
    </row>
    <row r="33" spans="1:33" s="1546" customFormat="1" ht="16.149999999999999" customHeight="1" thickBot="1">
      <c r="A33" s="1545"/>
      <c r="B33" s="1545"/>
      <c r="C33" s="1545"/>
      <c r="D33" s="1545"/>
      <c r="E33" s="1545"/>
      <c r="F33" s="1545"/>
      <c r="G33" s="1545"/>
      <c r="H33" s="1545"/>
      <c r="I33" s="1545"/>
      <c r="J33" s="1545"/>
      <c r="K33" s="1545"/>
      <c r="L33" s="1545"/>
      <c r="M33" s="1545"/>
      <c r="N33" s="1545"/>
      <c r="O33" s="1545"/>
      <c r="P33" s="1545"/>
      <c r="Q33" s="1545"/>
      <c r="R33" s="1545"/>
      <c r="S33" s="1548" t="s">
        <v>5361</v>
      </c>
      <c r="T33" s="1549"/>
      <c r="U33" s="1611"/>
      <c r="V33" s="1565"/>
      <c r="W33" s="1565"/>
      <c r="X33" s="1565"/>
      <c r="Y33" s="1565"/>
      <c r="Z33" s="1565"/>
      <c r="AA33" s="1565"/>
      <c r="AB33" s="1565"/>
      <c r="AC33" s="3740" t="str">
        <f>IF(AC27="","",IF(AC27&gt;AC32,"問題あり","問題なし"))</f>
        <v/>
      </c>
      <c r="AD33" s="3740"/>
      <c r="AE33" s="3740"/>
      <c r="AF33" s="3740"/>
      <c r="AG33" s="1566"/>
    </row>
    <row r="34" spans="1:33" s="1546" customFormat="1" ht="15.6" customHeight="1">
      <c r="A34" s="1545"/>
      <c r="B34" s="1545"/>
      <c r="C34" s="1545"/>
      <c r="D34" s="1545"/>
      <c r="E34" s="1545"/>
      <c r="F34" s="1545"/>
      <c r="G34" s="1545"/>
      <c r="H34" s="1545"/>
      <c r="I34" s="1545"/>
      <c r="J34" s="1545"/>
      <c r="K34" s="1545"/>
      <c r="L34" s="1545"/>
      <c r="M34" s="1545"/>
      <c r="N34" s="1545"/>
      <c r="O34" s="1545"/>
      <c r="P34" s="1545"/>
      <c r="Q34" s="1545"/>
      <c r="R34" s="1545"/>
      <c r="S34" s="1545"/>
      <c r="T34" s="1545"/>
      <c r="U34" s="1545"/>
      <c r="V34" s="1545"/>
      <c r="W34" s="1545"/>
      <c r="X34" s="1545"/>
      <c r="Y34" s="1545"/>
      <c r="Z34" s="1545"/>
      <c r="AA34" s="1545"/>
      <c r="AB34" s="1545"/>
      <c r="AC34" s="1567"/>
      <c r="AD34" s="1567"/>
      <c r="AE34" s="1567"/>
      <c r="AF34" s="1567"/>
      <c r="AG34" s="1545"/>
    </row>
    <row r="35" spans="1:33" s="1546" customFormat="1" ht="15.4" customHeight="1" thickBot="1">
      <c r="A35" s="1547" t="s">
        <v>5362</v>
      </c>
      <c r="B35" s="1545"/>
      <c r="C35" s="1545"/>
      <c r="D35" s="1545"/>
      <c r="E35" s="1545"/>
      <c r="F35" s="1545"/>
      <c r="G35" s="1545"/>
      <c r="H35" s="1545"/>
      <c r="I35" s="1545"/>
      <c r="J35" s="1545"/>
      <c r="K35" s="1545"/>
      <c r="L35" s="1545"/>
      <c r="M35" s="1545"/>
      <c r="N35" s="1545"/>
      <c r="O35" s="1545"/>
      <c r="P35" s="1545"/>
      <c r="Q35" s="1545"/>
      <c r="R35" s="1545"/>
      <c r="S35" s="1545"/>
      <c r="T35" s="1545"/>
      <c r="U35" s="1545"/>
      <c r="V35" s="1545"/>
      <c r="W35" s="1545"/>
      <c r="X35" s="1545"/>
      <c r="Y35" s="1545"/>
      <c r="Z35" s="1545"/>
      <c r="AA35" s="1545"/>
      <c r="AB35" s="1567"/>
      <c r="AC35" s="1567"/>
      <c r="AD35" s="1567"/>
      <c r="AE35" s="1567"/>
      <c r="AF35" s="1567"/>
      <c r="AG35" s="1545"/>
    </row>
    <row r="36" spans="1:33" s="1546" customFormat="1" ht="15.4" customHeight="1">
      <c r="A36" s="1577" t="s">
        <v>5363</v>
      </c>
      <c r="B36" s="1578"/>
      <c r="C36" s="1578"/>
      <c r="D36" s="1578"/>
      <c r="E36" s="1578"/>
      <c r="F36" s="1578"/>
      <c r="G36" s="1578"/>
      <c r="H36" s="1578"/>
      <c r="I36" s="1578"/>
      <c r="J36" s="1578"/>
      <c r="K36" s="1578"/>
      <c r="L36" s="1578"/>
      <c r="M36" s="1578"/>
      <c r="N36" s="1578"/>
      <c r="O36" s="1578"/>
      <c r="P36" s="1578"/>
      <c r="Q36" s="1578"/>
      <c r="R36" s="1578"/>
      <c r="S36" s="1578"/>
      <c r="T36" s="1578"/>
      <c r="U36" s="1578"/>
      <c r="V36" s="1578"/>
      <c r="W36" s="1578"/>
      <c r="X36" s="1578"/>
      <c r="Y36" s="1578"/>
      <c r="Z36" s="1578"/>
      <c r="AA36" s="1578"/>
      <c r="AB36" s="1612"/>
      <c r="AC36" s="3775"/>
      <c r="AD36" s="3775"/>
      <c r="AE36" s="3775"/>
      <c r="AF36" s="3775"/>
      <c r="AG36" s="1579" t="s">
        <v>1225</v>
      </c>
    </row>
    <row r="37" spans="1:33" s="1546" customFormat="1" ht="15.4" customHeight="1">
      <c r="A37" s="1561" t="s">
        <v>5364</v>
      </c>
      <c r="B37" s="1562"/>
      <c r="C37" s="1562"/>
      <c r="D37" s="1562"/>
      <c r="E37" s="1562"/>
      <c r="F37" s="1562"/>
      <c r="G37" s="1562"/>
      <c r="H37" s="1562"/>
      <c r="I37" s="1562"/>
      <c r="J37" s="1562"/>
      <c r="K37" s="1562"/>
      <c r="L37" s="1562"/>
      <c r="M37" s="1562"/>
      <c r="N37" s="1562"/>
      <c r="O37" s="1562"/>
      <c r="P37" s="1562"/>
      <c r="Q37" s="1562"/>
      <c r="R37" s="1562"/>
      <c r="S37" s="1562"/>
      <c r="T37" s="1562"/>
      <c r="U37" s="1562"/>
      <c r="V37" s="1562"/>
      <c r="W37" s="1562"/>
      <c r="X37" s="1562"/>
      <c r="Y37" s="1562"/>
      <c r="Z37" s="1562"/>
      <c r="AA37" s="1562"/>
      <c r="AB37" s="1562"/>
      <c r="AC37" s="3776"/>
      <c r="AD37" s="3776"/>
      <c r="AE37" s="3776"/>
      <c r="AF37" s="3776"/>
      <c r="AG37" s="1563" t="s">
        <v>2103</v>
      </c>
    </row>
    <row r="38" spans="1:33" s="1546" customFormat="1" ht="15.4" customHeight="1">
      <c r="A38" s="1613"/>
      <c r="B38" s="1580" t="s">
        <v>5365</v>
      </c>
      <c r="C38" s="1545"/>
      <c r="D38" s="1545"/>
      <c r="E38" s="1545"/>
      <c r="F38" s="1545"/>
      <c r="G38" s="1545"/>
      <c r="H38" s="1545"/>
      <c r="I38" s="1545"/>
      <c r="J38" s="1545"/>
      <c r="K38" s="1545"/>
      <c r="L38" s="1545"/>
      <c r="M38" s="1545"/>
      <c r="N38" s="1545"/>
      <c r="O38" s="1545"/>
      <c r="P38" s="1545"/>
      <c r="Q38" s="1545"/>
      <c r="R38" s="1545"/>
      <c r="S38" s="1545"/>
      <c r="T38" s="1545"/>
      <c r="U38" s="1545"/>
      <c r="V38" s="1545"/>
      <c r="W38" s="1545"/>
      <c r="X38" s="1545"/>
      <c r="Y38" s="1545"/>
      <c r="Z38" s="1545"/>
      <c r="AA38" s="1545"/>
      <c r="AB38" s="1545"/>
      <c r="AC38" s="3773"/>
      <c r="AD38" s="3773"/>
      <c r="AE38" s="3773"/>
      <c r="AF38" s="3773"/>
      <c r="AG38" s="1573" t="s">
        <v>2103</v>
      </c>
    </row>
    <row r="39" spans="1:33" s="1546" customFormat="1" ht="15.4" customHeight="1">
      <c r="A39" s="1572"/>
      <c r="B39" s="1581" t="s">
        <v>5287</v>
      </c>
      <c r="C39" s="1559"/>
      <c r="D39" s="1559"/>
      <c r="E39" s="1559"/>
      <c r="F39" s="1559"/>
      <c r="G39" s="1559"/>
      <c r="H39" s="1559"/>
      <c r="I39" s="1559"/>
      <c r="J39" s="1559"/>
      <c r="K39" s="1559"/>
      <c r="L39" s="1559"/>
      <c r="M39" s="1559"/>
      <c r="N39" s="1559"/>
      <c r="O39" s="1559"/>
      <c r="P39" s="1559"/>
      <c r="Q39" s="1559"/>
      <c r="R39" s="1559"/>
      <c r="S39" s="1559"/>
      <c r="T39" s="1559"/>
      <c r="U39" s="1559"/>
      <c r="V39" s="1559"/>
      <c r="W39" s="1559"/>
      <c r="X39" s="1559"/>
      <c r="Y39" s="1559"/>
      <c r="Z39" s="1559"/>
      <c r="AA39" s="1559"/>
      <c r="AB39" s="1559"/>
      <c r="AC39" s="1559"/>
      <c r="AD39" s="1559"/>
      <c r="AE39" s="1559"/>
      <c r="AF39" s="1559"/>
      <c r="AG39" s="1560"/>
    </row>
    <row r="40" spans="1:33" s="1546" customFormat="1" ht="15.4" customHeight="1" thickBot="1">
      <c r="A40" s="1614"/>
      <c r="B40" s="1582" t="s">
        <v>5366</v>
      </c>
      <c r="C40" s="1575"/>
      <c r="D40" s="1575"/>
      <c r="E40" s="1575"/>
      <c r="F40" s="1575"/>
      <c r="G40" s="1575"/>
      <c r="H40" s="1575"/>
      <c r="I40" s="1575"/>
      <c r="J40" s="1575"/>
      <c r="K40" s="1575"/>
      <c r="L40" s="1575"/>
      <c r="M40" s="1575"/>
      <c r="N40" s="1575"/>
      <c r="O40" s="1575"/>
      <c r="P40" s="1575"/>
      <c r="Q40" s="1575"/>
      <c r="R40" s="1575"/>
      <c r="S40" s="1575"/>
      <c r="T40" s="1575"/>
      <c r="U40" s="1575"/>
      <c r="V40" s="1575"/>
      <c r="W40" s="1575"/>
      <c r="X40" s="1575"/>
      <c r="Y40" s="1575"/>
      <c r="Z40" s="1575"/>
      <c r="AA40" s="1575"/>
      <c r="AB40" s="1575"/>
      <c r="AC40" s="3739" t="str">
        <f>IF(AC38="","",AC38/AC37*100)</f>
        <v/>
      </c>
      <c r="AD40" s="3739"/>
      <c r="AE40" s="3739"/>
      <c r="AF40" s="3739"/>
      <c r="AG40" s="1576" t="s">
        <v>5289</v>
      </c>
    </row>
    <row r="41" spans="1:33" s="1546" customFormat="1" ht="15.4" customHeight="1" thickBot="1">
      <c r="A41" s="1545"/>
      <c r="B41" s="1545"/>
      <c r="C41" s="1545"/>
      <c r="D41" s="1545"/>
      <c r="E41" s="1545"/>
      <c r="F41" s="1545"/>
      <c r="G41" s="1545"/>
      <c r="H41" s="1545"/>
      <c r="I41" s="1545"/>
      <c r="J41" s="1545"/>
      <c r="K41" s="1545"/>
      <c r="L41" s="1545"/>
      <c r="M41" s="1545"/>
      <c r="N41" s="1545"/>
      <c r="O41" s="1545"/>
      <c r="P41" s="1545"/>
      <c r="Q41" s="1545"/>
      <c r="R41" s="1545"/>
      <c r="S41" s="1545"/>
      <c r="T41" s="1545"/>
      <c r="U41" s="1548" t="s">
        <v>5367</v>
      </c>
      <c r="V41" s="1549"/>
      <c r="W41" s="1549"/>
      <c r="X41" s="1549"/>
      <c r="Y41" s="1549"/>
      <c r="Z41" s="1549"/>
      <c r="AA41" s="1549"/>
      <c r="AB41" s="1565"/>
      <c r="AC41" s="3740" t="str">
        <f>IF(AC40="","",IF(AC40&lt;2/3*100,"問題あり","問題なし"))</f>
        <v/>
      </c>
      <c r="AD41" s="3740"/>
      <c r="AE41" s="3740"/>
      <c r="AF41" s="3740"/>
      <c r="AG41" s="1566"/>
    </row>
    <row r="42" spans="1:33" s="1546" customFormat="1" ht="15.6" customHeight="1">
      <c r="A42" s="1545"/>
      <c r="B42" s="1545"/>
      <c r="C42" s="1545"/>
      <c r="D42" s="1545"/>
      <c r="E42" s="1545"/>
      <c r="F42" s="1545"/>
      <c r="G42" s="1545"/>
      <c r="H42" s="1545"/>
      <c r="I42" s="1545"/>
      <c r="J42" s="1545"/>
      <c r="K42" s="1545"/>
      <c r="L42" s="1545"/>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row>
    <row r="43" spans="1:33" s="1546" customFormat="1" ht="15.6" customHeight="1">
      <c r="A43" s="1547" t="s">
        <v>5368</v>
      </c>
      <c r="B43" s="1545"/>
      <c r="C43" s="1545"/>
      <c r="D43" s="1545"/>
      <c r="E43" s="1545"/>
      <c r="F43" s="1545"/>
      <c r="G43" s="1545"/>
      <c r="H43" s="1545"/>
      <c r="I43" s="1545"/>
      <c r="J43" s="1545"/>
      <c r="K43" s="1545"/>
      <c r="L43" s="1545"/>
      <c r="M43" s="1545"/>
      <c r="N43" s="1545"/>
      <c r="O43" s="1545"/>
      <c r="P43" s="1545"/>
      <c r="Q43" s="1545"/>
      <c r="R43" s="1545"/>
      <c r="S43" s="1545"/>
      <c r="T43" s="1545"/>
      <c r="U43" s="1545"/>
      <c r="V43" s="1545"/>
      <c r="W43" s="1545"/>
      <c r="X43" s="1545"/>
      <c r="Y43" s="1545"/>
      <c r="Z43" s="1545"/>
      <c r="AA43" s="1545"/>
      <c r="AB43" s="1545"/>
      <c r="AC43" s="1545"/>
      <c r="AD43" s="1545"/>
      <c r="AE43" s="1545"/>
      <c r="AF43" s="1545"/>
      <c r="AG43" s="1545"/>
    </row>
    <row r="44" spans="1:33" s="1546" customFormat="1" ht="16.149999999999999" customHeight="1" thickBot="1">
      <c r="A44" s="1547" t="s">
        <v>5369</v>
      </c>
      <c r="B44" s="1547"/>
      <c r="C44" s="1545"/>
      <c r="D44" s="1545"/>
      <c r="E44" s="1545"/>
      <c r="F44" s="1545"/>
      <c r="G44" s="1545"/>
      <c r="H44" s="1545"/>
      <c r="I44" s="1545"/>
      <c r="J44" s="1545"/>
      <c r="K44" s="1545"/>
      <c r="L44" s="1545"/>
      <c r="M44" s="1545"/>
      <c r="N44" s="1545"/>
      <c r="O44" s="1545"/>
      <c r="P44" s="1545"/>
      <c r="Q44" s="1545"/>
      <c r="R44" s="1545"/>
      <c r="S44" s="1545"/>
      <c r="T44" s="1545"/>
      <c r="U44" s="1545"/>
      <c r="V44" s="1545"/>
      <c r="W44" s="1545"/>
      <c r="X44" s="1545"/>
      <c r="Y44" s="1545"/>
      <c r="Z44" s="1545"/>
      <c r="AA44" s="1545"/>
      <c r="AB44" s="1545"/>
      <c r="AC44" s="1545"/>
      <c r="AD44" s="1545"/>
      <c r="AE44" s="1545"/>
      <c r="AF44" s="1545"/>
      <c r="AG44" s="1545"/>
    </row>
    <row r="45" spans="1:33" s="1546" customFormat="1" ht="16.149999999999999" customHeight="1">
      <c r="A45" s="3745" t="s">
        <v>5370</v>
      </c>
      <c r="B45" s="3746"/>
      <c r="C45" s="3746"/>
      <c r="D45" s="3746"/>
      <c r="E45" s="3746"/>
      <c r="F45" s="3746"/>
      <c r="G45" s="3746"/>
      <c r="H45" s="3746"/>
      <c r="I45" s="3746"/>
      <c r="J45" s="1569"/>
      <c r="K45" s="3750"/>
      <c r="L45" s="3750"/>
      <c r="M45" s="3750"/>
      <c r="N45" s="3750"/>
      <c r="O45" s="3750"/>
      <c r="P45" s="3750"/>
      <c r="Q45" s="3750"/>
      <c r="R45" s="3750"/>
      <c r="S45" s="3750"/>
      <c r="T45" s="3750"/>
      <c r="U45" s="3750"/>
      <c r="V45" s="3750"/>
      <c r="W45" s="3750"/>
      <c r="X45" s="3750"/>
      <c r="Y45" s="3750"/>
      <c r="Z45" s="3750"/>
      <c r="AA45" s="3750"/>
      <c r="AB45" s="3750"/>
      <c r="AC45" s="3750"/>
      <c r="AD45" s="3750"/>
      <c r="AE45" s="3750"/>
      <c r="AF45" s="3750"/>
      <c r="AG45" s="1570"/>
    </row>
    <row r="46" spans="1:33" s="1546" customFormat="1" ht="16.149999999999999" customHeight="1">
      <c r="A46" s="3747"/>
      <c r="B46" s="3743"/>
      <c r="C46" s="3743"/>
      <c r="D46" s="3743"/>
      <c r="E46" s="3743"/>
      <c r="F46" s="3743"/>
      <c r="G46" s="3743"/>
      <c r="H46" s="3743"/>
      <c r="I46" s="3743"/>
      <c r="J46" s="1545"/>
      <c r="K46" s="3751"/>
      <c r="L46" s="3751"/>
      <c r="M46" s="3751"/>
      <c r="N46" s="3751"/>
      <c r="O46" s="3751"/>
      <c r="P46" s="3751"/>
      <c r="Q46" s="3751"/>
      <c r="R46" s="3751"/>
      <c r="S46" s="3751"/>
      <c r="T46" s="3751"/>
      <c r="U46" s="3751"/>
      <c r="V46" s="3751"/>
      <c r="W46" s="3751"/>
      <c r="X46" s="3751"/>
      <c r="Y46" s="3751"/>
      <c r="Z46" s="3751"/>
      <c r="AA46" s="3751"/>
      <c r="AB46" s="3751"/>
      <c r="AC46" s="3751"/>
      <c r="AD46" s="3751"/>
      <c r="AE46" s="3751"/>
      <c r="AF46" s="3751"/>
      <c r="AG46" s="1573"/>
    </row>
    <row r="47" spans="1:33" s="1546" customFormat="1" ht="16.149999999999999" customHeight="1">
      <c r="A47" s="3748"/>
      <c r="B47" s="3749"/>
      <c r="C47" s="3749"/>
      <c r="D47" s="3749"/>
      <c r="E47" s="3749"/>
      <c r="F47" s="3749"/>
      <c r="G47" s="3749"/>
      <c r="H47" s="3749"/>
      <c r="I47" s="3749"/>
      <c r="J47" s="1559"/>
      <c r="K47" s="3752"/>
      <c r="L47" s="3752"/>
      <c r="M47" s="3752"/>
      <c r="N47" s="3752"/>
      <c r="O47" s="3752"/>
      <c r="P47" s="3752"/>
      <c r="Q47" s="3752"/>
      <c r="R47" s="3752"/>
      <c r="S47" s="3752"/>
      <c r="T47" s="3752"/>
      <c r="U47" s="3752"/>
      <c r="V47" s="3752"/>
      <c r="W47" s="3752"/>
      <c r="X47" s="3752"/>
      <c r="Y47" s="3752"/>
      <c r="Z47" s="3752"/>
      <c r="AA47" s="3752"/>
      <c r="AB47" s="3752"/>
      <c r="AC47" s="3752"/>
      <c r="AD47" s="3752"/>
      <c r="AE47" s="3752"/>
      <c r="AF47" s="3752"/>
      <c r="AG47" s="1560"/>
    </row>
    <row r="48" spans="1:33" s="1546" customFormat="1" ht="16.149999999999999" customHeight="1">
      <c r="A48" s="1583" t="s">
        <v>5371</v>
      </c>
      <c r="B48" s="1583"/>
      <c r="C48" s="1583"/>
      <c r="D48" s="1584"/>
      <c r="E48" s="1584"/>
      <c r="F48" s="1584"/>
      <c r="G48" s="1584"/>
      <c r="H48" s="1584"/>
      <c r="I48" s="1584"/>
      <c r="J48" s="1584"/>
      <c r="K48" s="1584"/>
      <c r="L48" s="1584"/>
      <c r="M48" s="1584"/>
      <c r="N48" s="1584"/>
      <c r="O48" s="1584"/>
      <c r="P48" s="1584"/>
      <c r="Q48" s="1584"/>
      <c r="R48" s="1584"/>
      <c r="S48" s="1584"/>
      <c r="T48" s="1584"/>
      <c r="U48" s="1584"/>
      <c r="V48" s="1584"/>
      <c r="W48" s="1584"/>
      <c r="X48" s="1584"/>
      <c r="Y48" s="1584"/>
      <c r="Z48" s="1584"/>
      <c r="AA48" s="1584"/>
      <c r="AB48" s="1584"/>
      <c r="AC48" s="1585"/>
      <c r="AD48" s="1585"/>
      <c r="AE48" s="1585"/>
      <c r="AF48" s="1585"/>
      <c r="AG48" s="1586"/>
    </row>
    <row r="49" spans="1:33" s="1546" customFormat="1" ht="16.149999999999999" customHeight="1">
      <c r="A49" s="1571" t="s">
        <v>5295</v>
      </c>
      <c r="B49" s="1559"/>
      <c r="C49" s="1559"/>
      <c r="D49" s="1559"/>
      <c r="E49" s="1559"/>
      <c r="F49" s="1559"/>
      <c r="G49" s="1559"/>
      <c r="H49" s="1559"/>
      <c r="I49" s="1559"/>
      <c r="J49" s="1559"/>
      <c r="K49" s="1559"/>
      <c r="L49" s="1559"/>
      <c r="M49" s="1559"/>
      <c r="N49" s="1559"/>
      <c r="O49" s="1559"/>
      <c r="P49" s="1559"/>
      <c r="Q49" s="1559"/>
      <c r="R49" s="1559"/>
      <c r="S49" s="1559"/>
      <c r="T49" s="1559"/>
      <c r="U49" s="1559"/>
      <c r="V49" s="1559"/>
      <c r="W49" s="1559"/>
      <c r="X49" s="1559"/>
      <c r="Y49" s="1559"/>
      <c r="Z49" s="1559"/>
      <c r="AA49" s="1559"/>
      <c r="AB49" s="1559"/>
      <c r="AC49" s="3771"/>
      <c r="AD49" s="3771"/>
      <c r="AE49" s="3771"/>
      <c r="AF49" s="3771"/>
      <c r="AG49" s="1587" t="s">
        <v>1225</v>
      </c>
    </row>
    <row r="50" spans="1:33" s="1546" customFormat="1" ht="15.6" customHeight="1">
      <c r="A50" s="1583" t="s">
        <v>5372</v>
      </c>
      <c r="B50" s="1584"/>
      <c r="C50" s="1584"/>
      <c r="D50" s="1584"/>
      <c r="E50" s="1584"/>
      <c r="F50" s="1584"/>
      <c r="G50" s="1584"/>
      <c r="H50" s="1584"/>
      <c r="I50" s="1584"/>
      <c r="J50" s="1584"/>
      <c r="K50" s="1584"/>
      <c r="L50" s="1584"/>
      <c r="M50" s="1584"/>
      <c r="N50" s="1584"/>
      <c r="O50" s="1584"/>
      <c r="P50" s="1584"/>
      <c r="Q50" s="1584"/>
      <c r="R50" s="1584"/>
      <c r="S50" s="1584"/>
      <c r="T50" s="1584"/>
      <c r="U50" s="1584"/>
      <c r="V50" s="1584"/>
      <c r="W50" s="1584"/>
      <c r="X50" s="1584"/>
      <c r="Y50" s="1584"/>
      <c r="Z50" s="1584"/>
      <c r="AA50" s="1584"/>
      <c r="AB50" s="1584"/>
      <c r="AC50" s="1585"/>
      <c r="AD50" s="1585"/>
      <c r="AE50" s="1585"/>
      <c r="AF50" s="1585"/>
      <c r="AG50" s="1586"/>
    </row>
    <row r="51" spans="1:33" s="1546" customFormat="1" ht="15.6" customHeight="1">
      <c r="A51" s="1572"/>
      <c r="B51" s="1545"/>
      <c r="C51" s="1545"/>
      <c r="D51" s="1545"/>
      <c r="E51" s="1545"/>
      <c r="F51" s="1545"/>
      <c r="G51" s="1545"/>
      <c r="H51" s="1545"/>
      <c r="I51" s="1545"/>
      <c r="J51" s="1545"/>
      <c r="K51" s="1545"/>
      <c r="L51" s="1545"/>
      <c r="M51" s="1545"/>
      <c r="N51" s="1545"/>
      <c r="O51" s="1545"/>
      <c r="P51" s="1545"/>
      <c r="Q51" s="1545"/>
      <c r="R51" s="1545"/>
      <c r="S51" s="1545"/>
      <c r="T51" s="1545"/>
      <c r="U51" s="1545"/>
      <c r="V51" s="1545"/>
      <c r="W51" s="1545"/>
      <c r="X51" s="1545"/>
      <c r="Y51" s="1545"/>
      <c r="Z51" s="1545"/>
      <c r="AA51" s="1545"/>
      <c r="AB51" s="1545"/>
      <c r="AC51" s="3771"/>
      <c r="AD51" s="3771"/>
      <c r="AE51" s="3771"/>
      <c r="AF51" s="3771"/>
      <c r="AG51" s="1615" t="s">
        <v>2103</v>
      </c>
    </row>
    <row r="52" spans="1:33" s="1546" customFormat="1" ht="15.6" customHeight="1">
      <c r="A52" s="1572"/>
      <c r="B52" s="1616" t="s">
        <v>5373</v>
      </c>
      <c r="C52" s="1584"/>
      <c r="D52" s="1584"/>
      <c r="E52" s="1584"/>
      <c r="F52" s="1584"/>
      <c r="G52" s="1584"/>
      <c r="H52" s="1584"/>
      <c r="I52" s="1584"/>
      <c r="J52" s="1584"/>
      <c r="K52" s="1584"/>
      <c r="L52" s="1584"/>
      <c r="M52" s="1584"/>
      <c r="N52" s="1584"/>
      <c r="O52" s="1584"/>
      <c r="P52" s="1584"/>
      <c r="Q52" s="1584"/>
      <c r="R52" s="1584"/>
      <c r="S52" s="1584"/>
      <c r="T52" s="1584"/>
      <c r="U52" s="1584"/>
      <c r="V52" s="1584"/>
      <c r="W52" s="1584"/>
      <c r="X52" s="1584"/>
      <c r="Y52" s="1584"/>
      <c r="Z52" s="1584"/>
      <c r="AA52" s="1584"/>
      <c r="AB52" s="1584"/>
      <c r="AC52" s="3772"/>
      <c r="AD52" s="3772"/>
      <c r="AE52" s="3772"/>
      <c r="AF52" s="3772"/>
      <c r="AG52" s="1590" t="s">
        <v>2103</v>
      </c>
    </row>
    <row r="53" spans="1:33" s="1546" customFormat="1" ht="15.6" customHeight="1">
      <c r="A53" s="1572"/>
      <c r="B53" s="1581" t="s">
        <v>5287</v>
      </c>
      <c r="C53" s="1559"/>
      <c r="D53" s="1559"/>
      <c r="E53" s="1559"/>
      <c r="F53" s="1559"/>
      <c r="G53" s="1559"/>
      <c r="H53" s="1559"/>
      <c r="I53" s="1559"/>
      <c r="J53" s="1559"/>
      <c r="K53" s="1559"/>
      <c r="L53" s="1559"/>
      <c r="M53" s="1559"/>
      <c r="N53" s="1559"/>
      <c r="O53" s="1559"/>
      <c r="P53" s="1559"/>
      <c r="Q53" s="1559"/>
      <c r="R53" s="1559"/>
      <c r="S53" s="1559"/>
      <c r="T53" s="1559"/>
      <c r="U53" s="1559"/>
      <c r="V53" s="1559"/>
      <c r="W53" s="1559"/>
      <c r="X53" s="1559"/>
      <c r="Y53" s="1559"/>
      <c r="Z53" s="1559"/>
      <c r="AA53" s="1559"/>
      <c r="AB53" s="1559"/>
      <c r="AC53" s="1559"/>
      <c r="AD53" s="1559"/>
      <c r="AE53" s="1559"/>
      <c r="AF53" s="1559"/>
      <c r="AG53" s="1560"/>
    </row>
    <row r="54" spans="1:33" s="1546" customFormat="1" ht="15.6" customHeight="1" thickBot="1">
      <c r="A54" s="1564"/>
      <c r="B54" s="1582" t="s">
        <v>5374</v>
      </c>
      <c r="C54" s="1575"/>
      <c r="D54" s="1575"/>
      <c r="E54" s="1575"/>
      <c r="F54" s="1575"/>
      <c r="G54" s="1575"/>
      <c r="H54" s="1575"/>
      <c r="I54" s="1575"/>
      <c r="J54" s="1575"/>
      <c r="K54" s="1575"/>
      <c r="L54" s="1575"/>
      <c r="M54" s="1575"/>
      <c r="N54" s="1575"/>
      <c r="O54" s="1575"/>
      <c r="P54" s="1575"/>
      <c r="Q54" s="1575"/>
      <c r="R54" s="1575"/>
      <c r="S54" s="1575"/>
      <c r="T54" s="1575"/>
      <c r="U54" s="1575"/>
      <c r="V54" s="1575"/>
      <c r="W54" s="1575"/>
      <c r="X54" s="1575"/>
      <c r="Y54" s="1575"/>
      <c r="Z54" s="1575"/>
      <c r="AA54" s="1575"/>
      <c r="AB54" s="1575"/>
      <c r="AC54" s="3739" t="str">
        <f>IF(AC52="","",AC52/AC51*100)</f>
        <v/>
      </c>
      <c r="AD54" s="3739"/>
      <c r="AE54" s="3739"/>
      <c r="AF54" s="3739"/>
      <c r="AG54" s="1576" t="s">
        <v>5289</v>
      </c>
    </row>
    <row r="55" spans="1:33" s="1546" customFormat="1" ht="15.6" customHeight="1" thickBot="1">
      <c r="A55" s="1545"/>
      <c r="B55" s="1545"/>
      <c r="C55" s="1545"/>
      <c r="D55" s="1545"/>
      <c r="E55" s="1545"/>
      <c r="F55" s="1545"/>
      <c r="G55" s="1545"/>
      <c r="H55" s="1545"/>
      <c r="I55" s="1545"/>
      <c r="J55" s="1545"/>
      <c r="K55" s="1545"/>
      <c r="L55" s="1545"/>
      <c r="M55" s="1545"/>
      <c r="N55" s="1545"/>
      <c r="O55" s="1545"/>
      <c r="P55" s="1545"/>
      <c r="Q55" s="1545"/>
      <c r="R55" s="1545"/>
      <c r="S55" s="1545"/>
      <c r="T55" s="1545"/>
      <c r="U55" s="1564" t="s">
        <v>5375</v>
      </c>
      <c r="V55" s="1565"/>
      <c r="W55" s="1565"/>
      <c r="X55" s="1565"/>
      <c r="Y55" s="1565"/>
      <c r="Z55" s="1565"/>
      <c r="AA55" s="1565"/>
      <c r="AB55" s="1565"/>
      <c r="AC55" s="3740" t="str">
        <f>IF(AC54="","",IF(AC54&lt;2/3*100,"問題あり","問題なし"))</f>
        <v/>
      </c>
      <c r="AD55" s="3740"/>
      <c r="AE55" s="3740"/>
      <c r="AF55" s="3740"/>
      <c r="AG55" s="1566"/>
    </row>
    <row r="56" spans="1:33" s="1546" customFormat="1" ht="15.6" customHeight="1">
      <c r="A56" s="1545"/>
      <c r="B56" s="1545"/>
      <c r="C56" s="1545"/>
      <c r="D56" s="1545"/>
      <c r="E56" s="1545"/>
      <c r="F56" s="1545"/>
      <c r="G56" s="1545"/>
      <c r="H56" s="1545"/>
      <c r="I56" s="1545"/>
      <c r="J56" s="1545"/>
      <c r="K56" s="1545"/>
      <c r="L56" s="1545"/>
      <c r="M56" s="1545"/>
      <c r="N56" s="1545"/>
      <c r="O56" s="1545"/>
      <c r="P56" s="1545"/>
      <c r="Q56" s="1545"/>
      <c r="R56" s="1545"/>
      <c r="S56" s="1545"/>
      <c r="T56" s="1545"/>
      <c r="U56" s="1545"/>
      <c r="V56" s="1545"/>
      <c r="W56" s="1545"/>
      <c r="X56" s="1545"/>
      <c r="Y56" s="1545"/>
      <c r="Z56" s="1545"/>
      <c r="AA56" s="1545"/>
      <c r="AB56" s="1567"/>
      <c r="AC56" s="1567"/>
      <c r="AD56" s="1567"/>
      <c r="AE56" s="1567"/>
      <c r="AF56" s="1567"/>
      <c r="AG56" s="1545"/>
    </row>
    <row r="57" spans="1:33" s="1546" customFormat="1" ht="16.149999999999999" customHeight="1" thickBot="1">
      <c r="A57" s="1547" t="s">
        <v>5376</v>
      </c>
      <c r="B57" s="1547"/>
      <c r="C57" s="1545"/>
      <c r="D57" s="1545"/>
      <c r="E57" s="1545"/>
      <c r="F57" s="1545"/>
      <c r="G57" s="1545"/>
      <c r="H57" s="1545"/>
      <c r="I57" s="1545"/>
      <c r="J57" s="1545"/>
      <c r="K57" s="1545"/>
      <c r="L57" s="1545"/>
      <c r="M57" s="1545"/>
      <c r="N57" s="1545"/>
      <c r="O57" s="1545"/>
      <c r="P57" s="1545"/>
      <c r="Q57" s="1545"/>
      <c r="R57" s="1545"/>
      <c r="S57" s="1545"/>
      <c r="T57" s="1545"/>
      <c r="U57" s="1545"/>
      <c r="V57" s="1545"/>
      <c r="W57" s="1545"/>
      <c r="X57" s="1545"/>
      <c r="Y57" s="1545"/>
      <c r="Z57" s="1545"/>
      <c r="AA57" s="1545"/>
      <c r="AB57" s="1545"/>
      <c r="AC57" s="1545"/>
      <c r="AD57" s="1545"/>
      <c r="AE57" s="1545"/>
      <c r="AF57" s="1545"/>
      <c r="AG57" s="1545"/>
    </row>
    <row r="58" spans="1:33" s="1546" customFormat="1" ht="16.149999999999999" customHeight="1" thickBot="1">
      <c r="A58" s="1548" t="s">
        <v>5377</v>
      </c>
      <c r="B58" s="1549"/>
      <c r="C58" s="1549" t="s">
        <v>5268</v>
      </c>
      <c r="D58" s="1549"/>
      <c r="E58" s="3769"/>
      <c r="F58" s="3769"/>
      <c r="G58" s="1549" t="s">
        <v>741</v>
      </c>
      <c r="H58" s="3769"/>
      <c r="I58" s="3769"/>
      <c r="J58" s="1549" t="s">
        <v>1536</v>
      </c>
      <c r="K58" s="1549"/>
      <c r="L58" s="1549" t="s">
        <v>5269</v>
      </c>
      <c r="M58" s="1549"/>
      <c r="N58" s="1549" t="s">
        <v>5268</v>
      </c>
      <c r="O58" s="1549"/>
      <c r="P58" s="3769"/>
      <c r="Q58" s="3769"/>
      <c r="R58" s="1549" t="s">
        <v>741</v>
      </c>
      <c r="S58" s="3769"/>
      <c r="T58" s="3769"/>
      <c r="U58" s="1550" t="s">
        <v>1536</v>
      </c>
      <c r="V58" s="1545"/>
      <c r="W58" s="1545"/>
      <c r="X58" s="1545"/>
      <c r="Y58" s="1545"/>
      <c r="Z58" s="1545"/>
      <c r="AA58" s="1545"/>
      <c r="AB58" s="1545"/>
      <c r="AC58" s="1545"/>
      <c r="AD58" s="1545"/>
      <c r="AE58" s="1545"/>
      <c r="AF58" s="1545"/>
      <c r="AG58" s="1545"/>
    </row>
    <row r="59" spans="1:33" s="1546" customFormat="1" ht="15.6" customHeight="1">
      <c r="A59" s="1545"/>
      <c r="B59" s="1545"/>
      <c r="C59" s="1545"/>
      <c r="D59" s="1545"/>
      <c r="E59" s="1545"/>
      <c r="F59" s="1545"/>
      <c r="G59" s="1545"/>
      <c r="H59" s="1545"/>
      <c r="I59" s="1545"/>
      <c r="J59" s="1545"/>
      <c r="K59" s="1545"/>
      <c r="L59" s="1545"/>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row>
    <row r="60" spans="1:33" s="1546" customFormat="1" ht="4.1500000000000004" customHeight="1">
      <c r="A60" s="1545"/>
      <c r="B60" s="1545"/>
      <c r="C60" s="1545"/>
      <c r="D60" s="1545"/>
      <c r="E60" s="1545"/>
      <c r="F60" s="1545"/>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row>
    <row r="61" spans="1:33" s="1546" customFormat="1" ht="14.45" customHeight="1">
      <c r="A61" s="1545" t="s">
        <v>5378</v>
      </c>
      <c r="B61" s="1545"/>
      <c r="C61" s="1545"/>
      <c r="D61" s="1545"/>
      <c r="E61" s="1545"/>
      <c r="F61" s="1545"/>
      <c r="G61" s="1545"/>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row>
    <row r="62" spans="1:33" s="1546" customFormat="1" ht="13.5">
      <c r="A62" s="1545" t="s">
        <v>5379</v>
      </c>
      <c r="B62" s="1545"/>
      <c r="C62" s="1545"/>
      <c r="D62" s="1545"/>
      <c r="E62" s="1545"/>
      <c r="F62" s="1545"/>
      <c r="G62" s="1545"/>
      <c r="H62" s="1545"/>
      <c r="I62" s="1545"/>
      <c r="J62" s="1545"/>
      <c r="K62" s="1545"/>
      <c r="L62" s="1545"/>
      <c r="M62" s="1545"/>
      <c r="N62" s="1545"/>
      <c r="O62" s="1545"/>
      <c r="P62" s="1545"/>
      <c r="Q62" s="1545"/>
      <c r="R62" s="1545"/>
      <c r="S62" s="1545"/>
      <c r="T62" s="1545"/>
      <c r="U62" s="1545"/>
      <c r="V62" s="1545"/>
      <c r="W62" s="1545"/>
      <c r="X62" s="1545"/>
      <c r="Y62" s="1545"/>
      <c r="Z62" s="1545"/>
      <c r="AA62" s="1545"/>
      <c r="AB62" s="1545"/>
      <c r="AC62" s="1545"/>
      <c r="AD62" s="1545"/>
      <c r="AE62" s="1545"/>
      <c r="AF62" s="1545"/>
      <c r="AG62" s="1545"/>
    </row>
    <row r="63" spans="1:33" s="1546" customFormat="1" ht="13.5">
      <c r="A63" s="1545"/>
      <c r="B63" s="1545"/>
      <c r="C63" s="1545"/>
      <c r="D63" s="1545"/>
      <c r="E63" s="1545"/>
      <c r="F63" s="1545"/>
      <c r="G63" s="1545"/>
      <c r="H63" s="1545"/>
      <c r="I63" s="1545"/>
      <c r="J63" s="1545"/>
      <c r="K63" s="1545"/>
      <c r="L63" s="1545"/>
      <c r="M63" s="1545"/>
      <c r="N63" s="1545"/>
      <c r="O63" s="1545"/>
      <c r="P63" s="1545"/>
      <c r="Q63" s="1545"/>
      <c r="R63" s="1545"/>
      <c r="S63" s="1545"/>
      <c r="T63" s="1545"/>
      <c r="U63" s="1545"/>
      <c r="V63" s="1545"/>
      <c r="W63" s="1545"/>
      <c r="X63" s="1545"/>
      <c r="Y63" s="1545"/>
      <c r="Z63" s="1545"/>
      <c r="AA63" s="1545"/>
      <c r="AB63" s="1545"/>
      <c r="AC63" s="1545"/>
      <c r="AD63" s="1545"/>
      <c r="AE63" s="1545"/>
      <c r="AF63" s="1545"/>
      <c r="AG63" s="1545"/>
    </row>
    <row r="64" spans="1:33" s="1546" customFormat="1" ht="13.5">
      <c r="A64" s="1545"/>
      <c r="B64" s="1545"/>
      <c r="C64" s="1545"/>
      <c r="D64" s="1545" t="s">
        <v>5268</v>
      </c>
      <c r="E64" s="1545"/>
      <c r="F64" s="3737"/>
      <c r="G64" s="3737"/>
      <c r="H64" s="1545" t="s">
        <v>741</v>
      </c>
      <c r="I64" s="3737"/>
      <c r="J64" s="3737"/>
      <c r="K64" s="1545" t="s">
        <v>1536</v>
      </c>
      <c r="L64" s="3737"/>
      <c r="M64" s="3737"/>
      <c r="N64" s="1545" t="s">
        <v>1214</v>
      </c>
      <c r="O64" s="1545"/>
      <c r="P64" s="1545"/>
      <c r="Q64" s="1545" t="s">
        <v>5380</v>
      </c>
      <c r="R64" s="1545"/>
      <c r="S64" s="1545"/>
      <c r="T64" s="1545"/>
      <c r="U64" s="3738"/>
      <c r="V64" s="3738"/>
      <c r="W64" s="3738"/>
      <c r="X64" s="3738"/>
      <c r="Y64" s="3738"/>
      <c r="Z64" s="3738"/>
      <c r="AA64" s="3738"/>
      <c r="AB64" s="3738"/>
      <c r="AC64" s="3738"/>
      <c r="AD64" s="3738"/>
      <c r="AE64" s="3738"/>
      <c r="AF64" s="3738"/>
      <c r="AG64" s="1545"/>
    </row>
    <row r="65" spans="1:33" s="1546" customFormat="1" ht="10.9" customHeight="1">
      <c r="A65" s="1545"/>
      <c r="B65" s="1545"/>
      <c r="C65" s="1545"/>
      <c r="D65" s="1545"/>
      <c r="E65" s="1545"/>
      <c r="F65" s="1567"/>
      <c r="G65" s="1567"/>
      <c r="H65" s="1545"/>
      <c r="I65" s="1567"/>
      <c r="J65" s="1567"/>
      <c r="K65" s="1545"/>
      <c r="L65" s="1567"/>
      <c r="M65" s="1567"/>
      <c r="N65" s="1545"/>
      <c r="O65" s="1545"/>
      <c r="P65" s="1545"/>
      <c r="Q65" s="1545"/>
      <c r="R65" s="1545"/>
      <c r="S65" s="1545"/>
      <c r="T65" s="1545"/>
      <c r="U65" s="1567"/>
      <c r="V65" s="1567"/>
      <c r="W65" s="1567"/>
      <c r="X65" s="1567"/>
      <c r="Y65" s="1567"/>
      <c r="Z65" s="1567"/>
      <c r="AA65" s="1567"/>
      <c r="AB65" s="1567"/>
      <c r="AC65" s="1567"/>
      <c r="AD65" s="1567"/>
      <c r="AE65" s="1567"/>
      <c r="AF65" s="1567"/>
      <c r="AG65" s="1545"/>
    </row>
    <row r="66" spans="1:33" s="1546" customFormat="1" ht="10.9" customHeight="1">
      <c r="A66" s="1545"/>
      <c r="B66" s="1545"/>
      <c r="C66" s="1545"/>
      <c r="D66" s="1545"/>
      <c r="E66" s="1545"/>
      <c r="F66" s="1567"/>
      <c r="G66" s="1567"/>
      <c r="H66" s="1545"/>
      <c r="I66" s="1567"/>
      <c r="J66" s="1567"/>
      <c r="K66" s="1545"/>
      <c r="L66" s="1567"/>
      <c r="M66" s="1567"/>
      <c r="N66" s="1545"/>
      <c r="O66" s="1545"/>
      <c r="P66" s="1545"/>
      <c r="Q66" s="1545"/>
      <c r="R66" s="1545"/>
      <c r="S66" s="1545"/>
      <c r="T66" s="1545"/>
      <c r="U66" s="1567"/>
      <c r="V66" s="1567"/>
      <c r="W66" s="1567"/>
      <c r="X66" s="1567"/>
      <c r="Y66" s="1567"/>
      <c r="Z66" s="1567"/>
      <c r="AA66" s="1567"/>
      <c r="AB66" s="1567"/>
      <c r="AC66" s="1567"/>
      <c r="AD66" s="1567"/>
      <c r="AE66" s="1567"/>
      <c r="AF66" s="1567"/>
      <c r="AG66" s="1545"/>
    </row>
    <row r="67" spans="1:33" s="1546" customFormat="1" ht="16.899999999999999" customHeight="1">
      <c r="A67" s="1589" t="s">
        <v>5316</v>
      </c>
      <c r="B67" s="1589"/>
      <c r="C67" s="1589"/>
      <c r="D67" s="1589"/>
      <c r="E67" s="1589"/>
      <c r="F67" s="1589"/>
      <c r="G67" s="1589"/>
      <c r="H67" s="1589"/>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row>
    <row r="68" spans="1:33" s="1546" customFormat="1" ht="15" customHeight="1">
      <c r="A68" s="1589" t="s">
        <v>5381</v>
      </c>
      <c r="B68" s="1589"/>
      <c r="C68" s="1589"/>
      <c r="D68" s="1589"/>
      <c r="E68" s="1589"/>
      <c r="F68" s="1589"/>
      <c r="G68" s="1589"/>
      <c r="H68" s="1589"/>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row>
    <row r="69" spans="1:33" s="1546" customFormat="1" ht="15" customHeight="1">
      <c r="A69" s="1589"/>
      <c r="B69" s="1589" t="s">
        <v>5382</v>
      </c>
      <c r="C69" s="1589"/>
      <c r="D69" s="1589"/>
      <c r="E69" s="1589"/>
      <c r="F69" s="1589"/>
      <c r="G69" s="1589"/>
      <c r="H69" s="1589"/>
      <c r="I69" s="1589"/>
      <c r="J69" s="1589"/>
      <c r="K69" s="1589"/>
      <c r="L69" s="1589"/>
      <c r="M69" s="1589"/>
      <c r="N69" s="1589"/>
      <c r="O69" s="1589"/>
      <c r="P69" s="1589"/>
      <c r="Q69" s="1589"/>
      <c r="R69" s="1589"/>
      <c r="S69" s="1589"/>
      <c r="T69" s="1589"/>
      <c r="U69" s="1589"/>
      <c r="V69" s="1589"/>
      <c r="W69" s="1589"/>
      <c r="X69" s="1589"/>
      <c r="Y69" s="1589"/>
      <c r="Z69" s="1589"/>
      <c r="AA69" s="1589"/>
      <c r="AB69" s="1589"/>
      <c r="AC69" s="1589"/>
      <c r="AD69" s="1589"/>
      <c r="AE69" s="1589"/>
      <c r="AF69" s="1589"/>
      <c r="AG69" s="1589"/>
    </row>
    <row r="70" spans="1:33" s="1546" customFormat="1" ht="15" customHeight="1">
      <c r="A70" s="1589" t="s">
        <v>5383</v>
      </c>
      <c r="B70" s="1589"/>
      <c r="C70" s="1589"/>
      <c r="D70" s="1589"/>
      <c r="E70" s="1589"/>
      <c r="F70" s="1589"/>
      <c r="G70" s="1589"/>
      <c r="H70" s="1589"/>
      <c r="I70" s="1589"/>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row>
    <row r="71" spans="1:33" s="1546" customFormat="1" ht="15" customHeight="1">
      <c r="A71" s="1589"/>
      <c r="B71" s="1589" t="s">
        <v>5384</v>
      </c>
      <c r="C71" s="1589"/>
      <c r="D71" s="1589"/>
      <c r="E71" s="1589"/>
      <c r="F71" s="1589"/>
      <c r="G71" s="1589"/>
      <c r="H71" s="1589"/>
      <c r="I71" s="1589"/>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row>
    <row r="72" spans="1:33" s="1546" customFormat="1" ht="15" customHeight="1">
      <c r="A72" s="1589"/>
      <c r="B72" s="1589" t="s">
        <v>5385</v>
      </c>
      <c r="C72" s="1589"/>
      <c r="D72" s="1589"/>
      <c r="E72" s="1589"/>
      <c r="F72" s="1589"/>
      <c r="G72" s="1589"/>
      <c r="H72" s="1589"/>
      <c r="I72" s="1589"/>
      <c r="J72" s="1589"/>
      <c r="K72" s="1589"/>
      <c r="L72" s="1589"/>
      <c r="M72" s="1589"/>
      <c r="N72" s="1589"/>
      <c r="O72" s="1589"/>
      <c r="P72" s="1589"/>
      <c r="Q72" s="1589"/>
      <c r="R72" s="1589"/>
      <c r="S72" s="1589"/>
      <c r="T72" s="1589"/>
      <c r="U72" s="1589"/>
      <c r="V72" s="1589"/>
      <c r="W72" s="1589"/>
      <c r="X72" s="1589"/>
      <c r="Y72" s="1589"/>
      <c r="Z72" s="1589"/>
      <c r="AA72" s="1589"/>
      <c r="AB72" s="1589"/>
      <c r="AC72" s="1589"/>
      <c r="AD72" s="1589"/>
      <c r="AE72" s="1589"/>
      <c r="AF72" s="1589"/>
      <c r="AG72" s="1589"/>
    </row>
    <row r="73" spans="1:33" s="1546" customFormat="1" ht="15" customHeight="1">
      <c r="A73" s="1589" t="s">
        <v>5386</v>
      </c>
      <c r="B73" s="1589"/>
      <c r="C73" s="1589"/>
      <c r="D73" s="1589"/>
      <c r="E73" s="1589"/>
      <c r="F73" s="1589"/>
      <c r="G73" s="1589"/>
      <c r="H73" s="1589"/>
      <c r="I73" s="1589"/>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row>
    <row r="74" spans="1:33" s="1546" customFormat="1" ht="15" customHeight="1">
      <c r="A74" s="1589"/>
      <c r="B74" s="1589" t="s">
        <v>5387</v>
      </c>
      <c r="C74" s="1589"/>
      <c r="D74" s="1589"/>
      <c r="E74" s="1589"/>
      <c r="F74" s="1589"/>
      <c r="G74" s="1589"/>
      <c r="H74" s="1589"/>
      <c r="I74" s="1589"/>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row>
    <row r="75" spans="1:33" s="1546" customFormat="1" ht="15" customHeight="1">
      <c r="A75" s="1597" t="s">
        <v>5388</v>
      </c>
      <c r="B75" s="1596"/>
      <c r="C75" s="1595"/>
      <c r="D75" s="1589"/>
      <c r="E75" s="1589"/>
      <c r="F75" s="1589"/>
      <c r="G75" s="1589"/>
      <c r="H75" s="1589"/>
      <c r="I75" s="1589"/>
      <c r="J75" s="1589"/>
      <c r="K75" s="1589"/>
      <c r="L75" s="1589"/>
      <c r="M75" s="1589"/>
      <c r="N75" s="1589"/>
      <c r="O75" s="1589"/>
      <c r="P75" s="1589"/>
      <c r="Q75" s="1589"/>
      <c r="R75" s="1589"/>
      <c r="S75" s="1589"/>
      <c r="T75" s="1589"/>
      <c r="U75" s="1589"/>
      <c r="V75" s="1589"/>
      <c r="W75" s="1589"/>
      <c r="X75" s="1589"/>
      <c r="Y75" s="1589"/>
      <c r="Z75" s="1589"/>
      <c r="AA75" s="1589"/>
      <c r="AB75" s="1589"/>
      <c r="AC75" s="1589"/>
      <c r="AD75" s="1589"/>
      <c r="AE75" s="1589"/>
      <c r="AF75" s="1589"/>
      <c r="AG75" s="1589"/>
    </row>
    <row r="76" spans="1:33" s="1546" customFormat="1" ht="15" customHeight="1">
      <c r="A76" s="1596"/>
      <c r="B76" s="1597" t="s">
        <v>5389</v>
      </c>
      <c r="C76" s="1595"/>
      <c r="D76" s="1589"/>
      <c r="E76" s="1589"/>
      <c r="F76" s="1589"/>
      <c r="G76" s="1589"/>
      <c r="H76" s="1589"/>
      <c r="I76" s="1589"/>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row>
    <row r="77" spans="1:33" s="1546" customFormat="1" ht="15" customHeight="1">
      <c r="A77" s="1596"/>
      <c r="B77" s="1597" t="s">
        <v>5390</v>
      </c>
      <c r="C77" s="1595"/>
      <c r="D77" s="1589"/>
      <c r="E77" s="1589"/>
      <c r="F77" s="1589"/>
      <c r="G77" s="1589"/>
      <c r="H77" s="1589"/>
      <c r="I77" s="1589"/>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row>
    <row r="78" spans="1:33" s="1546" customFormat="1" ht="15" customHeight="1">
      <c r="A78" s="1596"/>
      <c r="B78" s="1597" t="s">
        <v>5391</v>
      </c>
      <c r="C78" s="1595"/>
      <c r="D78" s="1589"/>
      <c r="E78" s="1589"/>
      <c r="F78" s="1589"/>
      <c r="G78" s="1589"/>
      <c r="H78" s="1589"/>
      <c r="I78" s="1589"/>
      <c r="J78" s="1589"/>
      <c r="K78" s="1589"/>
      <c r="L78" s="1589"/>
      <c r="M78" s="1589"/>
      <c r="N78" s="1589"/>
      <c r="O78" s="1589"/>
      <c r="P78" s="1589"/>
      <c r="Q78" s="1589"/>
      <c r="R78" s="1589"/>
      <c r="S78" s="1589"/>
      <c r="T78" s="1589"/>
      <c r="U78" s="1589"/>
      <c r="V78" s="1589"/>
      <c r="W78" s="1589"/>
      <c r="X78" s="1589"/>
      <c r="Y78" s="1589"/>
      <c r="Z78" s="1589"/>
      <c r="AA78" s="1589"/>
      <c r="AB78" s="1589"/>
      <c r="AC78" s="1589"/>
      <c r="AD78" s="1589"/>
      <c r="AE78" s="1589"/>
      <c r="AF78" s="1589"/>
      <c r="AG78" s="1589"/>
    </row>
    <row r="79" spans="1:33" s="1546" customFormat="1" ht="15" customHeight="1">
      <c r="A79" s="1617" t="s">
        <v>5392</v>
      </c>
      <c r="B79" s="1589"/>
      <c r="C79" s="1589"/>
      <c r="D79" s="1589"/>
      <c r="E79" s="1589"/>
      <c r="F79" s="1589"/>
      <c r="G79" s="1589"/>
      <c r="H79" s="1589"/>
      <c r="I79" s="1589"/>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row>
    <row r="80" spans="1:33" s="1546" customFormat="1" ht="15" customHeight="1">
      <c r="A80" s="1589"/>
      <c r="B80" s="1589" t="s">
        <v>5393</v>
      </c>
      <c r="C80" s="1589"/>
      <c r="D80" s="1589"/>
      <c r="E80" s="1589"/>
      <c r="F80" s="1589"/>
      <c r="G80" s="1589"/>
      <c r="H80" s="1589"/>
      <c r="I80" s="1589"/>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row>
    <row r="81" spans="1:33" s="1546" customFormat="1" ht="15" customHeight="1">
      <c r="A81" s="1589"/>
      <c r="B81" s="1589" t="s">
        <v>5394</v>
      </c>
      <c r="C81" s="1589"/>
      <c r="D81" s="1589"/>
      <c r="E81" s="1589"/>
      <c r="F81" s="1589"/>
      <c r="G81" s="1589"/>
      <c r="H81" s="1589"/>
      <c r="I81" s="1589"/>
      <c r="J81" s="1589"/>
      <c r="K81" s="1589"/>
      <c r="L81" s="1589"/>
      <c r="M81" s="1589"/>
      <c r="N81" s="1589"/>
      <c r="O81" s="1589"/>
      <c r="P81" s="1589"/>
      <c r="Q81" s="1589"/>
      <c r="R81" s="1589"/>
      <c r="S81" s="1589"/>
      <c r="T81" s="1589"/>
      <c r="U81" s="1589"/>
      <c r="V81" s="1589"/>
      <c r="W81" s="1589"/>
      <c r="X81" s="1589"/>
      <c r="Y81" s="1589"/>
      <c r="Z81" s="1589"/>
      <c r="AA81" s="1589"/>
      <c r="AB81" s="1589"/>
      <c r="AC81" s="1589"/>
      <c r="AD81" s="1589"/>
      <c r="AE81" s="1589"/>
      <c r="AF81" s="1589"/>
      <c r="AG81" s="1589"/>
    </row>
    <row r="82" spans="1:33" s="1546" customFormat="1" ht="15" customHeight="1">
      <c r="A82" s="1589"/>
      <c r="B82" s="1589" t="s">
        <v>5395</v>
      </c>
      <c r="C82" s="1589"/>
      <c r="D82" s="1589"/>
      <c r="E82" s="1589"/>
      <c r="F82" s="1589"/>
      <c r="G82" s="1589"/>
      <c r="H82" s="1589"/>
      <c r="I82" s="1589"/>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row>
    <row r="83" spans="1:33" s="1546" customFormat="1" ht="15" customHeight="1">
      <c r="A83" s="1617" t="s">
        <v>5396</v>
      </c>
      <c r="B83" s="1589"/>
      <c r="C83" s="1589"/>
      <c r="D83" s="1589"/>
      <c r="E83" s="1589"/>
      <c r="F83" s="1589"/>
      <c r="G83" s="1589"/>
      <c r="H83" s="1589"/>
      <c r="I83" s="1589"/>
      <c r="J83" s="1589"/>
      <c r="K83" s="1589"/>
      <c r="L83" s="1589"/>
      <c r="M83" s="1589"/>
      <c r="N83" s="1589"/>
      <c r="O83" s="1589"/>
      <c r="P83" s="1589"/>
      <c r="Q83" s="1589"/>
      <c r="R83" s="1589"/>
      <c r="S83" s="1589"/>
      <c r="T83" s="1589"/>
      <c r="U83" s="1589"/>
      <c r="V83" s="1589"/>
      <c r="W83" s="1589"/>
      <c r="X83" s="1589"/>
      <c r="Y83" s="1589"/>
      <c r="Z83" s="1589"/>
      <c r="AA83" s="1589"/>
      <c r="AB83" s="1589"/>
      <c r="AC83" s="1589"/>
      <c r="AD83" s="1589"/>
      <c r="AE83" s="1589"/>
      <c r="AF83" s="1589"/>
      <c r="AG83" s="1589"/>
    </row>
    <row r="84" spans="1:33" s="1546" customFormat="1" ht="15" customHeight="1">
      <c r="A84" s="1589"/>
      <c r="B84" s="1589" t="s">
        <v>5397</v>
      </c>
      <c r="C84" s="1589"/>
      <c r="D84" s="1589"/>
      <c r="E84" s="1589"/>
      <c r="F84" s="1589"/>
      <c r="G84" s="1589"/>
      <c r="H84" s="1589"/>
      <c r="I84" s="1589"/>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row>
    <row r="85" spans="1:33" s="1546" customFormat="1" ht="15" customHeight="1">
      <c r="A85" s="1589"/>
      <c r="B85" s="1589"/>
      <c r="C85" s="1589"/>
      <c r="D85" s="1589"/>
      <c r="E85" s="1589"/>
      <c r="F85" s="1589"/>
      <c r="G85" s="1589"/>
      <c r="H85" s="1589"/>
      <c r="I85" s="1589"/>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row>
    <row r="86" spans="1:33" s="1546" customFormat="1" ht="15" customHeight="1">
      <c r="A86" s="3743"/>
      <c r="B86" s="3743"/>
      <c r="C86" s="3743"/>
      <c r="D86" s="3743"/>
      <c r="E86" s="3743"/>
      <c r="F86" s="3743"/>
      <c r="G86" s="3743"/>
      <c r="H86" s="3743"/>
      <c r="I86" s="3743"/>
      <c r="J86" s="3743"/>
      <c r="K86" s="3743"/>
      <c r="L86" s="3743"/>
      <c r="M86" s="3743"/>
      <c r="N86" s="3743"/>
      <c r="O86" s="3743"/>
      <c r="P86" s="3743"/>
      <c r="Q86" s="3743"/>
      <c r="R86" s="3743"/>
      <c r="S86" s="3743"/>
      <c r="T86" s="3743"/>
      <c r="U86" s="3743"/>
      <c r="V86" s="3743"/>
      <c r="W86" s="3743"/>
      <c r="X86" s="3743"/>
      <c r="Y86" s="3743"/>
      <c r="Z86" s="3743"/>
      <c r="AA86" s="3743"/>
      <c r="AB86" s="3743"/>
      <c r="AC86" s="3743"/>
      <c r="AD86" s="3743"/>
      <c r="AE86" s="3743"/>
      <c r="AF86" s="3743"/>
      <c r="AG86" s="3743"/>
    </row>
    <row r="87" spans="1:33" s="1546" customFormat="1" ht="15" customHeight="1">
      <c r="A87" s="3743"/>
      <c r="B87" s="3743"/>
      <c r="C87" s="3743"/>
      <c r="D87" s="3743"/>
      <c r="E87" s="3743"/>
      <c r="F87" s="3743"/>
      <c r="G87" s="3743"/>
      <c r="H87" s="3743"/>
      <c r="I87" s="3743"/>
      <c r="J87" s="3743"/>
      <c r="K87" s="3743"/>
      <c r="L87" s="3743"/>
      <c r="M87" s="3743"/>
      <c r="N87" s="3743"/>
      <c r="O87" s="3743"/>
      <c r="P87" s="3743"/>
      <c r="Q87" s="3743"/>
      <c r="R87" s="3743"/>
      <c r="S87" s="3743"/>
      <c r="T87" s="3743"/>
      <c r="U87" s="3743"/>
      <c r="V87" s="3743"/>
      <c r="W87" s="3743"/>
      <c r="X87" s="3743"/>
      <c r="Y87" s="3743"/>
      <c r="Z87" s="3743"/>
      <c r="AA87" s="3743"/>
      <c r="AB87" s="3743"/>
      <c r="AC87" s="3743"/>
      <c r="AD87" s="3743"/>
      <c r="AE87" s="3743"/>
      <c r="AF87" s="3743"/>
      <c r="AG87" s="3743"/>
    </row>
    <row r="88" spans="1:33" s="1546" customFormat="1" ht="15" customHeight="1">
      <c r="A88" s="3743"/>
      <c r="B88" s="3743"/>
      <c r="C88" s="3743"/>
      <c r="D88" s="3743"/>
      <c r="E88" s="3743"/>
      <c r="F88" s="3743"/>
      <c r="G88" s="3743"/>
      <c r="H88" s="3743"/>
      <c r="I88" s="3743"/>
      <c r="J88" s="3743"/>
      <c r="K88" s="3743"/>
      <c r="L88" s="3743"/>
      <c r="M88" s="3743"/>
      <c r="N88" s="3743"/>
      <c r="O88" s="3743"/>
      <c r="P88" s="3743"/>
      <c r="Q88" s="3743"/>
      <c r="R88" s="3743"/>
      <c r="S88" s="3743"/>
      <c r="T88" s="3743"/>
      <c r="U88" s="3743"/>
      <c r="V88" s="3743"/>
      <c r="W88" s="3743"/>
      <c r="X88" s="3743"/>
      <c r="Y88" s="3743"/>
      <c r="Z88" s="3743"/>
      <c r="AA88" s="3743"/>
      <c r="AB88" s="3743"/>
      <c r="AC88" s="3743"/>
      <c r="AD88" s="3743"/>
      <c r="AE88" s="3743"/>
      <c r="AF88" s="3743"/>
      <c r="AG88" s="1545"/>
    </row>
  </sheetData>
  <mergeCells count="109">
    <mergeCell ref="A2:AG2"/>
    <mergeCell ref="S4:W4"/>
    <mergeCell ref="X4:AG4"/>
    <mergeCell ref="S5:W5"/>
    <mergeCell ref="X5:AG5"/>
    <mergeCell ref="R8:X8"/>
    <mergeCell ref="AC8:AF8"/>
    <mergeCell ref="B9:R9"/>
    <mergeCell ref="S9:AA9"/>
    <mergeCell ref="AB9:AG9"/>
    <mergeCell ref="D10:E10"/>
    <mergeCell ref="G10:H10"/>
    <mergeCell ref="M10:N10"/>
    <mergeCell ref="P10:Q10"/>
    <mergeCell ref="T10:Z10"/>
    <mergeCell ref="AC10:AF10"/>
    <mergeCell ref="D12:E12"/>
    <mergeCell ref="G12:H12"/>
    <mergeCell ref="M12:N12"/>
    <mergeCell ref="P12:Q12"/>
    <mergeCell ref="T12:Z12"/>
    <mergeCell ref="AC12:AF12"/>
    <mergeCell ref="D11:E11"/>
    <mergeCell ref="G11:H11"/>
    <mergeCell ref="M11:N11"/>
    <mergeCell ref="P11:Q11"/>
    <mergeCell ref="T11:Z11"/>
    <mergeCell ref="AC11:AF11"/>
    <mergeCell ref="AC14:AF14"/>
    <mergeCell ref="B15:AA15"/>
    <mergeCell ref="AB15:AG15"/>
    <mergeCell ref="D16:E16"/>
    <mergeCell ref="G16:H16"/>
    <mergeCell ref="M16:N16"/>
    <mergeCell ref="P16:Q16"/>
    <mergeCell ref="AC16:AF16"/>
    <mergeCell ref="D13:E13"/>
    <mergeCell ref="G13:H13"/>
    <mergeCell ref="M13:N13"/>
    <mergeCell ref="P13:Q13"/>
    <mergeCell ref="T13:Z13"/>
    <mergeCell ref="AC13:AF13"/>
    <mergeCell ref="D17:E17"/>
    <mergeCell ref="G17:H17"/>
    <mergeCell ref="M17:N17"/>
    <mergeCell ref="P17:Q17"/>
    <mergeCell ref="AC17:AF17"/>
    <mergeCell ref="D18:E18"/>
    <mergeCell ref="G18:H18"/>
    <mergeCell ref="M18:N18"/>
    <mergeCell ref="P18:Q18"/>
    <mergeCell ref="AC18:AF18"/>
    <mergeCell ref="AC21:AF21"/>
    <mergeCell ref="B22:AA22"/>
    <mergeCell ref="AB22:AG22"/>
    <mergeCell ref="D23:E23"/>
    <mergeCell ref="G23:H23"/>
    <mergeCell ref="M23:N23"/>
    <mergeCell ref="P23:Q23"/>
    <mergeCell ref="AC23:AF23"/>
    <mergeCell ref="D19:E19"/>
    <mergeCell ref="G19:H19"/>
    <mergeCell ref="M19:N19"/>
    <mergeCell ref="P19:Q19"/>
    <mergeCell ref="AC19:AF19"/>
    <mergeCell ref="AC20:AF20"/>
    <mergeCell ref="D26:E26"/>
    <mergeCell ref="G26:H26"/>
    <mergeCell ref="M26:N26"/>
    <mergeCell ref="P26:Q26"/>
    <mergeCell ref="AC26:AF26"/>
    <mergeCell ref="AC27:AF27"/>
    <mergeCell ref="D24:E24"/>
    <mergeCell ref="G24:H24"/>
    <mergeCell ref="M24:N24"/>
    <mergeCell ref="P24:Q24"/>
    <mergeCell ref="AC24:AF24"/>
    <mergeCell ref="D25:E25"/>
    <mergeCell ref="G25:H25"/>
    <mergeCell ref="M25:N25"/>
    <mergeCell ref="P25:Q25"/>
    <mergeCell ref="AC25:AF25"/>
    <mergeCell ref="AC38:AF38"/>
    <mergeCell ref="AC40:AF40"/>
    <mergeCell ref="AC41:AF41"/>
    <mergeCell ref="A45:I47"/>
    <mergeCell ref="K45:AF47"/>
    <mergeCell ref="AC49:AF49"/>
    <mergeCell ref="AC30:AF30"/>
    <mergeCell ref="AC31:AF31"/>
    <mergeCell ref="AC32:AF32"/>
    <mergeCell ref="AC33:AF33"/>
    <mergeCell ref="AC36:AF36"/>
    <mergeCell ref="AC37:AF37"/>
    <mergeCell ref="A88:AF88"/>
    <mergeCell ref="F64:G64"/>
    <mergeCell ref="I64:J64"/>
    <mergeCell ref="L64:M64"/>
    <mergeCell ref="U64:AF64"/>
    <mergeCell ref="A86:AG86"/>
    <mergeCell ref="A87:AG87"/>
    <mergeCell ref="AC51:AF51"/>
    <mergeCell ref="AC52:AF52"/>
    <mergeCell ref="AC54:AF54"/>
    <mergeCell ref="AC55:AF55"/>
    <mergeCell ref="E58:F58"/>
    <mergeCell ref="H58:I58"/>
    <mergeCell ref="P58:Q58"/>
    <mergeCell ref="S58:T58"/>
  </mergeCells>
  <phoneticPr fontId="1"/>
  <dataValidations count="1">
    <dataValidation type="list" allowBlank="1" showInputMessage="1" showErrorMessage="1" sqref="R8 AA10:AA12" xr:uid="{AC8ECA3D-C1D5-4CE0-B466-1DD00987A3AF}">
      <formula1>"選択してください,看護職員処遇改善加算1,看護職員処遇改善加算2,看護職員処遇改善加算3"</formula1>
    </dataValidation>
  </dataValidations>
  <pageMargins left="0.7" right="0.7" top="0.75" bottom="0.75" header="0.3" footer="0.3"/>
  <pageSetup paperSize="9" scale="86" orientation="portrait" r:id="rId1"/>
  <rowBreaks count="1" manualBreakCount="1">
    <brk id="4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97</vt:i4>
      </vt:variant>
      <vt:variant>
        <vt:lpstr>名前付き一覧</vt:lpstr>
      </vt:variant>
      <vt:variant>
        <vt:i4>58</vt:i4>
      </vt:variant>
    </vt:vector>
  </HeadingPairs>
  <TitlesOfParts>
    <vt:vector size="155" baseType="lpstr">
      <vt:lpstr>手順書</vt:lpstr>
      <vt:lpstr>判定シート</vt:lpstr>
      <vt:lpstr>医療機関データ</vt:lpstr>
      <vt:lpstr>情報通信機器を用いた診療 (データ)</vt:lpstr>
      <vt:lpstr>総合入院体制加算データ</vt:lpstr>
      <vt:lpstr>療養病棟環境改善加算データ</vt:lpstr>
      <vt:lpstr>地域包括ケア病棟入院料データ</vt:lpstr>
      <vt:lpstr>療養病棟入院基本料データ</vt:lpstr>
      <vt:lpstr>急性期充実体制加算データ</vt:lpstr>
      <vt:lpstr>褥瘡ハイリスク患者ケア加算データ</vt:lpstr>
      <vt:lpstr>回復期リハ等データ</vt:lpstr>
      <vt:lpstr>緩和ケア病棟入院料データ</vt:lpstr>
      <vt:lpstr>精神科救急合併症入院料データ</vt:lpstr>
      <vt:lpstr>精神科救急急性期医療入院料データ</vt:lpstr>
      <vt:lpstr>精神科救急等データ</vt:lpstr>
      <vt:lpstr>地域医療体制確保加算データ</vt:lpstr>
      <vt:lpstr>地域歯科診療支援病院歯科初診料データ</vt:lpstr>
      <vt:lpstr>早期栄養介入管理加算データ</vt:lpstr>
      <vt:lpstr>診療録管理体制加算データ</vt:lpstr>
      <vt:lpstr>精神科救急医療体制加算データ</vt:lpstr>
      <vt:lpstr>糖尿病透析予防指導管理料 (データ)</vt:lpstr>
      <vt:lpstr>ニコチン依存症管理料 (データ)</vt:lpstr>
      <vt:lpstr>在宅患者訪問褥瘡管理指導料 (データ)</vt:lpstr>
      <vt:lpstr>在宅療養支援病院データ</vt:lpstr>
      <vt:lpstr>在宅療養実績加算データ</vt:lpstr>
      <vt:lpstr>在宅療養後方支援病院データ</vt:lpstr>
      <vt:lpstr>光トポグラフィーデータ</vt:lpstr>
      <vt:lpstr>摂食嚥下機能回復体制加算データ</vt:lpstr>
      <vt:lpstr>脳血管リハビリテーション料 (データ)</vt:lpstr>
      <vt:lpstr>運動器リハビリテーション料 （データ）</vt:lpstr>
      <vt:lpstr>生殖補助医療管理料 (データ)</vt:lpstr>
      <vt:lpstr>精巣内精子採取術 (データ)</vt:lpstr>
      <vt:lpstr>がんゲノムプロファイリング検査データ</vt:lpstr>
      <vt:lpstr>特別の療養環境入院データ</vt:lpstr>
      <vt:lpstr>特別の療養環境外来データ </vt:lpstr>
      <vt:lpstr>初診等の保険外併用療養費データ</vt:lpstr>
      <vt:lpstr>予約に基づく診察等の保険外併用療養費届出 (データ)</vt:lpstr>
      <vt:lpstr>180日を超える入院に関する事項データ</vt:lpstr>
      <vt:lpstr>医科点数表の規定する回数を超えて受けた診療 (データ)</vt:lpstr>
      <vt:lpstr>多焦点眼内レンズ (データ)</vt:lpstr>
      <vt:lpstr>看護職員処遇改善（データ）</vt:lpstr>
      <vt:lpstr>表紙</vt:lpstr>
      <vt:lpstr>届出の確認</vt:lpstr>
      <vt:lpstr>別紙様式１－１</vt:lpstr>
      <vt:lpstr>別紙様式１－２</vt:lpstr>
      <vt:lpstr>別紙様式１－３</vt:lpstr>
      <vt:lpstr>記載上の注意</vt:lpstr>
      <vt:lpstr>基本診療料1</vt:lpstr>
      <vt:lpstr>基本診療料２様式５の７</vt:lpstr>
      <vt:lpstr>基本診療料３様式13の２</vt:lpstr>
      <vt:lpstr>基本診療料４様式14</vt:lpstr>
      <vt:lpstr>基本診療料５様式13の3</vt:lpstr>
      <vt:lpstr>基本診療料６様式13の４</vt:lpstr>
      <vt:lpstr>基本診療料７様式37の２</vt:lpstr>
      <vt:lpstr>基本診療料８様式49の４</vt:lpstr>
      <vt:lpstr>基本診療料９別紙様式45</vt:lpstr>
      <vt:lpstr>基本診療料10様式52の２</vt:lpstr>
      <vt:lpstr>別紙様式１８</vt:lpstr>
      <vt:lpstr>別紙様式１９</vt:lpstr>
      <vt:lpstr>別紙様式２０（精神科救急・精神科合併症）</vt:lpstr>
      <vt:lpstr>17-1別紙様式17の1(地域医療体制確保加算)</vt:lpstr>
      <vt:lpstr>別紙様式17－1別表</vt:lpstr>
      <vt:lpstr>17-1引用先</vt:lpstr>
      <vt:lpstr>別紙様式17-2</vt:lpstr>
      <vt:lpstr>基本診療料13様式３</vt:lpstr>
      <vt:lpstr>別紙様式21</vt:lpstr>
      <vt:lpstr>情報通信機器を用いた診療</vt:lpstr>
      <vt:lpstr>基本診療料14様式17の２</vt:lpstr>
      <vt:lpstr>別紙様式24</vt:lpstr>
      <vt:lpstr>糖尿病透析予防指導管理料</vt:lpstr>
      <vt:lpstr>ニコチン依存症管理料</vt:lpstr>
      <vt:lpstr>在宅患者訪問褥瘡管理指導料</vt:lpstr>
      <vt:lpstr>特掲３様式11の３</vt:lpstr>
      <vt:lpstr>様式11の4</vt:lpstr>
      <vt:lpstr>特掲11の5</vt:lpstr>
      <vt:lpstr>特掲４様式20の5</vt:lpstr>
      <vt:lpstr>特掲6様式26の３</vt:lpstr>
      <vt:lpstr>別紙様式16</vt:lpstr>
      <vt:lpstr>特掲･23の４の２</vt:lpstr>
      <vt:lpstr>脳血管リハビリテーション料</vt:lpstr>
      <vt:lpstr>運動器リハビリテーション料</vt:lpstr>
      <vt:lpstr>生殖補助医療管理料</vt:lpstr>
      <vt:lpstr>精巣内精子採取術</vt:lpstr>
      <vt:lpstr>別紙様式４－１</vt:lpstr>
      <vt:lpstr>別紙様式４－２</vt:lpstr>
      <vt:lpstr>★別紙様式６（１枚目）</vt:lpstr>
      <vt:lpstr>★別紙様式６（２枚目）</vt:lpstr>
      <vt:lpstr>別紙様式８</vt:lpstr>
      <vt:lpstr>予約に基づく診察等の保険外併用療養費届出</vt:lpstr>
      <vt:lpstr>医科点数表の規定する回数を超えて受けた診療</vt:lpstr>
      <vt:lpstr>多焦点眼内レンズ</vt:lpstr>
      <vt:lpstr>医薬品の治験</vt:lpstr>
      <vt:lpstr>医療機器の治験</vt:lpstr>
      <vt:lpstr>再生医療等製品の治験</vt:lpstr>
      <vt:lpstr>明細書発行</vt:lpstr>
      <vt:lpstr>看護職員処遇改善.計画書</vt:lpstr>
      <vt:lpstr>看護職員処遇改善.実施報告書</vt:lpstr>
      <vt:lpstr>生殖補助医療管理料!_Hlk126161462</vt:lpstr>
      <vt:lpstr>'★別紙様式６（１枚目）'!Print_Area</vt:lpstr>
      <vt:lpstr>'★別紙様式６（２枚目）'!Print_Area</vt:lpstr>
      <vt:lpstr>'17-1別紙様式17の1(地域医療体制確保加算)'!Print_Area</vt:lpstr>
      <vt:lpstr>ニコチン依存症管理料!Print_Area</vt:lpstr>
      <vt:lpstr>医科点数表の規定する回数を超えて受けた診療!Print_Area</vt:lpstr>
      <vt:lpstr>医薬品の治験!Print_Area</vt:lpstr>
      <vt:lpstr>医療機器の治験!Print_Area</vt:lpstr>
      <vt:lpstr>運動器リハビリテーション料!Print_Area</vt:lpstr>
      <vt:lpstr>看護職員処遇改善.計画書!Print_Area</vt:lpstr>
      <vt:lpstr>看護職員処遇改善.実施報告書!Print_Area</vt:lpstr>
      <vt:lpstr>基本診療料1!Print_Area</vt:lpstr>
      <vt:lpstr>基本診療料10様式52の２!Print_Area</vt:lpstr>
      <vt:lpstr>基本診療料13様式３!Print_Area</vt:lpstr>
      <vt:lpstr>基本診療料14様式17の２!Print_Area</vt:lpstr>
      <vt:lpstr>基本診療料２様式５の７!Print_Area</vt:lpstr>
      <vt:lpstr>基本診療料３様式13の２!Print_Area</vt:lpstr>
      <vt:lpstr>基本診療料４様式14!Print_Area</vt:lpstr>
      <vt:lpstr>基本診療料５様式13の3!Print_Area</vt:lpstr>
      <vt:lpstr>基本診療料６様式13の４!Print_Area</vt:lpstr>
      <vt:lpstr>基本診療料７様式37の２!Print_Area</vt:lpstr>
      <vt:lpstr>基本診療料８様式49の４!Print_Area</vt:lpstr>
      <vt:lpstr>基本診療料９別紙様式45!Print_Area</vt:lpstr>
      <vt:lpstr>記載上の注意!Print_Area</vt:lpstr>
      <vt:lpstr>再生医療等製品の治験!Print_Area</vt:lpstr>
      <vt:lpstr>在宅患者訪問褥瘡管理指導料!Print_Area</vt:lpstr>
      <vt:lpstr>手順書!Print_Area</vt:lpstr>
      <vt:lpstr>情報通信機器を用いた診療!Print_Area</vt:lpstr>
      <vt:lpstr>生殖補助医療管理料!Print_Area</vt:lpstr>
      <vt:lpstr>精巣内精子採取術!Print_Area</vt:lpstr>
      <vt:lpstr>多焦点眼内レンズ!Print_Area</vt:lpstr>
      <vt:lpstr>糖尿病透析予防指導管理料!Print_Area</vt:lpstr>
      <vt:lpstr>特掲･23の４の２!Print_Area</vt:lpstr>
      <vt:lpstr>特掲11の5!Print_Area</vt:lpstr>
      <vt:lpstr>特掲３様式11の３!Print_Area</vt:lpstr>
      <vt:lpstr>特掲４様式20の5!Print_Area</vt:lpstr>
      <vt:lpstr>特掲6様式26の３!Print_Area</vt:lpstr>
      <vt:lpstr>届出の確認!Print_Area</vt:lpstr>
      <vt:lpstr>脳血管リハビリテーション料!Print_Area</vt:lpstr>
      <vt:lpstr>判定シート!Print_Area</vt:lpstr>
      <vt:lpstr>表紙!Print_Area</vt:lpstr>
      <vt:lpstr>'別紙様式１－１'!Print_Area</vt:lpstr>
      <vt:lpstr>'別紙様式１－２'!Print_Area</vt:lpstr>
      <vt:lpstr>'別紙様式１－３'!Print_Area</vt:lpstr>
      <vt:lpstr>別紙様式16!Print_Area</vt:lpstr>
      <vt:lpstr>'別紙様式17－1別表'!Print_Area</vt:lpstr>
      <vt:lpstr>'別紙様式17-2'!Print_Area</vt:lpstr>
      <vt:lpstr>別紙様式１８!Print_Area</vt:lpstr>
      <vt:lpstr>別紙様式１９!Print_Area</vt:lpstr>
      <vt:lpstr>'別紙様式２０（精神科救急・精神科合併症）'!Print_Area</vt:lpstr>
      <vt:lpstr>別紙様式21!Print_Area</vt:lpstr>
      <vt:lpstr>別紙様式24!Print_Area</vt:lpstr>
      <vt:lpstr>'別紙様式４－１'!Print_Area</vt:lpstr>
      <vt:lpstr>'別紙様式４－２'!Print_Area</vt:lpstr>
      <vt:lpstr>別紙様式８!Print_Area</vt:lpstr>
      <vt:lpstr>明細書発行!Print_Area</vt:lpstr>
      <vt:lpstr>予約に基づく診察等の保険外併用療養費届出!Print_Area</vt:lpstr>
      <vt:lpstr>様式11の4!Print_Area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内山 裕治(uchiyama-yuuji.pm7)</cp:lastModifiedBy>
  <cp:lastPrinted>2023-06-27T07:08:51Z</cp:lastPrinted>
  <dcterms:created xsi:type="dcterms:W3CDTF">2018-01-05T08:28:31Z</dcterms:created>
  <dcterms:modified xsi:type="dcterms:W3CDTF">2023-07-05T04:23:41Z</dcterms:modified>
</cp:coreProperties>
</file>